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ben\Google Drive\Analytics\BeyondTheScore\Baseball\Data\"/>
    </mc:Choice>
  </mc:AlternateContent>
  <xr:revisionPtr revIDLastSave="0" documentId="13_ncr:1_{FCE3DABB-267A-4160-82B6-534F66F4D31C}" xr6:coauthVersionLast="47" xr6:coauthVersionMax="47" xr10:uidLastSave="{00000000-0000-0000-0000-000000000000}"/>
  <bookViews>
    <workbookView xWindow="-98" yWindow="-98" windowWidth="22695" windowHeight="14476" tabRatio="852" firstSheet="7" activeTab="15" xr2:uid="{8ADA59AE-D125-4A50-BE1C-4A88B249430F}"/>
  </bookViews>
  <sheets>
    <sheet name="Dashboard" sheetId="1" r:id="rId1"/>
    <sheet name="Advanced" sheetId="2" r:id="rId2"/>
    <sheet name="Batted Ball" sheetId="3" r:id="rId3"/>
    <sheet name="+ Stats" sheetId="4" r:id="rId4"/>
    <sheet name="Plate Discipline" sheetId="5" r:id="rId5"/>
    <sheet name="Statcast" sheetId="6" r:id="rId6"/>
    <sheet name="Dashboard 2" sheetId="8" r:id="rId7"/>
    <sheet name="Statcast 2" sheetId="7" r:id="rId8"/>
    <sheet name="Advanced 2" sheetId="9" r:id="rId9"/>
    <sheet name="Batted Ball 2" sheetId="10" r:id="rId10"/>
    <sheet name="+ Stats 2" sheetId="11" r:id="rId11"/>
    <sheet name="Plate Discipline 2" sheetId="12" r:id="rId12"/>
    <sheet name="Total Calculated" sheetId="13" r:id="rId13"/>
    <sheet name="Total Static" sheetId="22" r:id="rId14"/>
    <sheet name="Underlying Calculated" sheetId="15" r:id="rId15"/>
    <sheet name="Underlying Static" sheetId="20" r:id="rId16"/>
    <sheet name="Career Advanced" sheetId="17" r:id="rId17"/>
    <sheet name="Sheet3" sheetId="21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0" l="1"/>
  <c r="AM58" i="22" l="1"/>
  <c r="AM4" i="22"/>
  <c r="AM13" i="22"/>
  <c r="AM23" i="22"/>
  <c r="AM17" i="22"/>
  <c r="AM46" i="22"/>
  <c r="AM18" i="22"/>
  <c r="AM2" i="22"/>
  <c r="AM3" i="22"/>
  <c r="AM106" i="22"/>
  <c r="AM7" i="22"/>
  <c r="AM48" i="22"/>
  <c r="AM24" i="22"/>
  <c r="AM8" i="22"/>
  <c r="AM60" i="22"/>
  <c r="AM28" i="22"/>
  <c r="AM35" i="22"/>
  <c r="AM20" i="22"/>
  <c r="AM25" i="22"/>
  <c r="AM45" i="22"/>
  <c r="AM15" i="22"/>
  <c r="AM70" i="22"/>
  <c r="AM29" i="22"/>
  <c r="AM11" i="22"/>
  <c r="AM27" i="22"/>
  <c r="AM107" i="22"/>
  <c r="AM6" i="22"/>
  <c r="AM16" i="22"/>
  <c r="AM14" i="22"/>
  <c r="AM47" i="22"/>
  <c r="AM30" i="22"/>
  <c r="AM59" i="22"/>
  <c r="AM93" i="22"/>
  <c r="AM49" i="22"/>
  <c r="AM21" i="22"/>
  <c r="AM5" i="22"/>
  <c r="AM10" i="22"/>
  <c r="AM75" i="22"/>
  <c r="AM40" i="22"/>
  <c r="AM77" i="22"/>
  <c r="AM19" i="22"/>
  <c r="AM12" i="22"/>
  <c r="AM42" i="22"/>
  <c r="AM74" i="22"/>
  <c r="AM39" i="22"/>
  <c r="AM41" i="22"/>
  <c r="AM54" i="22"/>
  <c r="AM81" i="22"/>
  <c r="AM36" i="22"/>
  <c r="AM100" i="22"/>
  <c r="AM33" i="22"/>
  <c r="AM31" i="22"/>
  <c r="AM38" i="22"/>
  <c r="AM78" i="22"/>
  <c r="AM103" i="22"/>
  <c r="AM68" i="22"/>
  <c r="AM76" i="22"/>
  <c r="AM62" i="22"/>
  <c r="AM96" i="22"/>
  <c r="AM79" i="22"/>
  <c r="AM44" i="22"/>
  <c r="AM92" i="22"/>
  <c r="AM61" i="22"/>
  <c r="AM104" i="22"/>
  <c r="AM64" i="22"/>
  <c r="AM52" i="22"/>
  <c r="AM90" i="22"/>
  <c r="AM51" i="22"/>
  <c r="AM9" i="22"/>
  <c r="AM72" i="22"/>
  <c r="AM65" i="22"/>
  <c r="AM85" i="22"/>
  <c r="AM34" i="22"/>
  <c r="AM82" i="22"/>
  <c r="AM80" i="22"/>
  <c r="AM53" i="22"/>
  <c r="AM69" i="22"/>
  <c r="AM73" i="22"/>
  <c r="AM43" i="22"/>
  <c r="AM57" i="22"/>
  <c r="AM88" i="22"/>
  <c r="AM63" i="22"/>
  <c r="AM55" i="22"/>
  <c r="AM105" i="22"/>
  <c r="AM97" i="22"/>
  <c r="AM67" i="22"/>
  <c r="AM66" i="22"/>
  <c r="AM98" i="22"/>
  <c r="AM83" i="22"/>
  <c r="AM50" i="22"/>
  <c r="AM32" i="22"/>
  <c r="AM94" i="22"/>
  <c r="AM56" i="22"/>
  <c r="AM26" i="22"/>
  <c r="AM86" i="22"/>
  <c r="AM91" i="22"/>
  <c r="AM37" i="22"/>
  <c r="AM89" i="22"/>
  <c r="AM84" i="22"/>
  <c r="AM71" i="22"/>
  <c r="AM95" i="22"/>
  <c r="AM101" i="22"/>
  <c r="AM87" i="22"/>
  <c r="AM102" i="22"/>
  <c r="AM99" i="22"/>
  <c r="AM22" i="22"/>
  <c r="V41" i="13"/>
  <c r="V42" i="13"/>
  <c r="V106" i="13"/>
  <c r="U104" i="13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75" i="15"/>
  <c r="B76" i="15"/>
  <c r="B77" i="15"/>
  <c r="B78" i="15"/>
  <c r="B79" i="15"/>
  <c r="B15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2" i="15"/>
  <c r="B58" i="15"/>
  <c r="C58" i="15"/>
  <c r="D58" i="15"/>
  <c r="F58" i="15"/>
  <c r="P58" i="15"/>
  <c r="Q58" i="15"/>
  <c r="S58" i="15"/>
  <c r="T58" i="15"/>
  <c r="V58" i="15"/>
  <c r="W58" i="15"/>
  <c r="Y58" i="15"/>
  <c r="Z58" i="15"/>
  <c r="AB58" i="15"/>
  <c r="AC58" i="15"/>
  <c r="AE58" i="15"/>
  <c r="AF58" i="15"/>
  <c r="AH58" i="15"/>
  <c r="AI58" i="15"/>
  <c r="AK58" i="15"/>
  <c r="AL58" i="15"/>
  <c r="AN58" i="15"/>
  <c r="AO58" i="15"/>
  <c r="AQ58" i="15"/>
  <c r="AR58" i="15"/>
  <c r="AT58" i="15"/>
  <c r="AU58" i="15"/>
  <c r="AW58" i="15"/>
  <c r="AX58" i="15"/>
  <c r="AZ58" i="15"/>
  <c r="BA58" i="15"/>
  <c r="BA3" i="15"/>
  <c r="BA4" i="15"/>
  <c r="BA5" i="15"/>
  <c r="BA6" i="15"/>
  <c r="BA7" i="15"/>
  <c r="BA8" i="15"/>
  <c r="BA9" i="15"/>
  <c r="BA10" i="15"/>
  <c r="BA11" i="15"/>
  <c r="BA12" i="15"/>
  <c r="BA13" i="15"/>
  <c r="BA14" i="15"/>
  <c r="BA15" i="15"/>
  <c r="BA16" i="15"/>
  <c r="BA17" i="15"/>
  <c r="BA18" i="15"/>
  <c r="BA19" i="15"/>
  <c r="BA20" i="15"/>
  <c r="BA21" i="15"/>
  <c r="BA22" i="15"/>
  <c r="BA23" i="15"/>
  <c r="BA24" i="15"/>
  <c r="BA25" i="15"/>
  <c r="BA26" i="15"/>
  <c r="BA27" i="15"/>
  <c r="BA28" i="15"/>
  <c r="BA29" i="15"/>
  <c r="BA30" i="15"/>
  <c r="BA31" i="15"/>
  <c r="BA32" i="15"/>
  <c r="BA33" i="15"/>
  <c r="BA34" i="15"/>
  <c r="BA35" i="15"/>
  <c r="BA36" i="15"/>
  <c r="BA37" i="15"/>
  <c r="BA38" i="15"/>
  <c r="BA39" i="15"/>
  <c r="BA40" i="15"/>
  <c r="BA41" i="15"/>
  <c r="BA42" i="15"/>
  <c r="BA43" i="15"/>
  <c r="BA44" i="15"/>
  <c r="BA45" i="15"/>
  <c r="BA46" i="15"/>
  <c r="BA47" i="15"/>
  <c r="BA48" i="15"/>
  <c r="BA49" i="15"/>
  <c r="BA50" i="15"/>
  <c r="BA51" i="15"/>
  <c r="BA52" i="15"/>
  <c r="BA53" i="15"/>
  <c r="BA54" i="15"/>
  <c r="BA55" i="15"/>
  <c r="BA56" i="15"/>
  <c r="BA57" i="15"/>
  <c r="BA59" i="15"/>
  <c r="BA60" i="15"/>
  <c r="BA61" i="15"/>
  <c r="BA62" i="15"/>
  <c r="BA63" i="15"/>
  <c r="BA64" i="15"/>
  <c r="BA65" i="15"/>
  <c r="BA66" i="15"/>
  <c r="BA67" i="15"/>
  <c r="BA68" i="15"/>
  <c r="BA69" i="15"/>
  <c r="BA70" i="15"/>
  <c r="BA71" i="15"/>
  <c r="BA72" i="15"/>
  <c r="BA73" i="15"/>
  <c r="BA74" i="15"/>
  <c r="BA75" i="15"/>
  <c r="BA76" i="15"/>
  <c r="BA77" i="15"/>
  <c r="BA78" i="15"/>
  <c r="BA79" i="15"/>
  <c r="BA80" i="15"/>
  <c r="BA81" i="15"/>
  <c r="BA82" i="15"/>
  <c r="BA83" i="15"/>
  <c r="BA84" i="15"/>
  <c r="BA85" i="15"/>
  <c r="BA86" i="15"/>
  <c r="BA87" i="15"/>
  <c r="BA88" i="15"/>
  <c r="BA89" i="15"/>
  <c r="BA90" i="15"/>
  <c r="BA91" i="15"/>
  <c r="BA92" i="15"/>
  <c r="BA93" i="15"/>
  <c r="BA94" i="15"/>
  <c r="BA95" i="15"/>
  <c r="BA96" i="15"/>
  <c r="BA97" i="15"/>
  <c r="BA98" i="15"/>
  <c r="BA99" i="15"/>
  <c r="BA100" i="15"/>
  <c r="BA101" i="15"/>
  <c r="BA102" i="15"/>
  <c r="BA103" i="15"/>
  <c r="BA104" i="15"/>
  <c r="BA2" i="15"/>
  <c r="Q2" i="15"/>
  <c r="C80" i="15"/>
  <c r="D80" i="15"/>
  <c r="F80" i="15"/>
  <c r="P80" i="15"/>
  <c r="Q80" i="15"/>
  <c r="S80" i="15"/>
  <c r="T80" i="15"/>
  <c r="V80" i="15"/>
  <c r="W80" i="15"/>
  <c r="Y80" i="15"/>
  <c r="Z80" i="15"/>
  <c r="AB80" i="15"/>
  <c r="AC80" i="15"/>
  <c r="AE80" i="15"/>
  <c r="AF80" i="15"/>
  <c r="AH80" i="15"/>
  <c r="AI80" i="15"/>
  <c r="AK80" i="15"/>
  <c r="AL80" i="15"/>
  <c r="AN80" i="15"/>
  <c r="AO80" i="15"/>
  <c r="AQ80" i="15"/>
  <c r="AR80" i="15"/>
  <c r="AT80" i="15"/>
  <c r="AU80" i="15"/>
  <c r="AW80" i="15"/>
  <c r="AX80" i="15"/>
  <c r="AZ80" i="15"/>
  <c r="C81" i="15"/>
  <c r="D81" i="15"/>
  <c r="F81" i="15"/>
  <c r="P81" i="15"/>
  <c r="Q81" i="15"/>
  <c r="S81" i="15"/>
  <c r="T81" i="15"/>
  <c r="V81" i="15"/>
  <c r="W81" i="15"/>
  <c r="Y81" i="15"/>
  <c r="Z81" i="15"/>
  <c r="AB81" i="15"/>
  <c r="AC81" i="15"/>
  <c r="AE81" i="15"/>
  <c r="AF81" i="15"/>
  <c r="AH81" i="15"/>
  <c r="AI81" i="15"/>
  <c r="AK81" i="15"/>
  <c r="AL81" i="15"/>
  <c r="AN81" i="15"/>
  <c r="AO81" i="15"/>
  <c r="AQ81" i="15"/>
  <c r="AR81" i="15"/>
  <c r="AT81" i="15"/>
  <c r="AU81" i="15"/>
  <c r="AW81" i="15"/>
  <c r="AX81" i="15"/>
  <c r="AZ81" i="15"/>
  <c r="C82" i="15"/>
  <c r="D82" i="15"/>
  <c r="F82" i="15"/>
  <c r="P82" i="15"/>
  <c r="Q82" i="15"/>
  <c r="S82" i="15"/>
  <c r="T82" i="15"/>
  <c r="V82" i="15"/>
  <c r="W82" i="15"/>
  <c r="Y82" i="15"/>
  <c r="Z82" i="15"/>
  <c r="AB82" i="15"/>
  <c r="AC82" i="15"/>
  <c r="AE82" i="15"/>
  <c r="AF82" i="15"/>
  <c r="AH82" i="15"/>
  <c r="AI82" i="15"/>
  <c r="AK82" i="15"/>
  <c r="AL82" i="15"/>
  <c r="AN82" i="15"/>
  <c r="AO82" i="15"/>
  <c r="AQ82" i="15"/>
  <c r="AR82" i="15"/>
  <c r="AT82" i="15"/>
  <c r="AU82" i="15"/>
  <c r="AW82" i="15"/>
  <c r="AX82" i="15"/>
  <c r="AZ82" i="15"/>
  <c r="C83" i="15"/>
  <c r="D83" i="15"/>
  <c r="F83" i="15"/>
  <c r="P83" i="15"/>
  <c r="Q83" i="15"/>
  <c r="S83" i="15"/>
  <c r="T83" i="15"/>
  <c r="V83" i="15"/>
  <c r="W83" i="15"/>
  <c r="Y83" i="15"/>
  <c r="Z83" i="15"/>
  <c r="AB83" i="15"/>
  <c r="AC83" i="15"/>
  <c r="AE83" i="15"/>
  <c r="AF83" i="15"/>
  <c r="AH83" i="15"/>
  <c r="AI83" i="15"/>
  <c r="AK83" i="15"/>
  <c r="AL83" i="15"/>
  <c r="AN83" i="15"/>
  <c r="AO83" i="15"/>
  <c r="AQ83" i="15"/>
  <c r="AR83" i="15"/>
  <c r="AT83" i="15"/>
  <c r="AU83" i="15"/>
  <c r="AW83" i="15"/>
  <c r="AX83" i="15"/>
  <c r="AZ83" i="15"/>
  <c r="C84" i="15"/>
  <c r="D84" i="15"/>
  <c r="F84" i="15"/>
  <c r="P84" i="15"/>
  <c r="Q84" i="15"/>
  <c r="S84" i="15"/>
  <c r="T84" i="15"/>
  <c r="V84" i="15"/>
  <c r="W84" i="15"/>
  <c r="Y84" i="15"/>
  <c r="Z84" i="15"/>
  <c r="AB84" i="15"/>
  <c r="AC84" i="15"/>
  <c r="AE84" i="15"/>
  <c r="AF84" i="15"/>
  <c r="AH84" i="15"/>
  <c r="AI84" i="15"/>
  <c r="AK84" i="15"/>
  <c r="AL84" i="15"/>
  <c r="AN84" i="15"/>
  <c r="AO84" i="15"/>
  <c r="AQ84" i="15"/>
  <c r="AR84" i="15"/>
  <c r="AT84" i="15"/>
  <c r="AU84" i="15"/>
  <c r="AW84" i="15"/>
  <c r="AX84" i="15"/>
  <c r="AZ84" i="15"/>
  <c r="C85" i="15"/>
  <c r="D85" i="15"/>
  <c r="F85" i="15"/>
  <c r="P85" i="15"/>
  <c r="Q85" i="15"/>
  <c r="S85" i="15"/>
  <c r="T85" i="15"/>
  <c r="V85" i="15"/>
  <c r="W85" i="15"/>
  <c r="Y85" i="15"/>
  <c r="Z85" i="15"/>
  <c r="AB85" i="15"/>
  <c r="AC85" i="15"/>
  <c r="AE85" i="15"/>
  <c r="AF85" i="15"/>
  <c r="AH85" i="15"/>
  <c r="AI85" i="15"/>
  <c r="AK85" i="15"/>
  <c r="AL85" i="15"/>
  <c r="AN85" i="15"/>
  <c r="AO85" i="15"/>
  <c r="AQ85" i="15"/>
  <c r="AR85" i="15"/>
  <c r="AT85" i="15"/>
  <c r="AU85" i="15"/>
  <c r="AW85" i="15"/>
  <c r="AX85" i="15"/>
  <c r="AZ85" i="15"/>
  <c r="C86" i="15"/>
  <c r="D86" i="15"/>
  <c r="F86" i="15"/>
  <c r="P86" i="15"/>
  <c r="Q86" i="15"/>
  <c r="S86" i="15"/>
  <c r="T86" i="15"/>
  <c r="V86" i="15"/>
  <c r="W86" i="15"/>
  <c r="Y86" i="15"/>
  <c r="Z86" i="15"/>
  <c r="AB86" i="15"/>
  <c r="AC86" i="15"/>
  <c r="AE86" i="15"/>
  <c r="AF86" i="15"/>
  <c r="AH86" i="15"/>
  <c r="AI86" i="15"/>
  <c r="AK86" i="15"/>
  <c r="AL86" i="15"/>
  <c r="AN86" i="15"/>
  <c r="AO86" i="15"/>
  <c r="AQ86" i="15"/>
  <c r="AR86" i="15"/>
  <c r="AT86" i="15"/>
  <c r="AU86" i="15"/>
  <c r="AW86" i="15"/>
  <c r="AX86" i="15"/>
  <c r="AZ86" i="15"/>
  <c r="C87" i="15"/>
  <c r="D87" i="15"/>
  <c r="F87" i="15"/>
  <c r="P87" i="15"/>
  <c r="Q87" i="15"/>
  <c r="S87" i="15"/>
  <c r="T87" i="15"/>
  <c r="V87" i="15"/>
  <c r="W87" i="15"/>
  <c r="Y87" i="15"/>
  <c r="Z87" i="15"/>
  <c r="AB87" i="15"/>
  <c r="AC87" i="15"/>
  <c r="AE87" i="15"/>
  <c r="AF87" i="15"/>
  <c r="AH87" i="15"/>
  <c r="AI87" i="15"/>
  <c r="AK87" i="15"/>
  <c r="AL87" i="15"/>
  <c r="AN87" i="15"/>
  <c r="AO87" i="15"/>
  <c r="AQ87" i="15"/>
  <c r="AR87" i="15"/>
  <c r="AT87" i="15"/>
  <c r="AU87" i="15"/>
  <c r="AW87" i="15"/>
  <c r="AX87" i="15"/>
  <c r="AZ87" i="15"/>
  <c r="C88" i="15"/>
  <c r="D88" i="15"/>
  <c r="F88" i="15"/>
  <c r="P88" i="15"/>
  <c r="Q88" i="15"/>
  <c r="S88" i="15"/>
  <c r="T88" i="15"/>
  <c r="V88" i="15"/>
  <c r="W88" i="15"/>
  <c r="Y88" i="15"/>
  <c r="Z88" i="15"/>
  <c r="AB88" i="15"/>
  <c r="AC88" i="15"/>
  <c r="AE88" i="15"/>
  <c r="AF88" i="15"/>
  <c r="AH88" i="15"/>
  <c r="AI88" i="15"/>
  <c r="AK88" i="15"/>
  <c r="AL88" i="15"/>
  <c r="AN88" i="15"/>
  <c r="AO88" i="15"/>
  <c r="AQ88" i="15"/>
  <c r="AR88" i="15"/>
  <c r="AT88" i="15"/>
  <c r="AU88" i="15"/>
  <c r="AW88" i="15"/>
  <c r="AX88" i="15"/>
  <c r="AZ88" i="15"/>
  <c r="C89" i="15"/>
  <c r="D89" i="15"/>
  <c r="F89" i="15"/>
  <c r="P89" i="15"/>
  <c r="Q89" i="15"/>
  <c r="S89" i="15"/>
  <c r="T89" i="15"/>
  <c r="V89" i="15"/>
  <c r="W89" i="15"/>
  <c r="Y89" i="15"/>
  <c r="Z89" i="15"/>
  <c r="AB89" i="15"/>
  <c r="AC89" i="15"/>
  <c r="AE89" i="15"/>
  <c r="AF89" i="15"/>
  <c r="AH89" i="15"/>
  <c r="AI89" i="15"/>
  <c r="AK89" i="15"/>
  <c r="AL89" i="15"/>
  <c r="AN89" i="15"/>
  <c r="AO89" i="15"/>
  <c r="AQ89" i="15"/>
  <c r="AR89" i="15"/>
  <c r="AT89" i="15"/>
  <c r="AU89" i="15"/>
  <c r="AW89" i="15"/>
  <c r="AX89" i="15"/>
  <c r="AZ89" i="15"/>
  <c r="C90" i="15"/>
  <c r="D90" i="15"/>
  <c r="F90" i="15"/>
  <c r="P90" i="15"/>
  <c r="Q90" i="15"/>
  <c r="S90" i="15"/>
  <c r="T90" i="15"/>
  <c r="V90" i="15"/>
  <c r="W90" i="15"/>
  <c r="Y90" i="15"/>
  <c r="Z90" i="15"/>
  <c r="AB90" i="15"/>
  <c r="AC90" i="15"/>
  <c r="AE90" i="15"/>
  <c r="AF90" i="15"/>
  <c r="AH90" i="15"/>
  <c r="AI90" i="15"/>
  <c r="AK90" i="15"/>
  <c r="AL90" i="15"/>
  <c r="AN90" i="15"/>
  <c r="AO90" i="15"/>
  <c r="AQ90" i="15"/>
  <c r="AR90" i="15"/>
  <c r="AT90" i="15"/>
  <c r="AU90" i="15"/>
  <c r="AW90" i="15"/>
  <c r="AX90" i="15"/>
  <c r="AZ90" i="15"/>
  <c r="C91" i="15"/>
  <c r="D91" i="15"/>
  <c r="F91" i="15"/>
  <c r="P91" i="15"/>
  <c r="Q91" i="15"/>
  <c r="S91" i="15"/>
  <c r="T91" i="15"/>
  <c r="V91" i="15"/>
  <c r="W91" i="15"/>
  <c r="Y91" i="15"/>
  <c r="Z91" i="15"/>
  <c r="AB91" i="15"/>
  <c r="AC91" i="15"/>
  <c r="AE91" i="15"/>
  <c r="AF91" i="15"/>
  <c r="AH91" i="15"/>
  <c r="AI91" i="15"/>
  <c r="AK91" i="15"/>
  <c r="AL91" i="15"/>
  <c r="AN91" i="15"/>
  <c r="AO91" i="15"/>
  <c r="AQ91" i="15"/>
  <c r="AR91" i="15"/>
  <c r="AT91" i="15"/>
  <c r="AU91" i="15"/>
  <c r="AW91" i="15"/>
  <c r="AX91" i="15"/>
  <c r="AZ91" i="15"/>
  <c r="C92" i="15"/>
  <c r="D92" i="15"/>
  <c r="F92" i="15"/>
  <c r="P92" i="15"/>
  <c r="Q92" i="15"/>
  <c r="S92" i="15"/>
  <c r="T92" i="15"/>
  <c r="V92" i="15"/>
  <c r="W92" i="15"/>
  <c r="Y92" i="15"/>
  <c r="Z92" i="15"/>
  <c r="AB92" i="15"/>
  <c r="AC92" i="15"/>
  <c r="AE92" i="15"/>
  <c r="AF92" i="15"/>
  <c r="AH92" i="15"/>
  <c r="AI92" i="15"/>
  <c r="AK92" i="15"/>
  <c r="AL92" i="15"/>
  <c r="AN92" i="15"/>
  <c r="AO92" i="15"/>
  <c r="AQ92" i="15"/>
  <c r="AR92" i="15"/>
  <c r="AT92" i="15"/>
  <c r="AU92" i="15"/>
  <c r="AW92" i="15"/>
  <c r="AX92" i="15"/>
  <c r="AZ92" i="15"/>
  <c r="C93" i="15"/>
  <c r="D93" i="15"/>
  <c r="F93" i="15"/>
  <c r="P93" i="15"/>
  <c r="Q93" i="15"/>
  <c r="S93" i="15"/>
  <c r="T93" i="15"/>
  <c r="V93" i="15"/>
  <c r="W93" i="15"/>
  <c r="Y93" i="15"/>
  <c r="Z93" i="15"/>
  <c r="AB93" i="15"/>
  <c r="AC93" i="15"/>
  <c r="AE93" i="15"/>
  <c r="AF93" i="15"/>
  <c r="AH93" i="15"/>
  <c r="AI93" i="15"/>
  <c r="AK93" i="15"/>
  <c r="AL93" i="15"/>
  <c r="AN93" i="15"/>
  <c r="AO93" i="15"/>
  <c r="AQ93" i="15"/>
  <c r="AR93" i="15"/>
  <c r="AT93" i="15"/>
  <c r="AU93" i="15"/>
  <c r="AW93" i="15"/>
  <c r="AX93" i="15"/>
  <c r="AZ93" i="15"/>
  <c r="C94" i="15"/>
  <c r="D94" i="15"/>
  <c r="F94" i="15"/>
  <c r="P94" i="15"/>
  <c r="Q94" i="15"/>
  <c r="S94" i="15"/>
  <c r="T94" i="15"/>
  <c r="V94" i="15"/>
  <c r="W94" i="15"/>
  <c r="Y94" i="15"/>
  <c r="Z94" i="15"/>
  <c r="AB94" i="15"/>
  <c r="AC94" i="15"/>
  <c r="AE94" i="15"/>
  <c r="AF94" i="15"/>
  <c r="AH94" i="15"/>
  <c r="AI94" i="15"/>
  <c r="AK94" i="15"/>
  <c r="AL94" i="15"/>
  <c r="AN94" i="15"/>
  <c r="AO94" i="15"/>
  <c r="AQ94" i="15"/>
  <c r="AR94" i="15"/>
  <c r="AT94" i="15"/>
  <c r="AU94" i="15"/>
  <c r="AW94" i="15"/>
  <c r="AX94" i="15"/>
  <c r="AZ94" i="15"/>
  <c r="C95" i="15"/>
  <c r="D95" i="15"/>
  <c r="F95" i="15"/>
  <c r="P95" i="15"/>
  <c r="Q95" i="15"/>
  <c r="S95" i="15"/>
  <c r="T95" i="15"/>
  <c r="V95" i="15"/>
  <c r="W95" i="15"/>
  <c r="Y95" i="15"/>
  <c r="Z95" i="15"/>
  <c r="AB95" i="15"/>
  <c r="AC95" i="15"/>
  <c r="AE95" i="15"/>
  <c r="AF95" i="15"/>
  <c r="AH95" i="15"/>
  <c r="AI95" i="15"/>
  <c r="AK95" i="15"/>
  <c r="AL95" i="15"/>
  <c r="AN95" i="15"/>
  <c r="AO95" i="15"/>
  <c r="AQ95" i="15"/>
  <c r="AR95" i="15"/>
  <c r="AT95" i="15"/>
  <c r="AU95" i="15"/>
  <c r="AW95" i="15"/>
  <c r="AX95" i="15"/>
  <c r="AZ95" i="15"/>
  <c r="C96" i="15"/>
  <c r="D96" i="15"/>
  <c r="F96" i="15"/>
  <c r="P96" i="15"/>
  <c r="Q96" i="15"/>
  <c r="S96" i="15"/>
  <c r="T96" i="15"/>
  <c r="V96" i="15"/>
  <c r="W96" i="15"/>
  <c r="Y96" i="15"/>
  <c r="Z96" i="15"/>
  <c r="AB96" i="15"/>
  <c r="AC96" i="15"/>
  <c r="AE96" i="15"/>
  <c r="AF96" i="15"/>
  <c r="AH96" i="15"/>
  <c r="AI96" i="15"/>
  <c r="AK96" i="15"/>
  <c r="AL96" i="15"/>
  <c r="AN96" i="15"/>
  <c r="AO96" i="15"/>
  <c r="AQ96" i="15"/>
  <c r="AR96" i="15"/>
  <c r="AT96" i="15"/>
  <c r="AU96" i="15"/>
  <c r="AW96" i="15"/>
  <c r="AX96" i="15"/>
  <c r="AZ96" i="15"/>
  <c r="C97" i="15"/>
  <c r="D97" i="15"/>
  <c r="F97" i="15"/>
  <c r="P97" i="15"/>
  <c r="Q97" i="15"/>
  <c r="S97" i="15"/>
  <c r="T97" i="15"/>
  <c r="V97" i="15"/>
  <c r="W97" i="15"/>
  <c r="Y97" i="15"/>
  <c r="Z97" i="15"/>
  <c r="AB97" i="15"/>
  <c r="AC97" i="15"/>
  <c r="AE97" i="15"/>
  <c r="AF97" i="15"/>
  <c r="AH97" i="15"/>
  <c r="AI97" i="15"/>
  <c r="AK97" i="15"/>
  <c r="AL97" i="15"/>
  <c r="AN97" i="15"/>
  <c r="AO97" i="15"/>
  <c r="AQ97" i="15"/>
  <c r="AR97" i="15"/>
  <c r="AT97" i="15"/>
  <c r="AU97" i="15"/>
  <c r="AW97" i="15"/>
  <c r="AX97" i="15"/>
  <c r="AZ97" i="15"/>
  <c r="C98" i="15"/>
  <c r="D98" i="15"/>
  <c r="F98" i="15"/>
  <c r="P98" i="15"/>
  <c r="Q98" i="15"/>
  <c r="S98" i="15"/>
  <c r="T98" i="15"/>
  <c r="V98" i="15"/>
  <c r="W98" i="15"/>
  <c r="Y98" i="15"/>
  <c r="Z98" i="15"/>
  <c r="AB98" i="15"/>
  <c r="AC98" i="15"/>
  <c r="AE98" i="15"/>
  <c r="AF98" i="15"/>
  <c r="AH98" i="15"/>
  <c r="AI98" i="15"/>
  <c r="AK98" i="15"/>
  <c r="AL98" i="15"/>
  <c r="AN98" i="15"/>
  <c r="AO98" i="15"/>
  <c r="AQ98" i="15"/>
  <c r="AR98" i="15"/>
  <c r="AT98" i="15"/>
  <c r="AU98" i="15"/>
  <c r="AW98" i="15"/>
  <c r="AX98" i="15"/>
  <c r="AZ98" i="15"/>
  <c r="C99" i="15"/>
  <c r="D99" i="15"/>
  <c r="F99" i="15"/>
  <c r="P99" i="15"/>
  <c r="Q99" i="15"/>
  <c r="S99" i="15"/>
  <c r="T99" i="15"/>
  <c r="V99" i="15"/>
  <c r="W99" i="15"/>
  <c r="Y99" i="15"/>
  <c r="Z99" i="15"/>
  <c r="AB99" i="15"/>
  <c r="AC99" i="15"/>
  <c r="AE99" i="15"/>
  <c r="AF99" i="15"/>
  <c r="AH99" i="15"/>
  <c r="AI99" i="15"/>
  <c r="AK99" i="15"/>
  <c r="AL99" i="15"/>
  <c r="AN99" i="15"/>
  <c r="AO99" i="15"/>
  <c r="AQ99" i="15"/>
  <c r="AR99" i="15"/>
  <c r="AT99" i="15"/>
  <c r="AU99" i="15"/>
  <c r="AW99" i="15"/>
  <c r="AX99" i="15"/>
  <c r="AZ99" i="15"/>
  <c r="C100" i="15"/>
  <c r="D100" i="15"/>
  <c r="F100" i="15"/>
  <c r="P100" i="15"/>
  <c r="Q100" i="15"/>
  <c r="S100" i="15"/>
  <c r="T100" i="15"/>
  <c r="V100" i="15"/>
  <c r="W100" i="15"/>
  <c r="Y100" i="15"/>
  <c r="Z100" i="15"/>
  <c r="AB100" i="15"/>
  <c r="AC100" i="15"/>
  <c r="AE100" i="15"/>
  <c r="AF100" i="15"/>
  <c r="AH100" i="15"/>
  <c r="AI100" i="15"/>
  <c r="AK100" i="15"/>
  <c r="AL100" i="15"/>
  <c r="AN100" i="15"/>
  <c r="AO100" i="15"/>
  <c r="AQ100" i="15"/>
  <c r="AR100" i="15"/>
  <c r="AT100" i="15"/>
  <c r="AU100" i="15"/>
  <c r="AW100" i="15"/>
  <c r="AX100" i="15"/>
  <c r="AZ100" i="15"/>
  <c r="C101" i="15"/>
  <c r="D101" i="15"/>
  <c r="F101" i="15"/>
  <c r="P101" i="15"/>
  <c r="Q101" i="15"/>
  <c r="S101" i="15"/>
  <c r="T101" i="15"/>
  <c r="V101" i="15"/>
  <c r="W101" i="15"/>
  <c r="Y101" i="15"/>
  <c r="Z101" i="15"/>
  <c r="AB101" i="15"/>
  <c r="AC101" i="15"/>
  <c r="AE101" i="15"/>
  <c r="AF101" i="15"/>
  <c r="AH101" i="15"/>
  <c r="AI101" i="15"/>
  <c r="AK101" i="15"/>
  <c r="AL101" i="15"/>
  <c r="AN101" i="15"/>
  <c r="AO101" i="15"/>
  <c r="AQ101" i="15"/>
  <c r="AR101" i="15"/>
  <c r="AT101" i="15"/>
  <c r="AU101" i="15"/>
  <c r="AW101" i="15"/>
  <c r="AX101" i="15"/>
  <c r="AZ101" i="15"/>
  <c r="C102" i="15"/>
  <c r="D102" i="15"/>
  <c r="F102" i="15"/>
  <c r="P102" i="15"/>
  <c r="Q102" i="15"/>
  <c r="S102" i="15"/>
  <c r="T102" i="15"/>
  <c r="V102" i="15"/>
  <c r="W102" i="15"/>
  <c r="Y102" i="15"/>
  <c r="Z102" i="15"/>
  <c r="AB102" i="15"/>
  <c r="AC102" i="15"/>
  <c r="AE102" i="15"/>
  <c r="AF102" i="15"/>
  <c r="AH102" i="15"/>
  <c r="AI102" i="15"/>
  <c r="AK102" i="15"/>
  <c r="AL102" i="15"/>
  <c r="AN102" i="15"/>
  <c r="AO102" i="15"/>
  <c r="AQ102" i="15"/>
  <c r="AR102" i="15"/>
  <c r="AT102" i="15"/>
  <c r="AU102" i="15"/>
  <c r="AW102" i="15"/>
  <c r="AX102" i="15"/>
  <c r="AZ102" i="15"/>
  <c r="C103" i="15"/>
  <c r="D103" i="15"/>
  <c r="F103" i="15"/>
  <c r="P103" i="15"/>
  <c r="Q103" i="15"/>
  <c r="S103" i="15"/>
  <c r="T103" i="15"/>
  <c r="V103" i="15"/>
  <c r="W103" i="15"/>
  <c r="Y103" i="15"/>
  <c r="Z103" i="15"/>
  <c r="AB103" i="15"/>
  <c r="AC103" i="15"/>
  <c r="AE103" i="15"/>
  <c r="AF103" i="15"/>
  <c r="AH103" i="15"/>
  <c r="AI103" i="15"/>
  <c r="AK103" i="15"/>
  <c r="AL103" i="15"/>
  <c r="AN103" i="15"/>
  <c r="AO103" i="15"/>
  <c r="AQ103" i="15"/>
  <c r="AR103" i="15"/>
  <c r="AT103" i="15"/>
  <c r="AU103" i="15"/>
  <c r="AW103" i="15"/>
  <c r="AX103" i="15"/>
  <c r="AZ103" i="15"/>
  <c r="C104" i="15"/>
  <c r="D104" i="15"/>
  <c r="F104" i="15"/>
  <c r="P104" i="15"/>
  <c r="Q104" i="15"/>
  <c r="S104" i="15"/>
  <c r="T104" i="15"/>
  <c r="V104" i="15"/>
  <c r="W104" i="15"/>
  <c r="Y104" i="15"/>
  <c r="Z104" i="15"/>
  <c r="AB104" i="15"/>
  <c r="AC104" i="15"/>
  <c r="AE104" i="15"/>
  <c r="AF104" i="15"/>
  <c r="AH104" i="15"/>
  <c r="AI104" i="15"/>
  <c r="AK104" i="15"/>
  <c r="AL104" i="15"/>
  <c r="AN104" i="15"/>
  <c r="AO104" i="15"/>
  <c r="AQ104" i="15"/>
  <c r="AR104" i="15"/>
  <c r="AT104" i="15"/>
  <c r="AU104" i="15"/>
  <c r="AW104" i="15"/>
  <c r="AX104" i="15"/>
  <c r="AZ104" i="15"/>
  <c r="B3" i="15"/>
  <c r="C3" i="15"/>
  <c r="D3" i="15"/>
  <c r="F3" i="15"/>
  <c r="P3" i="15"/>
  <c r="Q3" i="15"/>
  <c r="S3" i="15"/>
  <c r="T3" i="15"/>
  <c r="V3" i="15"/>
  <c r="W3" i="15"/>
  <c r="Y3" i="15"/>
  <c r="Z3" i="15"/>
  <c r="AB3" i="15"/>
  <c r="AC3" i="15"/>
  <c r="AE3" i="15"/>
  <c r="AF3" i="15"/>
  <c r="AH3" i="15"/>
  <c r="AI3" i="15"/>
  <c r="AK3" i="15"/>
  <c r="AL3" i="15"/>
  <c r="AN3" i="15"/>
  <c r="AO3" i="15"/>
  <c r="AQ3" i="15"/>
  <c r="AR3" i="15"/>
  <c r="AT3" i="15"/>
  <c r="AU3" i="15"/>
  <c r="AW3" i="15"/>
  <c r="AX3" i="15"/>
  <c r="AZ3" i="15"/>
  <c r="B4" i="15"/>
  <c r="C4" i="15"/>
  <c r="D4" i="15"/>
  <c r="F4" i="15"/>
  <c r="P4" i="15"/>
  <c r="Q4" i="15"/>
  <c r="S4" i="15"/>
  <c r="T4" i="15"/>
  <c r="V4" i="15"/>
  <c r="W4" i="15"/>
  <c r="Y4" i="15"/>
  <c r="Z4" i="15"/>
  <c r="AB4" i="15"/>
  <c r="AC4" i="15"/>
  <c r="AE4" i="15"/>
  <c r="AF4" i="15"/>
  <c r="AH4" i="15"/>
  <c r="AI4" i="15"/>
  <c r="AK4" i="15"/>
  <c r="AL4" i="15"/>
  <c r="AN4" i="15"/>
  <c r="AO4" i="15"/>
  <c r="AQ4" i="15"/>
  <c r="AR4" i="15"/>
  <c r="AT4" i="15"/>
  <c r="AU4" i="15"/>
  <c r="AW4" i="15"/>
  <c r="AX4" i="15"/>
  <c r="AZ4" i="15"/>
  <c r="B5" i="15"/>
  <c r="C5" i="15"/>
  <c r="D5" i="15"/>
  <c r="F5" i="15"/>
  <c r="P5" i="15"/>
  <c r="Q5" i="15"/>
  <c r="S5" i="15"/>
  <c r="T5" i="15"/>
  <c r="V5" i="15"/>
  <c r="W5" i="15"/>
  <c r="Y5" i="15"/>
  <c r="Z5" i="15"/>
  <c r="AB5" i="15"/>
  <c r="AC5" i="15"/>
  <c r="AE5" i="15"/>
  <c r="AF5" i="15"/>
  <c r="AH5" i="15"/>
  <c r="AI5" i="15"/>
  <c r="AK5" i="15"/>
  <c r="AL5" i="15"/>
  <c r="AN5" i="15"/>
  <c r="AO5" i="15"/>
  <c r="AQ5" i="15"/>
  <c r="AR5" i="15"/>
  <c r="AT5" i="15"/>
  <c r="AU5" i="15"/>
  <c r="AW5" i="15"/>
  <c r="AX5" i="15"/>
  <c r="AZ5" i="15"/>
  <c r="B6" i="15"/>
  <c r="C6" i="15"/>
  <c r="D6" i="15"/>
  <c r="F6" i="15"/>
  <c r="P6" i="15"/>
  <c r="Q6" i="15"/>
  <c r="S6" i="15"/>
  <c r="T6" i="15"/>
  <c r="V6" i="15"/>
  <c r="W6" i="15"/>
  <c r="Y6" i="15"/>
  <c r="Z6" i="15"/>
  <c r="AB6" i="15"/>
  <c r="AC6" i="15"/>
  <c r="AE6" i="15"/>
  <c r="AF6" i="15"/>
  <c r="AH6" i="15"/>
  <c r="AI6" i="15"/>
  <c r="AK6" i="15"/>
  <c r="AL6" i="15"/>
  <c r="AN6" i="15"/>
  <c r="AO6" i="15"/>
  <c r="AQ6" i="15"/>
  <c r="AR6" i="15"/>
  <c r="AT6" i="15"/>
  <c r="AU6" i="15"/>
  <c r="AW6" i="15"/>
  <c r="AX6" i="15"/>
  <c r="AZ6" i="15"/>
  <c r="B7" i="15"/>
  <c r="C7" i="15"/>
  <c r="D7" i="15"/>
  <c r="F7" i="15"/>
  <c r="P7" i="15"/>
  <c r="Q7" i="15"/>
  <c r="S7" i="15"/>
  <c r="T7" i="15"/>
  <c r="V7" i="15"/>
  <c r="W7" i="15"/>
  <c r="Y7" i="15"/>
  <c r="Z7" i="15"/>
  <c r="AB7" i="15"/>
  <c r="AC7" i="15"/>
  <c r="AE7" i="15"/>
  <c r="AF7" i="15"/>
  <c r="AH7" i="15"/>
  <c r="AI7" i="15"/>
  <c r="AK7" i="15"/>
  <c r="AL7" i="15"/>
  <c r="AN7" i="15"/>
  <c r="AO7" i="15"/>
  <c r="AQ7" i="15"/>
  <c r="AR7" i="15"/>
  <c r="AT7" i="15"/>
  <c r="AU7" i="15"/>
  <c r="AW7" i="15"/>
  <c r="AX7" i="15"/>
  <c r="AZ7" i="15"/>
  <c r="B8" i="15"/>
  <c r="C8" i="15"/>
  <c r="D8" i="15"/>
  <c r="F8" i="15"/>
  <c r="P8" i="15"/>
  <c r="Q8" i="15"/>
  <c r="S8" i="15"/>
  <c r="T8" i="15"/>
  <c r="V8" i="15"/>
  <c r="W8" i="15"/>
  <c r="Y8" i="15"/>
  <c r="Z8" i="15"/>
  <c r="AB8" i="15"/>
  <c r="AC8" i="15"/>
  <c r="AE8" i="15"/>
  <c r="AF8" i="15"/>
  <c r="AH8" i="15"/>
  <c r="AI8" i="15"/>
  <c r="AK8" i="15"/>
  <c r="AL8" i="15"/>
  <c r="AN8" i="15"/>
  <c r="AO8" i="15"/>
  <c r="AQ8" i="15"/>
  <c r="AR8" i="15"/>
  <c r="AT8" i="15"/>
  <c r="AU8" i="15"/>
  <c r="AW8" i="15"/>
  <c r="AX8" i="15"/>
  <c r="AZ8" i="15"/>
  <c r="B9" i="15"/>
  <c r="C9" i="15"/>
  <c r="D9" i="15"/>
  <c r="F9" i="15"/>
  <c r="P9" i="15"/>
  <c r="Q9" i="15"/>
  <c r="S9" i="15"/>
  <c r="T9" i="15"/>
  <c r="V9" i="15"/>
  <c r="W9" i="15"/>
  <c r="Y9" i="15"/>
  <c r="Z9" i="15"/>
  <c r="AB9" i="15"/>
  <c r="AC9" i="15"/>
  <c r="AE9" i="15"/>
  <c r="AF9" i="15"/>
  <c r="AH9" i="15"/>
  <c r="AI9" i="15"/>
  <c r="AK9" i="15"/>
  <c r="AL9" i="15"/>
  <c r="AN9" i="15"/>
  <c r="AO9" i="15"/>
  <c r="AQ9" i="15"/>
  <c r="AR9" i="15"/>
  <c r="AT9" i="15"/>
  <c r="AU9" i="15"/>
  <c r="AW9" i="15"/>
  <c r="AX9" i="15"/>
  <c r="AZ9" i="15"/>
  <c r="B10" i="15"/>
  <c r="C10" i="15"/>
  <c r="D10" i="15"/>
  <c r="F10" i="15"/>
  <c r="P10" i="15"/>
  <c r="Q10" i="15"/>
  <c r="S10" i="15"/>
  <c r="T10" i="15"/>
  <c r="V10" i="15"/>
  <c r="W10" i="15"/>
  <c r="Y10" i="15"/>
  <c r="Z10" i="15"/>
  <c r="AB10" i="15"/>
  <c r="AC10" i="15"/>
  <c r="AE10" i="15"/>
  <c r="AF10" i="15"/>
  <c r="AH10" i="15"/>
  <c r="AI10" i="15"/>
  <c r="AK10" i="15"/>
  <c r="AL10" i="15"/>
  <c r="AN10" i="15"/>
  <c r="AO10" i="15"/>
  <c r="AQ10" i="15"/>
  <c r="AR10" i="15"/>
  <c r="AT10" i="15"/>
  <c r="AU10" i="15"/>
  <c r="AW10" i="15"/>
  <c r="AX10" i="15"/>
  <c r="AZ10" i="15"/>
  <c r="B11" i="15"/>
  <c r="C11" i="15"/>
  <c r="D11" i="15"/>
  <c r="F11" i="15"/>
  <c r="P11" i="15"/>
  <c r="Q11" i="15"/>
  <c r="S11" i="15"/>
  <c r="T11" i="15"/>
  <c r="V11" i="15"/>
  <c r="W11" i="15"/>
  <c r="Y11" i="15"/>
  <c r="Z11" i="15"/>
  <c r="AB11" i="15"/>
  <c r="AC11" i="15"/>
  <c r="AE11" i="15"/>
  <c r="AF11" i="15"/>
  <c r="AH11" i="15"/>
  <c r="AI11" i="15"/>
  <c r="AK11" i="15"/>
  <c r="AL11" i="15"/>
  <c r="AN11" i="15"/>
  <c r="AO11" i="15"/>
  <c r="AQ11" i="15"/>
  <c r="AR11" i="15"/>
  <c r="AT11" i="15"/>
  <c r="AU11" i="15"/>
  <c r="AW11" i="15"/>
  <c r="AX11" i="15"/>
  <c r="AZ11" i="15"/>
  <c r="B12" i="15"/>
  <c r="C12" i="15"/>
  <c r="D12" i="15"/>
  <c r="F12" i="15"/>
  <c r="P12" i="15"/>
  <c r="Q12" i="15"/>
  <c r="S12" i="15"/>
  <c r="T12" i="15"/>
  <c r="V12" i="15"/>
  <c r="W12" i="15"/>
  <c r="Y12" i="15"/>
  <c r="Z12" i="15"/>
  <c r="AB12" i="15"/>
  <c r="AC12" i="15"/>
  <c r="AE12" i="15"/>
  <c r="AF12" i="15"/>
  <c r="AH12" i="15"/>
  <c r="AI12" i="15"/>
  <c r="AK12" i="15"/>
  <c r="AL12" i="15"/>
  <c r="AN12" i="15"/>
  <c r="AO12" i="15"/>
  <c r="AQ12" i="15"/>
  <c r="AR12" i="15"/>
  <c r="AT12" i="15"/>
  <c r="AU12" i="15"/>
  <c r="AW12" i="15"/>
  <c r="AX12" i="15"/>
  <c r="AZ12" i="15"/>
  <c r="B13" i="15"/>
  <c r="C13" i="15"/>
  <c r="D13" i="15"/>
  <c r="F13" i="15"/>
  <c r="P13" i="15"/>
  <c r="Q13" i="15"/>
  <c r="S13" i="15"/>
  <c r="T13" i="15"/>
  <c r="V13" i="15"/>
  <c r="W13" i="15"/>
  <c r="Y13" i="15"/>
  <c r="Z13" i="15"/>
  <c r="AB13" i="15"/>
  <c r="AC13" i="15"/>
  <c r="AE13" i="15"/>
  <c r="AF13" i="15"/>
  <c r="AH13" i="15"/>
  <c r="AI13" i="15"/>
  <c r="AK13" i="15"/>
  <c r="AL13" i="15"/>
  <c r="AN13" i="15"/>
  <c r="AO13" i="15"/>
  <c r="AQ13" i="15"/>
  <c r="AR13" i="15"/>
  <c r="AT13" i="15"/>
  <c r="AU13" i="15"/>
  <c r="AW13" i="15"/>
  <c r="AX13" i="15"/>
  <c r="AZ13" i="15"/>
  <c r="B14" i="15"/>
  <c r="C14" i="15"/>
  <c r="D14" i="15"/>
  <c r="F14" i="15"/>
  <c r="P14" i="15"/>
  <c r="Q14" i="15"/>
  <c r="S14" i="15"/>
  <c r="T14" i="15"/>
  <c r="V14" i="15"/>
  <c r="W14" i="15"/>
  <c r="Y14" i="15"/>
  <c r="Z14" i="15"/>
  <c r="AB14" i="15"/>
  <c r="AC14" i="15"/>
  <c r="AE14" i="15"/>
  <c r="AF14" i="15"/>
  <c r="AH14" i="15"/>
  <c r="AI14" i="15"/>
  <c r="AK14" i="15"/>
  <c r="AL14" i="15"/>
  <c r="AN14" i="15"/>
  <c r="AO14" i="15"/>
  <c r="AQ14" i="15"/>
  <c r="AR14" i="15"/>
  <c r="AT14" i="15"/>
  <c r="AU14" i="15"/>
  <c r="AW14" i="15"/>
  <c r="AX14" i="15"/>
  <c r="AZ14" i="15"/>
  <c r="C15" i="15"/>
  <c r="D15" i="15"/>
  <c r="F15" i="15"/>
  <c r="P15" i="15"/>
  <c r="Q15" i="15"/>
  <c r="S15" i="15"/>
  <c r="T15" i="15"/>
  <c r="V15" i="15"/>
  <c r="W15" i="15"/>
  <c r="Y15" i="15"/>
  <c r="Z15" i="15"/>
  <c r="AB15" i="15"/>
  <c r="AC15" i="15"/>
  <c r="AE15" i="15"/>
  <c r="AF15" i="15"/>
  <c r="AH15" i="15"/>
  <c r="AI15" i="15"/>
  <c r="AK15" i="15"/>
  <c r="AL15" i="15"/>
  <c r="AN15" i="15"/>
  <c r="AO15" i="15"/>
  <c r="AQ15" i="15"/>
  <c r="AR15" i="15"/>
  <c r="AT15" i="15"/>
  <c r="AU15" i="15"/>
  <c r="AW15" i="15"/>
  <c r="AX15" i="15"/>
  <c r="AZ15" i="15"/>
  <c r="B16" i="15"/>
  <c r="C16" i="15"/>
  <c r="D16" i="15"/>
  <c r="F16" i="15"/>
  <c r="P16" i="15"/>
  <c r="Q16" i="15"/>
  <c r="S16" i="15"/>
  <c r="T16" i="15"/>
  <c r="V16" i="15"/>
  <c r="W16" i="15"/>
  <c r="Y16" i="15"/>
  <c r="Z16" i="15"/>
  <c r="AB16" i="15"/>
  <c r="AC16" i="15"/>
  <c r="AE16" i="15"/>
  <c r="AF16" i="15"/>
  <c r="AH16" i="15"/>
  <c r="AI16" i="15"/>
  <c r="AK16" i="15"/>
  <c r="AL16" i="15"/>
  <c r="AN16" i="15"/>
  <c r="AO16" i="15"/>
  <c r="AQ16" i="15"/>
  <c r="AR16" i="15"/>
  <c r="AT16" i="15"/>
  <c r="AU16" i="15"/>
  <c r="AW16" i="15"/>
  <c r="AX16" i="15"/>
  <c r="AZ16" i="15"/>
  <c r="B17" i="15"/>
  <c r="C17" i="15"/>
  <c r="D17" i="15"/>
  <c r="F17" i="15"/>
  <c r="P17" i="15"/>
  <c r="Q17" i="15"/>
  <c r="S17" i="15"/>
  <c r="T17" i="15"/>
  <c r="V17" i="15"/>
  <c r="W17" i="15"/>
  <c r="Y17" i="15"/>
  <c r="Z17" i="15"/>
  <c r="AB17" i="15"/>
  <c r="AC17" i="15"/>
  <c r="AE17" i="15"/>
  <c r="AF17" i="15"/>
  <c r="AH17" i="15"/>
  <c r="AI17" i="15"/>
  <c r="AK17" i="15"/>
  <c r="AL17" i="15"/>
  <c r="AN17" i="15"/>
  <c r="AO17" i="15"/>
  <c r="AQ17" i="15"/>
  <c r="AR17" i="15"/>
  <c r="AT17" i="15"/>
  <c r="AU17" i="15"/>
  <c r="AW17" i="15"/>
  <c r="AX17" i="15"/>
  <c r="AZ17" i="15"/>
  <c r="B18" i="15"/>
  <c r="C18" i="15"/>
  <c r="D18" i="15"/>
  <c r="F18" i="15"/>
  <c r="P18" i="15"/>
  <c r="Q18" i="15"/>
  <c r="S18" i="15"/>
  <c r="T18" i="15"/>
  <c r="V18" i="15"/>
  <c r="W18" i="15"/>
  <c r="Y18" i="15"/>
  <c r="Z18" i="15"/>
  <c r="AB18" i="15"/>
  <c r="AC18" i="15"/>
  <c r="AE18" i="15"/>
  <c r="AF18" i="15"/>
  <c r="AH18" i="15"/>
  <c r="AI18" i="15"/>
  <c r="AK18" i="15"/>
  <c r="AL18" i="15"/>
  <c r="AN18" i="15"/>
  <c r="AO18" i="15"/>
  <c r="AQ18" i="15"/>
  <c r="AR18" i="15"/>
  <c r="AT18" i="15"/>
  <c r="AU18" i="15"/>
  <c r="AW18" i="15"/>
  <c r="AX18" i="15"/>
  <c r="AZ18" i="15"/>
  <c r="B19" i="15"/>
  <c r="C19" i="15"/>
  <c r="D19" i="15"/>
  <c r="F19" i="15"/>
  <c r="P19" i="15"/>
  <c r="Q19" i="15"/>
  <c r="S19" i="15"/>
  <c r="T19" i="15"/>
  <c r="V19" i="15"/>
  <c r="W19" i="15"/>
  <c r="Y19" i="15"/>
  <c r="Z19" i="15"/>
  <c r="AB19" i="15"/>
  <c r="AC19" i="15"/>
  <c r="AE19" i="15"/>
  <c r="AF19" i="15"/>
  <c r="AH19" i="15"/>
  <c r="AI19" i="15"/>
  <c r="AK19" i="15"/>
  <c r="AL19" i="15"/>
  <c r="AN19" i="15"/>
  <c r="AO19" i="15"/>
  <c r="AQ19" i="15"/>
  <c r="AR19" i="15"/>
  <c r="AT19" i="15"/>
  <c r="AU19" i="15"/>
  <c r="AW19" i="15"/>
  <c r="AX19" i="15"/>
  <c r="AZ19" i="15"/>
  <c r="B20" i="15"/>
  <c r="C20" i="15"/>
  <c r="D20" i="15"/>
  <c r="F20" i="15"/>
  <c r="P20" i="15"/>
  <c r="Q20" i="15"/>
  <c r="S20" i="15"/>
  <c r="T20" i="15"/>
  <c r="V20" i="15"/>
  <c r="W20" i="15"/>
  <c r="Y20" i="15"/>
  <c r="Z20" i="15"/>
  <c r="AB20" i="15"/>
  <c r="AC20" i="15"/>
  <c r="AE20" i="15"/>
  <c r="AF20" i="15"/>
  <c r="AH20" i="15"/>
  <c r="AI20" i="15"/>
  <c r="AK20" i="15"/>
  <c r="AL20" i="15"/>
  <c r="AN20" i="15"/>
  <c r="AO20" i="15"/>
  <c r="AQ20" i="15"/>
  <c r="AR20" i="15"/>
  <c r="AT20" i="15"/>
  <c r="AU20" i="15"/>
  <c r="AW20" i="15"/>
  <c r="AX20" i="15"/>
  <c r="AZ20" i="15"/>
  <c r="B21" i="15"/>
  <c r="C21" i="15"/>
  <c r="D21" i="15"/>
  <c r="F21" i="15"/>
  <c r="P21" i="15"/>
  <c r="Q21" i="15"/>
  <c r="S21" i="15"/>
  <c r="T21" i="15"/>
  <c r="V21" i="15"/>
  <c r="W21" i="15"/>
  <c r="Y21" i="15"/>
  <c r="Z21" i="15"/>
  <c r="AB21" i="15"/>
  <c r="AC21" i="15"/>
  <c r="AE21" i="15"/>
  <c r="AF21" i="15"/>
  <c r="AH21" i="15"/>
  <c r="AI21" i="15"/>
  <c r="AK21" i="15"/>
  <c r="AL21" i="15"/>
  <c r="AN21" i="15"/>
  <c r="AO21" i="15"/>
  <c r="AQ21" i="15"/>
  <c r="AR21" i="15"/>
  <c r="AT21" i="15"/>
  <c r="AU21" i="15"/>
  <c r="AW21" i="15"/>
  <c r="AX21" i="15"/>
  <c r="AZ21" i="15"/>
  <c r="B22" i="15"/>
  <c r="C22" i="15"/>
  <c r="D22" i="15"/>
  <c r="F22" i="15"/>
  <c r="P22" i="15"/>
  <c r="Q22" i="15"/>
  <c r="S22" i="15"/>
  <c r="T22" i="15"/>
  <c r="V22" i="15"/>
  <c r="W22" i="15"/>
  <c r="Y22" i="15"/>
  <c r="Z22" i="15"/>
  <c r="AB22" i="15"/>
  <c r="AC22" i="15"/>
  <c r="AE22" i="15"/>
  <c r="AF22" i="15"/>
  <c r="AH22" i="15"/>
  <c r="AI22" i="15"/>
  <c r="AK22" i="15"/>
  <c r="AL22" i="15"/>
  <c r="AN22" i="15"/>
  <c r="AO22" i="15"/>
  <c r="AQ22" i="15"/>
  <c r="AR22" i="15"/>
  <c r="AT22" i="15"/>
  <c r="AU22" i="15"/>
  <c r="AW22" i="15"/>
  <c r="AX22" i="15"/>
  <c r="AZ22" i="15"/>
  <c r="B23" i="15"/>
  <c r="C23" i="15"/>
  <c r="D23" i="15"/>
  <c r="F23" i="15"/>
  <c r="P23" i="15"/>
  <c r="Q23" i="15"/>
  <c r="S23" i="15"/>
  <c r="T23" i="15"/>
  <c r="V23" i="15"/>
  <c r="W23" i="15"/>
  <c r="Y23" i="15"/>
  <c r="Z23" i="15"/>
  <c r="AB23" i="15"/>
  <c r="AC23" i="15"/>
  <c r="AE23" i="15"/>
  <c r="AF23" i="15"/>
  <c r="AH23" i="15"/>
  <c r="AI23" i="15"/>
  <c r="AK23" i="15"/>
  <c r="AL23" i="15"/>
  <c r="AN23" i="15"/>
  <c r="AO23" i="15"/>
  <c r="AQ23" i="15"/>
  <c r="AR23" i="15"/>
  <c r="AT23" i="15"/>
  <c r="AU23" i="15"/>
  <c r="AW23" i="15"/>
  <c r="AX23" i="15"/>
  <c r="AZ23" i="15"/>
  <c r="B24" i="15"/>
  <c r="C24" i="15"/>
  <c r="D24" i="15"/>
  <c r="F24" i="15"/>
  <c r="P24" i="15"/>
  <c r="Q24" i="15"/>
  <c r="S24" i="15"/>
  <c r="T24" i="15"/>
  <c r="V24" i="15"/>
  <c r="W24" i="15"/>
  <c r="Y24" i="15"/>
  <c r="Z24" i="15"/>
  <c r="AB24" i="15"/>
  <c r="AC24" i="15"/>
  <c r="AE24" i="15"/>
  <c r="AF24" i="15"/>
  <c r="AH24" i="15"/>
  <c r="AI24" i="15"/>
  <c r="AK24" i="15"/>
  <c r="AL24" i="15"/>
  <c r="AN24" i="15"/>
  <c r="AO24" i="15"/>
  <c r="AQ24" i="15"/>
  <c r="AR24" i="15"/>
  <c r="AT24" i="15"/>
  <c r="AU24" i="15"/>
  <c r="AW24" i="15"/>
  <c r="AX24" i="15"/>
  <c r="AZ24" i="15"/>
  <c r="B25" i="15"/>
  <c r="C25" i="15"/>
  <c r="D25" i="15"/>
  <c r="F25" i="15"/>
  <c r="P25" i="15"/>
  <c r="Q25" i="15"/>
  <c r="S25" i="15"/>
  <c r="T25" i="15"/>
  <c r="V25" i="15"/>
  <c r="W25" i="15"/>
  <c r="Y25" i="15"/>
  <c r="Z25" i="15"/>
  <c r="AB25" i="15"/>
  <c r="AC25" i="15"/>
  <c r="AE25" i="15"/>
  <c r="AF25" i="15"/>
  <c r="AH25" i="15"/>
  <c r="AI25" i="15"/>
  <c r="AK25" i="15"/>
  <c r="AL25" i="15"/>
  <c r="AN25" i="15"/>
  <c r="AO25" i="15"/>
  <c r="AQ25" i="15"/>
  <c r="AR25" i="15"/>
  <c r="AT25" i="15"/>
  <c r="AU25" i="15"/>
  <c r="AW25" i="15"/>
  <c r="AX25" i="15"/>
  <c r="AZ25" i="15"/>
  <c r="B26" i="15"/>
  <c r="C26" i="15"/>
  <c r="D26" i="15"/>
  <c r="F26" i="15"/>
  <c r="P26" i="15"/>
  <c r="Q26" i="15"/>
  <c r="S26" i="15"/>
  <c r="T26" i="15"/>
  <c r="V26" i="15"/>
  <c r="W26" i="15"/>
  <c r="Y26" i="15"/>
  <c r="Z26" i="15"/>
  <c r="AB26" i="15"/>
  <c r="AC26" i="15"/>
  <c r="AE26" i="15"/>
  <c r="AF26" i="15"/>
  <c r="AH26" i="15"/>
  <c r="AI26" i="15"/>
  <c r="AK26" i="15"/>
  <c r="AL26" i="15"/>
  <c r="AN26" i="15"/>
  <c r="AO26" i="15"/>
  <c r="AQ26" i="15"/>
  <c r="AR26" i="15"/>
  <c r="AT26" i="15"/>
  <c r="AU26" i="15"/>
  <c r="AW26" i="15"/>
  <c r="AX26" i="15"/>
  <c r="AZ26" i="15"/>
  <c r="B27" i="15"/>
  <c r="C27" i="15"/>
  <c r="D27" i="15"/>
  <c r="F27" i="15"/>
  <c r="P27" i="15"/>
  <c r="Q27" i="15"/>
  <c r="S27" i="15"/>
  <c r="T27" i="15"/>
  <c r="V27" i="15"/>
  <c r="W27" i="15"/>
  <c r="Y27" i="15"/>
  <c r="Z27" i="15"/>
  <c r="AB27" i="15"/>
  <c r="AC27" i="15"/>
  <c r="AE27" i="15"/>
  <c r="AF27" i="15"/>
  <c r="AH27" i="15"/>
  <c r="AI27" i="15"/>
  <c r="AK27" i="15"/>
  <c r="AL27" i="15"/>
  <c r="AN27" i="15"/>
  <c r="AO27" i="15"/>
  <c r="AQ27" i="15"/>
  <c r="AR27" i="15"/>
  <c r="AT27" i="15"/>
  <c r="AU27" i="15"/>
  <c r="AW27" i="15"/>
  <c r="AX27" i="15"/>
  <c r="AZ27" i="15"/>
  <c r="B28" i="15"/>
  <c r="C28" i="15"/>
  <c r="D28" i="15"/>
  <c r="F28" i="15"/>
  <c r="P28" i="15"/>
  <c r="Q28" i="15"/>
  <c r="S28" i="15"/>
  <c r="T28" i="15"/>
  <c r="V28" i="15"/>
  <c r="W28" i="15"/>
  <c r="Y28" i="15"/>
  <c r="Z28" i="15"/>
  <c r="AB28" i="15"/>
  <c r="AC28" i="15"/>
  <c r="AE28" i="15"/>
  <c r="AF28" i="15"/>
  <c r="AH28" i="15"/>
  <c r="AI28" i="15"/>
  <c r="AK28" i="15"/>
  <c r="AL28" i="15"/>
  <c r="AN28" i="15"/>
  <c r="AO28" i="15"/>
  <c r="AQ28" i="15"/>
  <c r="AR28" i="15"/>
  <c r="AT28" i="15"/>
  <c r="AU28" i="15"/>
  <c r="AW28" i="15"/>
  <c r="AX28" i="15"/>
  <c r="AZ28" i="15"/>
  <c r="B29" i="15"/>
  <c r="C29" i="15"/>
  <c r="D29" i="15"/>
  <c r="F29" i="15"/>
  <c r="P29" i="15"/>
  <c r="Q29" i="15"/>
  <c r="S29" i="15"/>
  <c r="T29" i="15"/>
  <c r="V29" i="15"/>
  <c r="W29" i="15"/>
  <c r="X29" i="15" s="1"/>
  <c r="Y29" i="15"/>
  <c r="Z29" i="15"/>
  <c r="AB29" i="15"/>
  <c r="AC29" i="15"/>
  <c r="AE29" i="15"/>
  <c r="AF29" i="15"/>
  <c r="AH29" i="15"/>
  <c r="AI29" i="15"/>
  <c r="AK29" i="15"/>
  <c r="AL29" i="15"/>
  <c r="AN29" i="15"/>
  <c r="AO29" i="15"/>
  <c r="AQ29" i="15"/>
  <c r="AR29" i="15"/>
  <c r="AT29" i="15"/>
  <c r="AU29" i="15"/>
  <c r="AW29" i="15"/>
  <c r="AX29" i="15"/>
  <c r="AZ29" i="15"/>
  <c r="B30" i="15"/>
  <c r="C30" i="15"/>
  <c r="D30" i="15"/>
  <c r="F30" i="15"/>
  <c r="P30" i="15"/>
  <c r="Q30" i="15"/>
  <c r="S30" i="15"/>
  <c r="T30" i="15"/>
  <c r="V30" i="15"/>
  <c r="W30" i="15"/>
  <c r="Y30" i="15"/>
  <c r="Z30" i="15"/>
  <c r="AB30" i="15"/>
  <c r="AC30" i="15"/>
  <c r="AE30" i="15"/>
  <c r="AF30" i="15"/>
  <c r="AH30" i="15"/>
  <c r="AI30" i="15"/>
  <c r="AK30" i="15"/>
  <c r="AL30" i="15"/>
  <c r="AN30" i="15"/>
  <c r="AO30" i="15"/>
  <c r="AQ30" i="15"/>
  <c r="AR30" i="15"/>
  <c r="AT30" i="15"/>
  <c r="AU30" i="15"/>
  <c r="AW30" i="15"/>
  <c r="AX30" i="15"/>
  <c r="AZ30" i="15"/>
  <c r="B31" i="15"/>
  <c r="C31" i="15"/>
  <c r="D31" i="15"/>
  <c r="F31" i="15"/>
  <c r="P31" i="15"/>
  <c r="Q31" i="15"/>
  <c r="S31" i="15"/>
  <c r="T31" i="15"/>
  <c r="V31" i="15"/>
  <c r="W31" i="15"/>
  <c r="Y31" i="15"/>
  <c r="Z31" i="15"/>
  <c r="AB31" i="15"/>
  <c r="AC31" i="15"/>
  <c r="AE31" i="15"/>
  <c r="AF31" i="15"/>
  <c r="AH31" i="15"/>
  <c r="AI31" i="15"/>
  <c r="AK31" i="15"/>
  <c r="AL31" i="15"/>
  <c r="AN31" i="15"/>
  <c r="AO31" i="15"/>
  <c r="AQ31" i="15"/>
  <c r="AR31" i="15"/>
  <c r="AT31" i="15"/>
  <c r="AU31" i="15"/>
  <c r="AW31" i="15"/>
  <c r="AX31" i="15"/>
  <c r="AZ31" i="15"/>
  <c r="B32" i="15"/>
  <c r="C32" i="15"/>
  <c r="D32" i="15"/>
  <c r="F32" i="15"/>
  <c r="P32" i="15"/>
  <c r="Q32" i="15"/>
  <c r="S32" i="15"/>
  <c r="T32" i="15"/>
  <c r="V32" i="15"/>
  <c r="W32" i="15"/>
  <c r="Y32" i="15"/>
  <c r="Z32" i="15"/>
  <c r="AB32" i="15"/>
  <c r="AC32" i="15"/>
  <c r="AE32" i="15"/>
  <c r="AF32" i="15"/>
  <c r="AH32" i="15"/>
  <c r="AI32" i="15"/>
  <c r="AK32" i="15"/>
  <c r="AL32" i="15"/>
  <c r="AN32" i="15"/>
  <c r="AO32" i="15"/>
  <c r="AQ32" i="15"/>
  <c r="AR32" i="15"/>
  <c r="AT32" i="15"/>
  <c r="AU32" i="15"/>
  <c r="AW32" i="15"/>
  <c r="AX32" i="15"/>
  <c r="AZ32" i="15"/>
  <c r="B33" i="15"/>
  <c r="C33" i="15"/>
  <c r="D33" i="15"/>
  <c r="F33" i="15"/>
  <c r="P33" i="15"/>
  <c r="Q33" i="15"/>
  <c r="S33" i="15"/>
  <c r="T33" i="15"/>
  <c r="V33" i="15"/>
  <c r="W33" i="15"/>
  <c r="Y33" i="15"/>
  <c r="Z33" i="15"/>
  <c r="AB33" i="15"/>
  <c r="AC33" i="15"/>
  <c r="AE33" i="15"/>
  <c r="AF33" i="15"/>
  <c r="AH33" i="15"/>
  <c r="AI33" i="15"/>
  <c r="AK33" i="15"/>
  <c r="AL33" i="15"/>
  <c r="AN33" i="15"/>
  <c r="AO33" i="15"/>
  <c r="AQ33" i="15"/>
  <c r="AR33" i="15"/>
  <c r="AT33" i="15"/>
  <c r="AU33" i="15"/>
  <c r="AW33" i="15"/>
  <c r="AX33" i="15"/>
  <c r="AZ33" i="15"/>
  <c r="B34" i="15"/>
  <c r="C34" i="15"/>
  <c r="D34" i="15"/>
  <c r="F34" i="15"/>
  <c r="P34" i="15"/>
  <c r="Q34" i="15"/>
  <c r="S34" i="15"/>
  <c r="T34" i="15"/>
  <c r="V34" i="15"/>
  <c r="W34" i="15"/>
  <c r="Y34" i="15"/>
  <c r="Z34" i="15"/>
  <c r="AB34" i="15"/>
  <c r="AC34" i="15"/>
  <c r="AE34" i="15"/>
  <c r="AF34" i="15"/>
  <c r="AH34" i="15"/>
  <c r="AI34" i="15"/>
  <c r="AK34" i="15"/>
  <c r="AL34" i="15"/>
  <c r="AN34" i="15"/>
  <c r="AO34" i="15"/>
  <c r="AQ34" i="15"/>
  <c r="AR34" i="15"/>
  <c r="AT34" i="15"/>
  <c r="AU34" i="15"/>
  <c r="AW34" i="15"/>
  <c r="AX34" i="15"/>
  <c r="AZ34" i="15"/>
  <c r="B35" i="15"/>
  <c r="C35" i="15"/>
  <c r="D35" i="15"/>
  <c r="F35" i="15"/>
  <c r="P35" i="15"/>
  <c r="Q35" i="15"/>
  <c r="S35" i="15"/>
  <c r="T35" i="15"/>
  <c r="V35" i="15"/>
  <c r="W35" i="15"/>
  <c r="Y35" i="15"/>
  <c r="Z35" i="15"/>
  <c r="AB35" i="15"/>
  <c r="AC35" i="15"/>
  <c r="AE35" i="15"/>
  <c r="AF35" i="15"/>
  <c r="AH35" i="15"/>
  <c r="AI35" i="15"/>
  <c r="AK35" i="15"/>
  <c r="AL35" i="15"/>
  <c r="AN35" i="15"/>
  <c r="AO35" i="15"/>
  <c r="AQ35" i="15"/>
  <c r="AR35" i="15"/>
  <c r="AT35" i="15"/>
  <c r="AU35" i="15"/>
  <c r="AW35" i="15"/>
  <c r="AX35" i="15"/>
  <c r="AZ35" i="15"/>
  <c r="B36" i="15"/>
  <c r="C36" i="15"/>
  <c r="D36" i="15"/>
  <c r="F36" i="15"/>
  <c r="P36" i="15"/>
  <c r="Q36" i="15"/>
  <c r="S36" i="15"/>
  <c r="T36" i="15"/>
  <c r="V36" i="15"/>
  <c r="W36" i="15"/>
  <c r="Y36" i="15"/>
  <c r="Z36" i="15"/>
  <c r="AB36" i="15"/>
  <c r="AC36" i="15"/>
  <c r="AE36" i="15"/>
  <c r="AF36" i="15"/>
  <c r="AH36" i="15"/>
  <c r="AI36" i="15"/>
  <c r="AK36" i="15"/>
  <c r="AL36" i="15"/>
  <c r="AN36" i="15"/>
  <c r="AO36" i="15"/>
  <c r="AQ36" i="15"/>
  <c r="AR36" i="15"/>
  <c r="AT36" i="15"/>
  <c r="AU36" i="15"/>
  <c r="AW36" i="15"/>
  <c r="AX36" i="15"/>
  <c r="AZ36" i="15"/>
  <c r="B37" i="15"/>
  <c r="C37" i="15"/>
  <c r="D37" i="15"/>
  <c r="F37" i="15"/>
  <c r="P37" i="15"/>
  <c r="Q37" i="15"/>
  <c r="S37" i="15"/>
  <c r="T37" i="15"/>
  <c r="V37" i="15"/>
  <c r="W37" i="15"/>
  <c r="Y37" i="15"/>
  <c r="Z37" i="15"/>
  <c r="AB37" i="15"/>
  <c r="AC37" i="15"/>
  <c r="AE37" i="15"/>
  <c r="AF37" i="15"/>
  <c r="AH37" i="15"/>
  <c r="AI37" i="15"/>
  <c r="AK37" i="15"/>
  <c r="AL37" i="15"/>
  <c r="AN37" i="15"/>
  <c r="AO37" i="15"/>
  <c r="AQ37" i="15"/>
  <c r="AR37" i="15"/>
  <c r="AT37" i="15"/>
  <c r="AU37" i="15"/>
  <c r="AW37" i="15"/>
  <c r="AX37" i="15"/>
  <c r="AZ37" i="15"/>
  <c r="B38" i="15"/>
  <c r="C38" i="15"/>
  <c r="D38" i="15"/>
  <c r="F38" i="15"/>
  <c r="P38" i="15"/>
  <c r="Q38" i="15"/>
  <c r="S38" i="15"/>
  <c r="T38" i="15"/>
  <c r="V38" i="15"/>
  <c r="W38" i="15"/>
  <c r="Y38" i="15"/>
  <c r="Z38" i="15"/>
  <c r="AB38" i="15"/>
  <c r="AC38" i="15"/>
  <c r="AE38" i="15"/>
  <c r="AF38" i="15"/>
  <c r="AH38" i="15"/>
  <c r="AI38" i="15"/>
  <c r="AK38" i="15"/>
  <c r="AL38" i="15"/>
  <c r="AN38" i="15"/>
  <c r="AO38" i="15"/>
  <c r="AQ38" i="15"/>
  <c r="AR38" i="15"/>
  <c r="AT38" i="15"/>
  <c r="AU38" i="15"/>
  <c r="AW38" i="15"/>
  <c r="AX38" i="15"/>
  <c r="AZ38" i="15"/>
  <c r="B39" i="15"/>
  <c r="C39" i="15"/>
  <c r="D39" i="15"/>
  <c r="F39" i="15"/>
  <c r="P39" i="15"/>
  <c r="Q39" i="15"/>
  <c r="S39" i="15"/>
  <c r="T39" i="15"/>
  <c r="V39" i="15"/>
  <c r="W39" i="15"/>
  <c r="Y39" i="15"/>
  <c r="Z39" i="15"/>
  <c r="AB39" i="15"/>
  <c r="AC39" i="15"/>
  <c r="AE39" i="15"/>
  <c r="AF39" i="15"/>
  <c r="AH39" i="15"/>
  <c r="AI39" i="15"/>
  <c r="AK39" i="15"/>
  <c r="AL39" i="15"/>
  <c r="AN39" i="15"/>
  <c r="AO39" i="15"/>
  <c r="AQ39" i="15"/>
  <c r="AR39" i="15"/>
  <c r="AT39" i="15"/>
  <c r="AU39" i="15"/>
  <c r="AW39" i="15"/>
  <c r="AX39" i="15"/>
  <c r="AZ39" i="15"/>
  <c r="B40" i="15"/>
  <c r="C40" i="15"/>
  <c r="D40" i="15"/>
  <c r="F40" i="15"/>
  <c r="P40" i="15"/>
  <c r="Q40" i="15"/>
  <c r="S40" i="15"/>
  <c r="T40" i="15"/>
  <c r="V40" i="15"/>
  <c r="W40" i="15"/>
  <c r="Y40" i="15"/>
  <c r="Z40" i="15"/>
  <c r="AB40" i="15"/>
  <c r="AC40" i="15"/>
  <c r="AE40" i="15"/>
  <c r="AF40" i="15"/>
  <c r="AH40" i="15"/>
  <c r="AI40" i="15"/>
  <c r="AK40" i="15"/>
  <c r="AL40" i="15"/>
  <c r="AN40" i="15"/>
  <c r="AO40" i="15"/>
  <c r="AQ40" i="15"/>
  <c r="AR40" i="15"/>
  <c r="AT40" i="15"/>
  <c r="AU40" i="15"/>
  <c r="AW40" i="15"/>
  <c r="AX40" i="15"/>
  <c r="AZ40" i="15"/>
  <c r="B41" i="15"/>
  <c r="C41" i="15"/>
  <c r="D41" i="15"/>
  <c r="F41" i="15"/>
  <c r="P41" i="15"/>
  <c r="Q41" i="15"/>
  <c r="S41" i="15"/>
  <c r="T41" i="15"/>
  <c r="V41" i="15"/>
  <c r="W41" i="15"/>
  <c r="Y41" i="15"/>
  <c r="Z41" i="15"/>
  <c r="AB41" i="15"/>
  <c r="AC41" i="15"/>
  <c r="AE41" i="15"/>
  <c r="AF41" i="15"/>
  <c r="AH41" i="15"/>
  <c r="AI41" i="15"/>
  <c r="AK41" i="15"/>
  <c r="AL41" i="15"/>
  <c r="AN41" i="15"/>
  <c r="AO41" i="15"/>
  <c r="AQ41" i="15"/>
  <c r="AR41" i="15"/>
  <c r="AT41" i="15"/>
  <c r="AU41" i="15"/>
  <c r="AW41" i="15"/>
  <c r="AX41" i="15"/>
  <c r="AZ41" i="15"/>
  <c r="B42" i="15"/>
  <c r="C42" i="15"/>
  <c r="D42" i="15"/>
  <c r="F42" i="15"/>
  <c r="P42" i="15"/>
  <c r="Q42" i="15"/>
  <c r="S42" i="15"/>
  <c r="T42" i="15"/>
  <c r="V42" i="15"/>
  <c r="W42" i="15"/>
  <c r="Y42" i="15"/>
  <c r="Z42" i="15"/>
  <c r="AB42" i="15"/>
  <c r="AC42" i="15"/>
  <c r="AE42" i="15"/>
  <c r="AF42" i="15"/>
  <c r="AH42" i="15"/>
  <c r="AI42" i="15"/>
  <c r="AK42" i="15"/>
  <c r="AL42" i="15"/>
  <c r="AN42" i="15"/>
  <c r="AO42" i="15"/>
  <c r="AQ42" i="15"/>
  <c r="AR42" i="15"/>
  <c r="AT42" i="15"/>
  <c r="AU42" i="15"/>
  <c r="AW42" i="15"/>
  <c r="AX42" i="15"/>
  <c r="AZ42" i="15"/>
  <c r="B43" i="15"/>
  <c r="C43" i="15"/>
  <c r="D43" i="15"/>
  <c r="F43" i="15"/>
  <c r="P43" i="15"/>
  <c r="Q43" i="15"/>
  <c r="S43" i="15"/>
  <c r="T43" i="15"/>
  <c r="V43" i="15"/>
  <c r="W43" i="15"/>
  <c r="Y43" i="15"/>
  <c r="Z43" i="15"/>
  <c r="AB43" i="15"/>
  <c r="AC43" i="15"/>
  <c r="AE43" i="15"/>
  <c r="AF43" i="15"/>
  <c r="AH43" i="15"/>
  <c r="AI43" i="15"/>
  <c r="AK43" i="15"/>
  <c r="AL43" i="15"/>
  <c r="AN43" i="15"/>
  <c r="AO43" i="15"/>
  <c r="AQ43" i="15"/>
  <c r="AR43" i="15"/>
  <c r="AT43" i="15"/>
  <c r="AU43" i="15"/>
  <c r="AW43" i="15"/>
  <c r="AX43" i="15"/>
  <c r="AZ43" i="15"/>
  <c r="B44" i="15"/>
  <c r="C44" i="15"/>
  <c r="D44" i="15"/>
  <c r="F44" i="15"/>
  <c r="P44" i="15"/>
  <c r="Q44" i="15"/>
  <c r="S44" i="15"/>
  <c r="T44" i="15"/>
  <c r="V44" i="15"/>
  <c r="W44" i="15"/>
  <c r="Y44" i="15"/>
  <c r="Z44" i="15"/>
  <c r="AB44" i="15"/>
  <c r="AC44" i="15"/>
  <c r="AE44" i="15"/>
  <c r="AF44" i="15"/>
  <c r="AH44" i="15"/>
  <c r="AI44" i="15"/>
  <c r="AK44" i="15"/>
  <c r="AL44" i="15"/>
  <c r="AN44" i="15"/>
  <c r="AO44" i="15"/>
  <c r="AQ44" i="15"/>
  <c r="AR44" i="15"/>
  <c r="AT44" i="15"/>
  <c r="AU44" i="15"/>
  <c r="AW44" i="15"/>
  <c r="AX44" i="15"/>
  <c r="AZ44" i="15"/>
  <c r="B45" i="15"/>
  <c r="C45" i="15"/>
  <c r="D45" i="15"/>
  <c r="F45" i="15"/>
  <c r="P45" i="15"/>
  <c r="Q45" i="15"/>
  <c r="S45" i="15"/>
  <c r="T45" i="15"/>
  <c r="V45" i="15"/>
  <c r="W45" i="15"/>
  <c r="Y45" i="15"/>
  <c r="Z45" i="15"/>
  <c r="AB45" i="15"/>
  <c r="AC45" i="15"/>
  <c r="AE45" i="15"/>
  <c r="AF45" i="15"/>
  <c r="AH45" i="15"/>
  <c r="AI45" i="15"/>
  <c r="AK45" i="15"/>
  <c r="AL45" i="15"/>
  <c r="AN45" i="15"/>
  <c r="AO45" i="15"/>
  <c r="AQ45" i="15"/>
  <c r="AR45" i="15"/>
  <c r="AT45" i="15"/>
  <c r="AU45" i="15"/>
  <c r="AW45" i="15"/>
  <c r="AX45" i="15"/>
  <c r="AZ45" i="15"/>
  <c r="B46" i="15"/>
  <c r="C46" i="15"/>
  <c r="D46" i="15"/>
  <c r="F46" i="15"/>
  <c r="P46" i="15"/>
  <c r="Q46" i="15"/>
  <c r="S46" i="15"/>
  <c r="T46" i="15"/>
  <c r="V46" i="15"/>
  <c r="W46" i="15"/>
  <c r="Y46" i="15"/>
  <c r="Z46" i="15"/>
  <c r="AB46" i="15"/>
  <c r="AC46" i="15"/>
  <c r="AE46" i="15"/>
  <c r="AF46" i="15"/>
  <c r="AH46" i="15"/>
  <c r="AI46" i="15"/>
  <c r="AK46" i="15"/>
  <c r="AL46" i="15"/>
  <c r="AN46" i="15"/>
  <c r="AO46" i="15"/>
  <c r="AQ46" i="15"/>
  <c r="AR46" i="15"/>
  <c r="AT46" i="15"/>
  <c r="AU46" i="15"/>
  <c r="AW46" i="15"/>
  <c r="AX46" i="15"/>
  <c r="AZ46" i="15"/>
  <c r="B47" i="15"/>
  <c r="C47" i="15"/>
  <c r="D47" i="15"/>
  <c r="F47" i="15"/>
  <c r="P47" i="15"/>
  <c r="Q47" i="15"/>
  <c r="S47" i="15"/>
  <c r="T47" i="15"/>
  <c r="V47" i="15"/>
  <c r="W47" i="15"/>
  <c r="Y47" i="15"/>
  <c r="Z47" i="15"/>
  <c r="AB47" i="15"/>
  <c r="AC47" i="15"/>
  <c r="AE47" i="15"/>
  <c r="AF47" i="15"/>
  <c r="AH47" i="15"/>
  <c r="AI47" i="15"/>
  <c r="AK47" i="15"/>
  <c r="AL47" i="15"/>
  <c r="AN47" i="15"/>
  <c r="AO47" i="15"/>
  <c r="AQ47" i="15"/>
  <c r="AR47" i="15"/>
  <c r="AT47" i="15"/>
  <c r="AU47" i="15"/>
  <c r="AW47" i="15"/>
  <c r="AX47" i="15"/>
  <c r="AZ47" i="15"/>
  <c r="B48" i="15"/>
  <c r="C48" i="15"/>
  <c r="D48" i="15"/>
  <c r="F48" i="15"/>
  <c r="P48" i="15"/>
  <c r="Q48" i="15"/>
  <c r="S48" i="15"/>
  <c r="T48" i="15"/>
  <c r="V48" i="15"/>
  <c r="W48" i="15"/>
  <c r="Y48" i="15"/>
  <c r="Z48" i="15"/>
  <c r="AB48" i="15"/>
  <c r="AC48" i="15"/>
  <c r="AE48" i="15"/>
  <c r="AF48" i="15"/>
  <c r="AH48" i="15"/>
  <c r="AI48" i="15"/>
  <c r="AK48" i="15"/>
  <c r="AL48" i="15"/>
  <c r="AN48" i="15"/>
  <c r="AO48" i="15"/>
  <c r="AQ48" i="15"/>
  <c r="AR48" i="15"/>
  <c r="AT48" i="15"/>
  <c r="AU48" i="15"/>
  <c r="AW48" i="15"/>
  <c r="AX48" i="15"/>
  <c r="AZ48" i="15"/>
  <c r="B49" i="15"/>
  <c r="C49" i="15"/>
  <c r="D49" i="15"/>
  <c r="F49" i="15"/>
  <c r="P49" i="15"/>
  <c r="Q49" i="15"/>
  <c r="S49" i="15"/>
  <c r="T49" i="15"/>
  <c r="V49" i="15"/>
  <c r="W49" i="15"/>
  <c r="Y49" i="15"/>
  <c r="Z49" i="15"/>
  <c r="AB49" i="15"/>
  <c r="AC49" i="15"/>
  <c r="AE49" i="15"/>
  <c r="AF49" i="15"/>
  <c r="AH49" i="15"/>
  <c r="AI49" i="15"/>
  <c r="AK49" i="15"/>
  <c r="AL49" i="15"/>
  <c r="AN49" i="15"/>
  <c r="AO49" i="15"/>
  <c r="AQ49" i="15"/>
  <c r="AR49" i="15"/>
  <c r="AT49" i="15"/>
  <c r="AU49" i="15"/>
  <c r="AW49" i="15"/>
  <c r="AX49" i="15"/>
  <c r="AZ49" i="15"/>
  <c r="B50" i="15"/>
  <c r="C50" i="15"/>
  <c r="D50" i="15"/>
  <c r="F50" i="15"/>
  <c r="P50" i="15"/>
  <c r="Q50" i="15"/>
  <c r="S50" i="15"/>
  <c r="T50" i="15"/>
  <c r="V50" i="15"/>
  <c r="W50" i="15"/>
  <c r="Y50" i="15"/>
  <c r="Z50" i="15"/>
  <c r="AB50" i="15"/>
  <c r="AC50" i="15"/>
  <c r="AE50" i="15"/>
  <c r="AF50" i="15"/>
  <c r="AH50" i="15"/>
  <c r="AI50" i="15"/>
  <c r="AK50" i="15"/>
  <c r="AL50" i="15"/>
  <c r="AN50" i="15"/>
  <c r="AO50" i="15"/>
  <c r="AQ50" i="15"/>
  <c r="AR50" i="15"/>
  <c r="AT50" i="15"/>
  <c r="AU50" i="15"/>
  <c r="AW50" i="15"/>
  <c r="AX50" i="15"/>
  <c r="AZ50" i="15"/>
  <c r="B51" i="15"/>
  <c r="C51" i="15"/>
  <c r="D51" i="15"/>
  <c r="F51" i="15"/>
  <c r="P51" i="15"/>
  <c r="Q51" i="15"/>
  <c r="S51" i="15"/>
  <c r="T51" i="15"/>
  <c r="V51" i="15"/>
  <c r="W51" i="15"/>
  <c r="Y51" i="15"/>
  <c r="Z51" i="15"/>
  <c r="AB51" i="15"/>
  <c r="AC51" i="15"/>
  <c r="AE51" i="15"/>
  <c r="AF51" i="15"/>
  <c r="AH51" i="15"/>
  <c r="AI51" i="15"/>
  <c r="AK51" i="15"/>
  <c r="AL51" i="15"/>
  <c r="AN51" i="15"/>
  <c r="AO51" i="15"/>
  <c r="AQ51" i="15"/>
  <c r="AR51" i="15"/>
  <c r="AT51" i="15"/>
  <c r="AU51" i="15"/>
  <c r="AW51" i="15"/>
  <c r="AX51" i="15"/>
  <c r="AZ51" i="15"/>
  <c r="B52" i="15"/>
  <c r="C52" i="15"/>
  <c r="D52" i="15"/>
  <c r="F52" i="15"/>
  <c r="P52" i="15"/>
  <c r="Q52" i="15"/>
  <c r="S52" i="15"/>
  <c r="T52" i="15"/>
  <c r="V52" i="15"/>
  <c r="W52" i="15"/>
  <c r="Y52" i="15"/>
  <c r="Z52" i="15"/>
  <c r="AB52" i="15"/>
  <c r="AC52" i="15"/>
  <c r="AE52" i="15"/>
  <c r="AF52" i="15"/>
  <c r="AH52" i="15"/>
  <c r="AI52" i="15"/>
  <c r="AK52" i="15"/>
  <c r="AL52" i="15"/>
  <c r="AN52" i="15"/>
  <c r="AO52" i="15"/>
  <c r="AQ52" i="15"/>
  <c r="AR52" i="15"/>
  <c r="AT52" i="15"/>
  <c r="AU52" i="15"/>
  <c r="AW52" i="15"/>
  <c r="AX52" i="15"/>
  <c r="AZ52" i="15"/>
  <c r="B53" i="15"/>
  <c r="C53" i="15"/>
  <c r="D53" i="15"/>
  <c r="F53" i="15"/>
  <c r="P53" i="15"/>
  <c r="Q53" i="15"/>
  <c r="S53" i="15"/>
  <c r="T53" i="15"/>
  <c r="V53" i="15"/>
  <c r="W53" i="15"/>
  <c r="Y53" i="15"/>
  <c r="Z53" i="15"/>
  <c r="AB53" i="15"/>
  <c r="AC53" i="15"/>
  <c r="AE53" i="15"/>
  <c r="AF53" i="15"/>
  <c r="AH53" i="15"/>
  <c r="AI53" i="15"/>
  <c r="AK53" i="15"/>
  <c r="AL53" i="15"/>
  <c r="AN53" i="15"/>
  <c r="AO53" i="15"/>
  <c r="AQ53" i="15"/>
  <c r="AR53" i="15"/>
  <c r="AT53" i="15"/>
  <c r="AU53" i="15"/>
  <c r="AW53" i="15"/>
  <c r="AX53" i="15"/>
  <c r="AZ53" i="15"/>
  <c r="B54" i="15"/>
  <c r="C54" i="15"/>
  <c r="D54" i="15"/>
  <c r="F54" i="15"/>
  <c r="P54" i="15"/>
  <c r="Q54" i="15"/>
  <c r="S54" i="15"/>
  <c r="T54" i="15"/>
  <c r="V54" i="15"/>
  <c r="W54" i="15"/>
  <c r="Y54" i="15"/>
  <c r="Z54" i="15"/>
  <c r="AB54" i="15"/>
  <c r="AC54" i="15"/>
  <c r="AE54" i="15"/>
  <c r="AF54" i="15"/>
  <c r="AH54" i="15"/>
  <c r="AI54" i="15"/>
  <c r="AK54" i="15"/>
  <c r="AL54" i="15"/>
  <c r="AN54" i="15"/>
  <c r="AO54" i="15"/>
  <c r="AQ54" i="15"/>
  <c r="AR54" i="15"/>
  <c r="AT54" i="15"/>
  <c r="AU54" i="15"/>
  <c r="AW54" i="15"/>
  <c r="AX54" i="15"/>
  <c r="AZ54" i="15"/>
  <c r="B55" i="15"/>
  <c r="C55" i="15"/>
  <c r="D55" i="15"/>
  <c r="F55" i="15"/>
  <c r="P55" i="15"/>
  <c r="Q55" i="15"/>
  <c r="S55" i="15"/>
  <c r="T55" i="15"/>
  <c r="V55" i="15"/>
  <c r="W55" i="15"/>
  <c r="Y55" i="15"/>
  <c r="Z55" i="15"/>
  <c r="AB55" i="15"/>
  <c r="AC55" i="15"/>
  <c r="AE55" i="15"/>
  <c r="AF55" i="15"/>
  <c r="AH55" i="15"/>
  <c r="AI55" i="15"/>
  <c r="AK55" i="15"/>
  <c r="AL55" i="15"/>
  <c r="AN55" i="15"/>
  <c r="AO55" i="15"/>
  <c r="AQ55" i="15"/>
  <c r="AR55" i="15"/>
  <c r="AT55" i="15"/>
  <c r="AU55" i="15"/>
  <c r="AW55" i="15"/>
  <c r="AX55" i="15"/>
  <c r="AZ55" i="15"/>
  <c r="B56" i="15"/>
  <c r="C56" i="15"/>
  <c r="D56" i="15"/>
  <c r="F56" i="15"/>
  <c r="P56" i="15"/>
  <c r="Q56" i="15"/>
  <c r="S56" i="15"/>
  <c r="T56" i="15"/>
  <c r="V56" i="15"/>
  <c r="W56" i="15"/>
  <c r="Y56" i="15"/>
  <c r="Z56" i="15"/>
  <c r="AB56" i="15"/>
  <c r="AC56" i="15"/>
  <c r="AE56" i="15"/>
  <c r="AF56" i="15"/>
  <c r="AH56" i="15"/>
  <c r="AI56" i="15"/>
  <c r="AK56" i="15"/>
  <c r="AL56" i="15"/>
  <c r="AN56" i="15"/>
  <c r="AO56" i="15"/>
  <c r="AQ56" i="15"/>
  <c r="AR56" i="15"/>
  <c r="AT56" i="15"/>
  <c r="AU56" i="15"/>
  <c r="AW56" i="15"/>
  <c r="AX56" i="15"/>
  <c r="AZ56" i="15"/>
  <c r="B57" i="15"/>
  <c r="C57" i="15"/>
  <c r="D57" i="15"/>
  <c r="F57" i="15"/>
  <c r="P57" i="15"/>
  <c r="Q57" i="15"/>
  <c r="S57" i="15"/>
  <c r="T57" i="15"/>
  <c r="V57" i="15"/>
  <c r="W57" i="15"/>
  <c r="Y57" i="15"/>
  <c r="Z57" i="15"/>
  <c r="AB57" i="15"/>
  <c r="AC57" i="15"/>
  <c r="AE57" i="15"/>
  <c r="AF57" i="15"/>
  <c r="AH57" i="15"/>
  <c r="AI57" i="15"/>
  <c r="AK57" i="15"/>
  <c r="AL57" i="15"/>
  <c r="AN57" i="15"/>
  <c r="AO57" i="15"/>
  <c r="AQ57" i="15"/>
  <c r="AR57" i="15"/>
  <c r="AT57" i="15"/>
  <c r="AU57" i="15"/>
  <c r="AW57" i="15"/>
  <c r="AX57" i="15"/>
  <c r="AZ57" i="15"/>
  <c r="B59" i="15"/>
  <c r="C59" i="15"/>
  <c r="D59" i="15"/>
  <c r="F59" i="15"/>
  <c r="P59" i="15"/>
  <c r="Q59" i="15"/>
  <c r="S59" i="15"/>
  <c r="T59" i="15"/>
  <c r="V59" i="15"/>
  <c r="W59" i="15"/>
  <c r="Y59" i="15"/>
  <c r="Z59" i="15"/>
  <c r="AB59" i="15"/>
  <c r="AC59" i="15"/>
  <c r="AE59" i="15"/>
  <c r="AF59" i="15"/>
  <c r="AH59" i="15"/>
  <c r="AI59" i="15"/>
  <c r="AK59" i="15"/>
  <c r="AL59" i="15"/>
  <c r="AN59" i="15"/>
  <c r="AO59" i="15"/>
  <c r="AQ59" i="15"/>
  <c r="AR59" i="15"/>
  <c r="AT59" i="15"/>
  <c r="AU59" i="15"/>
  <c r="AW59" i="15"/>
  <c r="AX59" i="15"/>
  <c r="AZ59" i="15"/>
  <c r="B60" i="15"/>
  <c r="C60" i="15"/>
  <c r="D60" i="15"/>
  <c r="F60" i="15"/>
  <c r="P60" i="15"/>
  <c r="Q60" i="15"/>
  <c r="S60" i="15"/>
  <c r="T60" i="15"/>
  <c r="V60" i="15"/>
  <c r="W60" i="15"/>
  <c r="Y60" i="15"/>
  <c r="Z60" i="15"/>
  <c r="AB60" i="15"/>
  <c r="AC60" i="15"/>
  <c r="AE60" i="15"/>
  <c r="AF60" i="15"/>
  <c r="AH60" i="15"/>
  <c r="AI60" i="15"/>
  <c r="AK60" i="15"/>
  <c r="AL60" i="15"/>
  <c r="AN60" i="15"/>
  <c r="AO60" i="15"/>
  <c r="AQ60" i="15"/>
  <c r="AR60" i="15"/>
  <c r="AT60" i="15"/>
  <c r="AU60" i="15"/>
  <c r="AW60" i="15"/>
  <c r="AX60" i="15"/>
  <c r="AZ60" i="15"/>
  <c r="B61" i="15"/>
  <c r="C61" i="15"/>
  <c r="D61" i="15"/>
  <c r="F61" i="15"/>
  <c r="P61" i="15"/>
  <c r="Q61" i="15"/>
  <c r="S61" i="15"/>
  <c r="T61" i="15"/>
  <c r="V61" i="15"/>
  <c r="W61" i="15"/>
  <c r="Y61" i="15"/>
  <c r="Z61" i="15"/>
  <c r="AB61" i="15"/>
  <c r="AC61" i="15"/>
  <c r="AE61" i="15"/>
  <c r="AF61" i="15"/>
  <c r="AH61" i="15"/>
  <c r="AI61" i="15"/>
  <c r="AK61" i="15"/>
  <c r="AL61" i="15"/>
  <c r="AN61" i="15"/>
  <c r="AO61" i="15"/>
  <c r="AQ61" i="15"/>
  <c r="AR61" i="15"/>
  <c r="AT61" i="15"/>
  <c r="AU61" i="15"/>
  <c r="AW61" i="15"/>
  <c r="AX61" i="15"/>
  <c r="AZ61" i="15"/>
  <c r="B62" i="15"/>
  <c r="C62" i="15"/>
  <c r="D62" i="15"/>
  <c r="F62" i="15"/>
  <c r="P62" i="15"/>
  <c r="Q62" i="15"/>
  <c r="S62" i="15"/>
  <c r="T62" i="15"/>
  <c r="V62" i="15"/>
  <c r="W62" i="15"/>
  <c r="Y62" i="15"/>
  <c r="Z62" i="15"/>
  <c r="AB62" i="15"/>
  <c r="AC62" i="15"/>
  <c r="AE62" i="15"/>
  <c r="AF62" i="15"/>
  <c r="AH62" i="15"/>
  <c r="AI62" i="15"/>
  <c r="AK62" i="15"/>
  <c r="AL62" i="15"/>
  <c r="AN62" i="15"/>
  <c r="AO62" i="15"/>
  <c r="AQ62" i="15"/>
  <c r="AR62" i="15"/>
  <c r="AT62" i="15"/>
  <c r="AU62" i="15"/>
  <c r="AW62" i="15"/>
  <c r="AX62" i="15"/>
  <c r="AZ62" i="15"/>
  <c r="B63" i="15"/>
  <c r="C63" i="15"/>
  <c r="D63" i="15"/>
  <c r="F63" i="15"/>
  <c r="P63" i="15"/>
  <c r="Q63" i="15"/>
  <c r="S63" i="15"/>
  <c r="T63" i="15"/>
  <c r="V63" i="15"/>
  <c r="W63" i="15"/>
  <c r="Y63" i="15"/>
  <c r="Z63" i="15"/>
  <c r="AB63" i="15"/>
  <c r="AC63" i="15"/>
  <c r="AE63" i="15"/>
  <c r="AF63" i="15"/>
  <c r="AH63" i="15"/>
  <c r="AI63" i="15"/>
  <c r="AK63" i="15"/>
  <c r="AL63" i="15"/>
  <c r="AN63" i="15"/>
  <c r="AO63" i="15"/>
  <c r="AQ63" i="15"/>
  <c r="AR63" i="15"/>
  <c r="AT63" i="15"/>
  <c r="AU63" i="15"/>
  <c r="AW63" i="15"/>
  <c r="AX63" i="15"/>
  <c r="AZ63" i="15"/>
  <c r="B64" i="15"/>
  <c r="C64" i="15"/>
  <c r="D64" i="15"/>
  <c r="F64" i="15"/>
  <c r="P64" i="15"/>
  <c r="Q64" i="15"/>
  <c r="S64" i="15"/>
  <c r="T64" i="15"/>
  <c r="V64" i="15"/>
  <c r="W64" i="15"/>
  <c r="Y64" i="15"/>
  <c r="Z64" i="15"/>
  <c r="AB64" i="15"/>
  <c r="AC64" i="15"/>
  <c r="AE64" i="15"/>
  <c r="AF64" i="15"/>
  <c r="AH64" i="15"/>
  <c r="AI64" i="15"/>
  <c r="AK64" i="15"/>
  <c r="AL64" i="15"/>
  <c r="AN64" i="15"/>
  <c r="AO64" i="15"/>
  <c r="AQ64" i="15"/>
  <c r="AR64" i="15"/>
  <c r="AT64" i="15"/>
  <c r="AU64" i="15"/>
  <c r="AW64" i="15"/>
  <c r="AX64" i="15"/>
  <c r="AZ64" i="15"/>
  <c r="B65" i="15"/>
  <c r="C65" i="15"/>
  <c r="D65" i="15"/>
  <c r="F65" i="15"/>
  <c r="P65" i="15"/>
  <c r="Q65" i="15"/>
  <c r="S65" i="15"/>
  <c r="T65" i="15"/>
  <c r="V65" i="15"/>
  <c r="W65" i="15"/>
  <c r="Y65" i="15"/>
  <c r="Z65" i="15"/>
  <c r="AB65" i="15"/>
  <c r="AC65" i="15"/>
  <c r="AE65" i="15"/>
  <c r="AF65" i="15"/>
  <c r="AH65" i="15"/>
  <c r="AI65" i="15"/>
  <c r="AK65" i="15"/>
  <c r="AL65" i="15"/>
  <c r="AN65" i="15"/>
  <c r="AO65" i="15"/>
  <c r="AQ65" i="15"/>
  <c r="AR65" i="15"/>
  <c r="AT65" i="15"/>
  <c r="AU65" i="15"/>
  <c r="AW65" i="15"/>
  <c r="AX65" i="15"/>
  <c r="AZ65" i="15"/>
  <c r="B66" i="15"/>
  <c r="C66" i="15"/>
  <c r="D66" i="15"/>
  <c r="F66" i="15"/>
  <c r="P66" i="15"/>
  <c r="Q66" i="15"/>
  <c r="S66" i="15"/>
  <c r="T66" i="15"/>
  <c r="V66" i="15"/>
  <c r="W66" i="15"/>
  <c r="Y66" i="15"/>
  <c r="Z66" i="15"/>
  <c r="AB66" i="15"/>
  <c r="AC66" i="15"/>
  <c r="AE66" i="15"/>
  <c r="AF66" i="15"/>
  <c r="AH66" i="15"/>
  <c r="AI66" i="15"/>
  <c r="AK66" i="15"/>
  <c r="AL66" i="15"/>
  <c r="AN66" i="15"/>
  <c r="AO66" i="15"/>
  <c r="AQ66" i="15"/>
  <c r="AR66" i="15"/>
  <c r="AT66" i="15"/>
  <c r="AU66" i="15"/>
  <c r="AW66" i="15"/>
  <c r="AX66" i="15"/>
  <c r="AZ66" i="15"/>
  <c r="B67" i="15"/>
  <c r="C67" i="15"/>
  <c r="D67" i="15"/>
  <c r="F67" i="15"/>
  <c r="P67" i="15"/>
  <c r="Q67" i="15"/>
  <c r="S67" i="15"/>
  <c r="T67" i="15"/>
  <c r="V67" i="15"/>
  <c r="W67" i="15"/>
  <c r="Y67" i="15"/>
  <c r="Z67" i="15"/>
  <c r="AB67" i="15"/>
  <c r="AC67" i="15"/>
  <c r="AE67" i="15"/>
  <c r="AF67" i="15"/>
  <c r="AH67" i="15"/>
  <c r="AI67" i="15"/>
  <c r="AK67" i="15"/>
  <c r="AL67" i="15"/>
  <c r="AN67" i="15"/>
  <c r="AO67" i="15"/>
  <c r="AQ67" i="15"/>
  <c r="AR67" i="15"/>
  <c r="AT67" i="15"/>
  <c r="AU67" i="15"/>
  <c r="AW67" i="15"/>
  <c r="AX67" i="15"/>
  <c r="AZ67" i="15"/>
  <c r="B68" i="15"/>
  <c r="C68" i="15"/>
  <c r="D68" i="15"/>
  <c r="F68" i="15"/>
  <c r="P68" i="15"/>
  <c r="Q68" i="15"/>
  <c r="S68" i="15"/>
  <c r="T68" i="15"/>
  <c r="V68" i="15"/>
  <c r="W68" i="15"/>
  <c r="Y68" i="15"/>
  <c r="Z68" i="15"/>
  <c r="AB68" i="15"/>
  <c r="AC68" i="15"/>
  <c r="AE68" i="15"/>
  <c r="AF68" i="15"/>
  <c r="AH68" i="15"/>
  <c r="AI68" i="15"/>
  <c r="AK68" i="15"/>
  <c r="AL68" i="15"/>
  <c r="AN68" i="15"/>
  <c r="AO68" i="15"/>
  <c r="AQ68" i="15"/>
  <c r="AR68" i="15"/>
  <c r="AT68" i="15"/>
  <c r="AU68" i="15"/>
  <c r="AW68" i="15"/>
  <c r="AX68" i="15"/>
  <c r="AZ68" i="15"/>
  <c r="B69" i="15"/>
  <c r="C69" i="15"/>
  <c r="D69" i="15"/>
  <c r="F69" i="15"/>
  <c r="P69" i="15"/>
  <c r="Q69" i="15"/>
  <c r="S69" i="15"/>
  <c r="T69" i="15"/>
  <c r="V69" i="15"/>
  <c r="W69" i="15"/>
  <c r="Y69" i="15"/>
  <c r="Z69" i="15"/>
  <c r="AB69" i="15"/>
  <c r="AC69" i="15"/>
  <c r="AE69" i="15"/>
  <c r="AF69" i="15"/>
  <c r="AH69" i="15"/>
  <c r="AI69" i="15"/>
  <c r="AK69" i="15"/>
  <c r="AL69" i="15"/>
  <c r="AN69" i="15"/>
  <c r="AO69" i="15"/>
  <c r="AQ69" i="15"/>
  <c r="AR69" i="15"/>
  <c r="AT69" i="15"/>
  <c r="AU69" i="15"/>
  <c r="AW69" i="15"/>
  <c r="AX69" i="15"/>
  <c r="AZ69" i="15"/>
  <c r="B70" i="15"/>
  <c r="C70" i="15"/>
  <c r="D70" i="15"/>
  <c r="F70" i="15"/>
  <c r="P70" i="15"/>
  <c r="Q70" i="15"/>
  <c r="S70" i="15"/>
  <c r="T70" i="15"/>
  <c r="V70" i="15"/>
  <c r="W70" i="15"/>
  <c r="Y70" i="15"/>
  <c r="Z70" i="15"/>
  <c r="AB70" i="15"/>
  <c r="AC70" i="15"/>
  <c r="AE70" i="15"/>
  <c r="AF70" i="15"/>
  <c r="AH70" i="15"/>
  <c r="AI70" i="15"/>
  <c r="AK70" i="15"/>
  <c r="AL70" i="15"/>
  <c r="AN70" i="15"/>
  <c r="AO70" i="15"/>
  <c r="AQ70" i="15"/>
  <c r="AR70" i="15"/>
  <c r="AT70" i="15"/>
  <c r="AU70" i="15"/>
  <c r="AW70" i="15"/>
  <c r="AX70" i="15"/>
  <c r="AZ70" i="15"/>
  <c r="B71" i="15"/>
  <c r="C71" i="15"/>
  <c r="D71" i="15"/>
  <c r="F71" i="15"/>
  <c r="P71" i="15"/>
  <c r="Q71" i="15"/>
  <c r="S71" i="15"/>
  <c r="T71" i="15"/>
  <c r="V71" i="15"/>
  <c r="W71" i="15"/>
  <c r="Y71" i="15"/>
  <c r="Z71" i="15"/>
  <c r="AB71" i="15"/>
  <c r="AC71" i="15"/>
  <c r="AE71" i="15"/>
  <c r="AF71" i="15"/>
  <c r="AH71" i="15"/>
  <c r="AI71" i="15"/>
  <c r="AK71" i="15"/>
  <c r="AL71" i="15"/>
  <c r="AN71" i="15"/>
  <c r="AO71" i="15"/>
  <c r="AQ71" i="15"/>
  <c r="AR71" i="15"/>
  <c r="AT71" i="15"/>
  <c r="AU71" i="15"/>
  <c r="AW71" i="15"/>
  <c r="AX71" i="15"/>
  <c r="AZ71" i="15"/>
  <c r="B72" i="15"/>
  <c r="C72" i="15"/>
  <c r="D72" i="15"/>
  <c r="F72" i="15"/>
  <c r="P72" i="15"/>
  <c r="Q72" i="15"/>
  <c r="S72" i="15"/>
  <c r="T72" i="15"/>
  <c r="V72" i="15"/>
  <c r="W72" i="15"/>
  <c r="Y72" i="15"/>
  <c r="Z72" i="15"/>
  <c r="AB72" i="15"/>
  <c r="AC72" i="15"/>
  <c r="AE72" i="15"/>
  <c r="AF72" i="15"/>
  <c r="AH72" i="15"/>
  <c r="AI72" i="15"/>
  <c r="AK72" i="15"/>
  <c r="AL72" i="15"/>
  <c r="AN72" i="15"/>
  <c r="AO72" i="15"/>
  <c r="AQ72" i="15"/>
  <c r="AR72" i="15"/>
  <c r="AT72" i="15"/>
  <c r="AU72" i="15"/>
  <c r="AW72" i="15"/>
  <c r="AX72" i="15"/>
  <c r="AZ72" i="15"/>
  <c r="B73" i="15"/>
  <c r="C73" i="15"/>
  <c r="D73" i="15"/>
  <c r="F73" i="15"/>
  <c r="P73" i="15"/>
  <c r="Q73" i="15"/>
  <c r="S73" i="15"/>
  <c r="T73" i="15"/>
  <c r="V73" i="15"/>
  <c r="W73" i="15"/>
  <c r="Y73" i="15"/>
  <c r="Z73" i="15"/>
  <c r="AB73" i="15"/>
  <c r="AC73" i="15"/>
  <c r="AE73" i="15"/>
  <c r="AF73" i="15"/>
  <c r="AH73" i="15"/>
  <c r="AI73" i="15"/>
  <c r="AK73" i="15"/>
  <c r="AL73" i="15"/>
  <c r="AN73" i="15"/>
  <c r="AO73" i="15"/>
  <c r="AQ73" i="15"/>
  <c r="AR73" i="15"/>
  <c r="AT73" i="15"/>
  <c r="AU73" i="15"/>
  <c r="AW73" i="15"/>
  <c r="AX73" i="15"/>
  <c r="AZ73" i="15"/>
  <c r="B74" i="15"/>
  <c r="C74" i="15"/>
  <c r="D74" i="15"/>
  <c r="F74" i="15"/>
  <c r="P74" i="15"/>
  <c r="Q74" i="15"/>
  <c r="S74" i="15"/>
  <c r="T74" i="15"/>
  <c r="V74" i="15"/>
  <c r="W74" i="15"/>
  <c r="Y74" i="15"/>
  <c r="Z74" i="15"/>
  <c r="AB74" i="15"/>
  <c r="AC74" i="15"/>
  <c r="AE74" i="15"/>
  <c r="AF74" i="15"/>
  <c r="AH74" i="15"/>
  <c r="AI74" i="15"/>
  <c r="AK74" i="15"/>
  <c r="AL74" i="15"/>
  <c r="AN74" i="15"/>
  <c r="AO74" i="15"/>
  <c r="AQ74" i="15"/>
  <c r="AR74" i="15"/>
  <c r="AT74" i="15"/>
  <c r="AU74" i="15"/>
  <c r="AW74" i="15"/>
  <c r="AX74" i="15"/>
  <c r="AZ74" i="15"/>
  <c r="C75" i="15"/>
  <c r="D75" i="15"/>
  <c r="F75" i="15"/>
  <c r="P75" i="15"/>
  <c r="Q75" i="15"/>
  <c r="S75" i="15"/>
  <c r="T75" i="15"/>
  <c r="V75" i="15"/>
  <c r="W75" i="15"/>
  <c r="Y75" i="15"/>
  <c r="Z75" i="15"/>
  <c r="AB75" i="15"/>
  <c r="AC75" i="15"/>
  <c r="AE75" i="15"/>
  <c r="AF75" i="15"/>
  <c r="AH75" i="15"/>
  <c r="AI75" i="15"/>
  <c r="AK75" i="15"/>
  <c r="AL75" i="15"/>
  <c r="AN75" i="15"/>
  <c r="AO75" i="15"/>
  <c r="AQ75" i="15"/>
  <c r="AR75" i="15"/>
  <c r="AT75" i="15"/>
  <c r="AU75" i="15"/>
  <c r="AW75" i="15"/>
  <c r="AX75" i="15"/>
  <c r="AZ75" i="15"/>
  <c r="C76" i="15"/>
  <c r="D76" i="15"/>
  <c r="F76" i="15"/>
  <c r="P76" i="15"/>
  <c r="Q76" i="15"/>
  <c r="S76" i="15"/>
  <c r="T76" i="15"/>
  <c r="V76" i="15"/>
  <c r="W76" i="15"/>
  <c r="Y76" i="15"/>
  <c r="Z76" i="15"/>
  <c r="AB76" i="15"/>
  <c r="AC76" i="15"/>
  <c r="AE76" i="15"/>
  <c r="AF76" i="15"/>
  <c r="AH76" i="15"/>
  <c r="AI76" i="15"/>
  <c r="AK76" i="15"/>
  <c r="AL76" i="15"/>
  <c r="AN76" i="15"/>
  <c r="AO76" i="15"/>
  <c r="AQ76" i="15"/>
  <c r="AR76" i="15"/>
  <c r="AT76" i="15"/>
  <c r="AU76" i="15"/>
  <c r="AW76" i="15"/>
  <c r="AX76" i="15"/>
  <c r="AZ76" i="15"/>
  <c r="C77" i="15"/>
  <c r="D77" i="15"/>
  <c r="F77" i="15"/>
  <c r="P77" i="15"/>
  <c r="Q77" i="15"/>
  <c r="S77" i="15"/>
  <c r="T77" i="15"/>
  <c r="V77" i="15"/>
  <c r="W77" i="15"/>
  <c r="Y77" i="15"/>
  <c r="Z77" i="15"/>
  <c r="AB77" i="15"/>
  <c r="AC77" i="15"/>
  <c r="AE77" i="15"/>
  <c r="AF77" i="15"/>
  <c r="AH77" i="15"/>
  <c r="AI77" i="15"/>
  <c r="AK77" i="15"/>
  <c r="AL77" i="15"/>
  <c r="AN77" i="15"/>
  <c r="AO77" i="15"/>
  <c r="AQ77" i="15"/>
  <c r="AR77" i="15"/>
  <c r="AT77" i="15"/>
  <c r="AU77" i="15"/>
  <c r="AW77" i="15"/>
  <c r="AX77" i="15"/>
  <c r="AZ77" i="15"/>
  <c r="C78" i="15"/>
  <c r="D78" i="15"/>
  <c r="F78" i="15"/>
  <c r="P78" i="15"/>
  <c r="Q78" i="15"/>
  <c r="S78" i="15"/>
  <c r="T78" i="15"/>
  <c r="V78" i="15"/>
  <c r="W78" i="15"/>
  <c r="Y78" i="15"/>
  <c r="Z78" i="15"/>
  <c r="AB78" i="15"/>
  <c r="AC78" i="15"/>
  <c r="AE78" i="15"/>
  <c r="AF78" i="15"/>
  <c r="AH78" i="15"/>
  <c r="AI78" i="15"/>
  <c r="AK78" i="15"/>
  <c r="AL78" i="15"/>
  <c r="AN78" i="15"/>
  <c r="AO78" i="15"/>
  <c r="AQ78" i="15"/>
  <c r="AR78" i="15"/>
  <c r="AT78" i="15"/>
  <c r="AU78" i="15"/>
  <c r="AW78" i="15"/>
  <c r="AX78" i="15"/>
  <c r="AZ78" i="15"/>
  <c r="C79" i="15"/>
  <c r="D79" i="15"/>
  <c r="F79" i="15"/>
  <c r="P79" i="15"/>
  <c r="Q79" i="15"/>
  <c r="S79" i="15"/>
  <c r="T79" i="15"/>
  <c r="V79" i="15"/>
  <c r="W79" i="15"/>
  <c r="Y79" i="15"/>
  <c r="Z79" i="15"/>
  <c r="AB79" i="15"/>
  <c r="AC79" i="15"/>
  <c r="AE79" i="15"/>
  <c r="AF79" i="15"/>
  <c r="AH79" i="15"/>
  <c r="AI79" i="15"/>
  <c r="AK79" i="15"/>
  <c r="AL79" i="15"/>
  <c r="AN79" i="15"/>
  <c r="AO79" i="15"/>
  <c r="AQ79" i="15"/>
  <c r="AR79" i="15"/>
  <c r="AT79" i="15"/>
  <c r="AU79" i="15"/>
  <c r="AW79" i="15"/>
  <c r="AX79" i="15"/>
  <c r="AZ79" i="15"/>
  <c r="B81" i="13"/>
  <c r="C81" i="13"/>
  <c r="D81" i="13"/>
  <c r="E81" i="13"/>
  <c r="F81" i="13"/>
  <c r="G81" i="13"/>
  <c r="H81" i="13"/>
  <c r="I81" i="13"/>
  <c r="J81" i="13"/>
  <c r="M81" i="13"/>
  <c r="N81" i="13"/>
  <c r="O81" i="13"/>
  <c r="U81" i="13" s="1"/>
  <c r="P81" i="13"/>
  <c r="Y81" i="13"/>
  <c r="Z81" i="13"/>
  <c r="AC81" i="13"/>
  <c r="AD81" i="13"/>
  <c r="AE81" i="13"/>
  <c r="AG81" i="13"/>
  <c r="AH81" i="13"/>
  <c r="B82" i="13"/>
  <c r="C82" i="13"/>
  <c r="D82" i="13"/>
  <c r="E82" i="13"/>
  <c r="F82" i="13"/>
  <c r="G82" i="13"/>
  <c r="H82" i="13"/>
  <c r="I82" i="13"/>
  <c r="J82" i="13"/>
  <c r="M82" i="13"/>
  <c r="N82" i="13"/>
  <c r="O82" i="13"/>
  <c r="U82" i="13" s="1"/>
  <c r="P82" i="13"/>
  <c r="V82" i="13" s="1"/>
  <c r="Y82" i="13"/>
  <c r="Z82" i="13"/>
  <c r="AA82" i="13" s="1"/>
  <c r="AC82" i="13"/>
  <c r="AD82" i="13"/>
  <c r="AG82" i="13"/>
  <c r="AH82" i="13"/>
  <c r="AJ82" i="13" s="1"/>
  <c r="AI82" i="13"/>
  <c r="AK82" i="13"/>
  <c r="B83" i="13"/>
  <c r="C83" i="13"/>
  <c r="D83" i="13"/>
  <c r="E83" i="13"/>
  <c r="F83" i="13"/>
  <c r="G83" i="13"/>
  <c r="H83" i="13"/>
  <c r="I83" i="13"/>
  <c r="J83" i="13"/>
  <c r="M83" i="13"/>
  <c r="N83" i="13"/>
  <c r="O83" i="13"/>
  <c r="P83" i="13"/>
  <c r="Y83" i="13"/>
  <c r="Z83" i="13"/>
  <c r="AA83" i="13"/>
  <c r="AC83" i="13"/>
  <c r="AD83" i="13"/>
  <c r="AG83" i="13"/>
  <c r="AH83" i="13"/>
  <c r="AJ83" i="13" s="1"/>
  <c r="B84" i="13"/>
  <c r="C84" i="13"/>
  <c r="D84" i="13"/>
  <c r="E84" i="13"/>
  <c r="F84" i="13"/>
  <c r="G84" i="13"/>
  <c r="H84" i="13"/>
  <c r="I84" i="13"/>
  <c r="J84" i="13"/>
  <c r="M84" i="13"/>
  <c r="N84" i="13"/>
  <c r="O84" i="13"/>
  <c r="U84" i="13" s="1"/>
  <c r="P84" i="13"/>
  <c r="Y84" i="13"/>
  <c r="Z84" i="13"/>
  <c r="AC84" i="13"/>
  <c r="AD84" i="13"/>
  <c r="AG84" i="13"/>
  <c r="AH84" i="13"/>
  <c r="B85" i="13"/>
  <c r="C85" i="13"/>
  <c r="D85" i="13"/>
  <c r="E85" i="13"/>
  <c r="F85" i="13"/>
  <c r="G85" i="13"/>
  <c r="H85" i="13"/>
  <c r="I85" i="13"/>
  <c r="J85" i="13"/>
  <c r="M85" i="13"/>
  <c r="N85" i="13"/>
  <c r="O85" i="13"/>
  <c r="U85" i="13" s="1"/>
  <c r="P85" i="13"/>
  <c r="Y85" i="13"/>
  <c r="Z85" i="13"/>
  <c r="AC85" i="13"/>
  <c r="AD85" i="13"/>
  <c r="AG85" i="13"/>
  <c r="AH85" i="13"/>
  <c r="AJ85" i="13" s="1"/>
  <c r="B86" i="13"/>
  <c r="C86" i="13"/>
  <c r="D86" i="13"/>
  <c r="E86" i="13"/>
  <c r="F86" i="13"/>
  <c r="G86" i="13"/>
  <c r="H86" i="13"/>
  <c r="I86" i="13"/>
  <c r="J86" i="13"/>
  <c r="M86" i="13"/>
  <c r="N86" i="13"/>
  <c r="O86" i="13"/>
  <c r="P86" i="13"/>
  <c r="V86" i="13" s="1"/>
  <c r="Y86" i="13"/>
  <c r="Z86" i="13"/>
  <c r="AC86" i="13"/>
  <c r="AD86" i="13"/>
  <c r="AG86" i="13"/>
  <c r="AH86" i="13"/>
  <c r="B87" i="13"/>
  <c r="C87" i="13"/>
  <c r="D87" i="13"/>
  <c r="E87" i="13"/>
  <c r="F87" i="13"/>
  <c r="G87" i="13"/>
  <c r="H87" i="13"/>
  <c r="I87" i="13"/>
  <c r="J87" i="13"/>
  <c r="M87" i="13"/>
  <c r="N87" i="13"/>
  <c r="O87" i="13"/>
  <c r="P87" i="13"/>
  <c r="V87" i="13" s="1"/>
  <c r="Y87" i="13"/>
  <c r="Z87" i="13"/>
  <c r="AC87" i="13"/>
  <c r="AD87" i="13"/>
  <c r="AG87" i="13"/>
  <c r="AH87" i="13"/>
  <c r="B88" i="13"/>
  <c r="C88" i="13"/>
  <c r="D88" i="13"/>
  <c r="E88" i="13"/>
  <c r="F88" i="13"/>
  <c r="G88" i="13"/>
  <c r="H88" i="13"/>
  <c r="I88" i="13"/>
  <c r="J88" i="13"/>
  <c r="M88" i="13"/>
  <c r="N88" i="13"/>
  <c r="O88" i="13"/>
  <c r="P88" i="13"/>
  <c r="Y88" i="13"/>
  <c r="Z88" i="13"/>
  <c r="AA88" i="13" s="1"/>
  <c r="AC88" i="13"/>
  <c r="AD88" i="13"/>
  <c r="AG88" i="13"/>
  <c r="AH88" i="13"/>
  <c r="B89" i="13"/>
  <c r="C89" i="13"/>
  <c r="D89" i="13"/>
  <c r="E89" i="13"/>
  <c r="F89" i="13"/>
  <c r="G89" i="13"/>
  <c r="H89" i="13"/>
  <c r="I89" i="13"/>
  <c r="J89" i="13"/>
  <c r="M89" i="13"/>
  <c r="N89" i="13"/>
  <c r="O89" i="13"/>
  <c r="U89" i="13" s="1"/>
  <c r="P89" i="13"/>
  <c r="V89" i="13" s="1"/>
  <c r="Y89" i="13"/>
  <c r="Z89" i="13"/>
  <c r="AC89" i="13"/>
  <c r="AD89" i="13"/>
  <c r="AE89" i="13" s="1"/>
  <c r="AG89" i="13"/>
  <c r="AH89" i="13"/>
  <c r="B90" i="13"/>
  <c r="C90" i="13"/>
  <c r="D90" i="13"/>
  <c r="E90" i="13"/>
  <c r="F90" i="13"/>
  <c r="G90" i="13"/>
  <c r="H90" i="13"/>
  <c r="I90" i="13"/>
  <c r="J90" i="13"/>
  <c r="M90" i="13"/>
  <c r="N90" i="13"/>
  <c r="V90" i="13" s="1"/>
  <c r="O90" i="13"/>
  <c r="U90" i="13" s="1"/>
  <c r="P90" i="13"/>
  <c r="Y90" i="13"/>
  <c r="Z90" i="13"/>
  <c r="AA90" i="13"/>
  <c r="AC90" i="13"/>
  <c r="AD90" i="13"/>
  <c r="AG90" i="13"/>
  <c r="AH90" i="13"/>
  <c r="B91" i="13"/>
  <c r="C91" i="13"/>
  <c r="D91" i="13"/>
  <c r="E91" i="13"/>
  <c r="F91" i="13"/>
  <c r="G91" i="13"/>
  <c r="H91" i="13"/>
  <c r="I91" i="13"/>
  <c r="J91" i="13"/>
  <c r="M91" i="13"/>
  <c r="N91" i="13"/>
  <c r="O91" i="13"/>
  <c r="U91" i="13" s="1"/>
  <c r="P91" i="13"/>
  <c r="V91" i="13" s="1"/>
  <c r="Y91" i="13"/>
  <c r="Z91" i="13"/>
  <c r="AC91" i="13"/>
  <c r="AD91" i="13"/>
  <c r="AE91" i="13" s="1"/>
  <c r="AG91" i="13"/>
  <c r="AH91" i="13"/>
  <c r="AJ91" i="13" s="1"/>
  <c r="B92" i="13"/>
  <c r="C92" i="13"/>
  <c r="D92" i="13"/>
  <c r="E92" i="13"/>
  <c r="F92" i="13"/>
  <c r="G92" i="13"/>
  <c r="H92" i="13"/>
  <c r="I92" i="13"/>
  <c r="J92" i="13"/>
  <c r="M92" i="13"/>
  <c r="N92" i="13"/>
  <c r="O92" i="13"/>
  <c r="U92" i="13" s="1"/>
  <c r="P92" i="13"/>
  <c r="Y92" i="13"/>
  <c r="Z92" i="13"/>
  <c r="AC92" i="13"/>
  <c r="AD92" i="13"/>
  <c r="AG92" i="13"/>
  <c r="AI92" i="13" s="1"/>
  <c r="AH92" i="13"/>
  <c r="AJ92" i="13" s="1"/>
  <c r="B93" i="13"/>
  <c r="C93" i="13"/>
  <c r="D93" i="13"/>
  <c r="E93" i="13"/>
  <c r="F93" i="13"/>
  <c r="G93" i="13"/>
  <c r="H93" i="13"/>
  <c r="I93" i="13"/>
  <c r="J93" i="13"/>
  <c r="M93" i="13"/>
  <c r="N93" i="13"/>
  <c r="O93" i="13"/>
  <c r="P93" i="13"/>
  <c r="V93" i="13" s="1"/>
  <c r="Y93" i="13"/>
  <c r="Z93" i="13"/>
  <c r="AC93" i="13"/>
  <c r="AD93" i="13"/>
  <c r="AG93" i="13"/>
  <c r="AI93" i="13" s="1"/>
  <c r="AH93" i="13"/>
  <c r="AJ93" i="13" s="1"/>
  <c r="B94" i="13"/>
  <c r="C94" i="13"/>
  <c r="D94" i="13"/>
  <c r="E94" i="13"/>
  <c r="F94" i="13"/>
  <c r="G94" i="13"/>
  <c r="H94" i="13"/>
  <c r="I94" i="13"/>
  <c r="J94" i="13"/>
  <c r="M94" i="13"/>
  <c r="N94" i="13"/>
  <c r="O94" i="13"/>
  <c r="P94" i="13"/>
  <c r="Y94" i="13"/>
  <c r="Z94" i="13"/>
  <c r="AC94" i="13"/>
  <c r="AD94" i="13"/>
  <c r="AG94" i="13"/>
  <c r="AH94" i="13"/>
  <c r="B95" i="13"/>
  <c r="C95" i="13"/>
  <c r="D95" i="13"/>
  <c r="E95" i="13"/>
  <c r="F95" i="13"/>
  <c r="G95" i="13"/>
  <c r="H95" i="13"/>
  <c r="I95" i="13"/>
  <c r="J95" i="13"/>
  <c r="M95" i="13"/>
  <c r="U95" i="13" s="1"/>
  <c r="N95" i="13"/>
  <c r="O95" i="13"/>
  <c r="P95" i="13"/>
  <c r="Y95" i="13"/>
  <c r="Z95" i="13"/>
  <c r="AA95" i="13" s="1"/>
  <c r="AC95" i="13"/>
  <c r="AD95" i="13"/>
  <c r="AG95" i="13"/>
  <c r="AH95" i="13"/>
  <c r="B96" i="13"/>
  <c r="C96" i="13"/>
  <c r="D96" i="13"/>
  <c r="E96" i="13"/>
  <c r="F96" i="13"/>
  <c r="G96" i="13"/>
  <c r="H96" i="13"/>
  <c r="I96" i="13"/>
  <c r="J96" i="13"/>
  <c r="M96" i="13"/>
  <c r="N96" i="13"/>
  <c r="O96" i="13"/>
  <c r="U96" i="13" s="1"/>
  <c r="P96" i="13"/>
  <c r="Y96" i="13"/>
  <c r="Z96" i="13"/>
  <c r="AA96" i="13" s="1"/>
  <c r="AC96" i="13"/>
  <c r="AD96" i="13"/>
  <c r="AG96" i="13"/>
  <c r="AI96" i="13" s="1"/>
  <c r="AH96" i="13"/>
  <c r="AJ96" i="13" s="1"/>
  <c r="AK96" i="13" s="1"/>
  <c r="B97" i="13"/>
  <c r="C97" i="13"/>
  <c r="D97" i="13"/>
  <c r="E97" i="13"/>
  <c r="F97" i="13"/>
  <c r="G97" i="13"/>
  <c r="H97" i="13"/>
  <c r="I97" i="13"/>
  <c r="J97" i="13"/>
  <c r="M97" i="13"/>
  <c r="N97" i="13"/>
  <c r="O97" i="13"/>
  <c r="U97" i="13" s="1"/>
  <c r="P97" i="13"/>
  <c r="V97" i="13" s="1"/>
  <c r="Y97" i="13"/>
  <c r="Z97" i="13"/>
  <c r="AC97" i="13"/>
  <c r="AD97" i="13"/>
  <c r="AG97" i="13"/>
  <c r="AH97" i="13"/>
  <c r="B98" i="13"/>
  <c r="C98" i="13"/>
  <c r="D98" i="13"/>
  <c r="E98" i="13"/>
  <c r="F98" i="13"/>
  <c r="G98" i="13"/>
  <c r="H98" i="13"/>
  <c r="I98" i="13"/>
  <c r="J98" i="13"/>
  <c r="M98" i="13"/>
  <c r="N98" i="13"/>
  <c r="O98" i="13"/>
  <c r="P98" i="13"/>
  <c r="Y98" i="13"/>
  <c r="Z98" i="13"/>
  <c r="AC98" i="13"/>
  <c r="AD98" i="13"/>
  <c r="AG98" i="13"/>
  <c r="AI98" i="13" s="1"/>
  <c r="AH98" i="13"/>
  <c r="AJ98" i="13" s="1"/>
  <c r="B99" i="13"/>
  <c r="C99" i="13"/>
  <c r="D99" i="13"/>
  <c r="E99" i="13"/>
  <c r="F99" i="13"/>
  <c r="G99" i="13"/>
  <c r="H99" i="13"/>
  <c r="I99" i="13"/>
  <c r="J99" i="13"/>
  <c r="M99" i="13"/>
  <c r="N99" i="13"/>
  <c r="O99" i="13"/>
  <c r="P99" i="13"/>
  <c r="Y99" i="13"/>
  <c r="Z99" i="13"/>
  <c r="AA99" i="13" s="1"/>
  <c r="AC99" i="13"/>
  <c r="AD99" i="13"/>
  <c r="AG99" i="13"/>
  <c r="AI99" i="13" s="1"/>
  <c r="AH99" i="13"/>
  <c r="B100" i="13"/>
  <c r="C100" i="13"/>
  <c r="D100" i="13"/>
  <c r="E100" i="13"/>
  <c r="F100" i="13"/>
  <c r="G100" i="13"/>
  <c r="H100" i="13"/>
  <c r="I100" i="13"/>
  <c r="J100" i="13"/>
  <c r="M100" i="13"/>
  <c r="N100" i="13"/>
  <c r="V100" i="13" s="1"/>
  <c r="O100" i="13"/>
  <c r="U100" i="13" s="1"/>
  <c r="P100" i="13"/>
  <c r="Y100" i="13"/>
  <c r="Z100" i="13"/>
  <c r="AC100" i="13"/>
  <c r="AD100" i="13"/>
  <c r="AG100" i="13"/>
  <c r="AH100" i="13"/>
  <c r="AJ100" i="13" s="1"/>
  <c r="B101" i="13"/>
  <c r="C101" i="13"/>
  <c r="D101" i="13"/>
  <c r="E101" i="13"/>
  <c r="F101" i="13"/>
  <c r="G101" i="13"/>
  <c r="H101" i="13"/>
  <c r="I101" i="13"/>
  <c r="J101" i="13"/>
  <c r="M101" i="13"/>
  <c r="N101" i="13"/>
  <c r="O101" i="13"/>
  <c r="P101" i="13"/>
  <c r="Y101" i="13"/>
  <c r="Z101" i="13"/>
  <c r="AA101" i="13" s="1"/>
  <c r="AC101" i="13"/>
  <c r="AD101" i="13"/>
  <c r="AG101" i="13"/>
  <c r="AH101" i="13"/>
  <c r="B102" i="13"/>
  <c r="C102" i="13"/>
  <c r="D102" i="13"/>
  <c r="E102" i="13"/>
  <c r="F102" i="13"/>
  <c r="G102" i="13"/>
  <c r="H102" i="13"/>
  <c r="I102" i="13"/>
  <c r="J102" i="13"/>
  <c r="M102" i="13"/>
  <c r="N102" i="13"/>
  <c r="O102" i="13"/>
  <c r="U102" i="13" s="1"/>
  <c r="P102" i="13"/>
  <c r="V102" i="13" s="1"/>
  <c r="Y102" i="13"/>
  <c r="Z102" i="13"/>
  <c r="AC102" i="13"/>
  <c r="AD102" i="13"/>
  <c r="AE102" i="13" s="1"/>
  <c r="AG102" i="13"/>
  <c r="AI102" i="13" s="1"/>
  <c r="AH102" i="13"/>
  <c r="AJ102" i="13" s="1"/>
  <c r="B103" i="13"/>
  <c r="C103" i="13"/>
  <c r="D103" i="13"/>
  <c r="E103" i="13"/>
  <c r="F103" i="13"/>
  <c r="G103" i="13"/>
  <c r="H103" i="13"/>
  <c r="I103" i="13"/>
  <c r="J103" i="13"/>
  <c r="M103" i="13"/>
  <c r="N103" i="13"/>
  <c r="O103" i="13"/>
  <c r="P103" i="13"/>
  <c r="Y103" i="13"/>
  <c r="Z103" i="13"/>
  <c r="AC103" i="13"/>
  <c r="AD103" i="13"/>
  <c r="AE103" i="13" s="1"/>
  <c r="AG103" i="13"/>
  <c r="AI103" i="13" s="1"/>
  <c r="AH103" i="13"/>
  <c r="B104" i="13"/>
  <c r="C104" i="13"/>
  <c r="D104" i="13"/>
  <c r="E104" i="13"/>
  <c r="F104" i="13"/>
  <c r="G104" i="13"/>
  <c r="H104" i="13"/>
  <c r="I104" i="13"/>
  <c r="J104" i="13"/>
  <c r="M104" i="13"/>
  <c r="N104" i="13"/>
  <c r="O104" i="13"/>
  <c r="P104" i="13"/>
  <c r="Y104" i="13"/>
  <c r="Z104" i="13"/>
  <c r="AA104" i="13" s="1"/>
  <c r="AC104" i="13"/>
  <c r="AD104" i="13"/>
  <c r="AG104" i="13"/>
  <c r="AI104" i="13" s="1"/>
  <c r="AH104" i="13"/>
  <c r="AJ104" i="13" s="1"/>
  <c r="B105" i="13"/>
  <c r="C105" i="13"/>
  <c r="D105" i="13"/>
  <c r="E105" i="13"/>
  <c r="F105" i="13"/>
  <c r="G105" i="13"/>
  <c r="H105" i="13"/>
  <c r="I105" i="13"/>
  <c r="J105" i="13"/>
  <c r="M105" i="13"/>
  <c r="N105" i="13"/>
  <c r="O105" i="13"/>
  <c r="U105" i="13" s="1"/>
  <c r="P105" i="13"/>
  <c r="V105" i="13" s="1"/>
  <c r="Y105" i="13"/>
  <c r="Z105" i="13"/>
  <c r="AC105" i="13"/>
  <c r="AD105" i="13"/>
  <c r="AG105" i="13"/>
  <c r="AH105" i="13"/>
  <c r="B106" i="13"/>
  <c r="C106" i="13"/>
  <c r="D106" i="13"/>
  <c r="E106" i="13"/>
  <c r="F106" i="13"/>
  <c r="G106" i="13"/>
  <c r="H106" i="13"/>
  <c r="I106" i="13"/>
  <c r="J106" i="13"/>
  <c r="M106" i="13"/>
  <c r="U106" i="13" s="1"/>
  <c r="N106" i="13"/>
  <c r="O106" i="13"/>
  <c r="P106" i="13"/>
  <c r="Y106" i="13"/>
  <c r="Z106" i="13"/>
  <c r="AC106" i="13"/>
  <c r="AD106" i="13"/>
  <c r="AG106" i="13"/>
  <c r="AI106" i="13" s="1"/>
  <c r="AH106" i="13"/>
  <c r="AJ106" i="13" s="1"/>
  <c r="B107" i="13"/>
  <c r="C107" i="13"/>
  <c r="D107" i="13"/>
  <c r="E107" i="13"/>
  <c r="F107" i="13"/>
  <c r="G107" i="13"/>
  <c r="H107" i="13"/>
  <c r="I107" i="13"/>
  <c r="J107" i="13"/>
  <c r="K107" i="13" s="1"/>
  <c r="M107" i="13"/>
  <c r="N107" i="13"/>
  <c r="O107" i="13"/>
  <c r="U107" i="13" s="1"/>
  <c r="P107" i="13"/>
  <c r="V107" i="13" s="1"/>
  <c r="Y107" i="13"/>
  <c r="Z107" i="13"/>
  <c r="AC107" i="13"/>
  <c r="AD107" i="13"/>
  <c r="AG107" i="13"/>
  <c r="AI107" i="13" s="1"/>
  <c r="AH107" i="13"/>
  <c r="F2" i="15"/>
  <c r="AX2" i="15"/>
  <c r="AU2" i="15"/>
  <c r="AW2" i="15"/>
  <c r="AZ2" i="15"/>
  <c r="AT2" i="15"/>
  <c r="D2" i="15"/>
  <c r="C2" i="15"/>
  <c r="AR2" i="15"/>
  <c r="AO2" i="15"/>
  <c r="AL2" i="15"/>
  <c r="AI2" i="15"/>
  <c r="AK2" i="15"/>
  <c r="AN2" i="15"/>
  <c r="AQ2" i="15"/>
  <c r="AH2" i="15"/>
  <c r="AF2" i="15"/>
  <c r="AC2" i="15"/>
  <c r="Z2" i="15"/>
  <c r="W2" i="15"/>
  <c r="T2" i="15"/>
  <c r="P2" i="15"/>
  <c r="S2" i="15"/>
  <c r="V2" i="15"/>
  <c r="Y2" i="15"/>
  <c r="AB2" i="15"/>
  <c r="AE2" i="15"/>
  <c r="B2" i="15"/>
  <c r="D2" i="13"/>
  <c r="AH3" i="13"/>
  <c r="AH4" i="13"/>
  <c r="AH5" i="13"/>
  <c r="AH6" i="13"/>
  <c r="AH7" i="13"/>
  <c r="AH8" i="13"/>
  <c r="AH9" i="13"/>
  <c r="AH10" i="13"/>
  <c r="AH11" i="13"/>
  <c r="AH12" i="13"/>
  <c r="AH13" i="13"/>
  <c r="AH14" i="13"/>
  <c r="AH15" i="13"/>
  <c r="AH16" i="13"/>
  <c r="AH17" i="13"/>
  <c r="AH18" i="13"/>
  <c r="AH19" i="13"/>
  <c r="AH20" i="13"/>
  <c r="AH21" i="13"/>
  <c r="AH22" i="13"/>
  <c r="AH23" i="13"/>
  <c r="AH24" i="13"/>
  <c r="AH25" i="13"/>
  <c r="AH26" i="13"/>
  <c r="AH27" i="13"/>
  <c r="AH28" i="13"/>
  <c r="AH29" i="13"/>
  <c r="AH30" i="13"/>
  <c r="AH31" i="13"/>
  <c r="AH32" i="13"/>
  <c r="AH33" i="13"/>
  <c r="AH34" i="13"/>
  <c r="AH35" i="13"/>
  <c r="AH36" i="13"/>
  <c r="AH37" i="13"/>
  <c r="AH38" i="13"/>
  <c r="AH39" i="13"/>
  <c r="AH40" i="13"/>
  <c r="AH41" i="13"/>
  <c r="AH42" i="13"/>
  <c r="AH43" i="13"/>
  <c r="AH44" i="13"/>
  <c r="AH45" i="13"/>
  <c r="AH46" i="13"/>
  <c r="AH47" i="13"/>
  <c r="AH48" i="13"/>
  <c r="AH49" i="13"/>
  <c r="AH50" i="13"/>
  <c r="AH51" i="13"/>
  <c r="AH52" i="13"/>
  <c r="AH53" i="13"/>
  <c r="AH54" i="13"/>
  <c r="AH55" i="13"/>
  <c r="AH56" i="13"/>
  <c r="AH57" i="13"/>
  <c r="AH58" i="13"/>
  <c r="AH59" i="13"/>
  <c r="AH60" i="13"/>
  <c r="AH61" i="13"/>
  <c r="AH62" i="13"/>
  <c r="AH63" i="13"/>
  <c r="AH64" i="13"/>
  <c r="AH65" i="13"/>
  <c r="AH66" i="13"/>
  <c r="AH67" i="13"/>
  <c r="AH68" i="13"/>
  <c r="AH69" i="13"/>
  <c r="AH70" i="13"/>
  <c r="AH71" i="13"/>
  <c r="AH72" i="13"/>
  <c r="AH73" i="13"/>
  <c r="AH74" i="13"/>
  <c r="AH75" i="13"/>
  <c r="AH76" i="13"/>
  <c r="AH77" i="13"/>
  <c r="AH78" i="13"/>
  <c r="AH79" i="13"/>
  <c r="AH80" i="13"/>
  <c r="AD3" i="13"/>
  <c r="AD4" i="13"/>
  <c r="AD5" i="13"/>
  <c r="AD6" i="13"/>
  <c r="AD7" i="13"/>
  <c r="AD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79" i="13"/>
  <c r="AD80" i="13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Z49" i="13"/>
  <c r="Z50" i="13"/>
  <c r="Z51" i="13"/>
  <c r="Z52" i="13"/>
  <c r="Z53" i="13"/>
  <c r="Z54" i="13"/>
  <c r="Z55" i="13"/>
  <c r="Z56" i="13"/>
  <c r="Z57" i="13"/>
  <c r="Z58" i="13"/>
  <c r="Z59" i="13"/>
  <c r="Z60" i="13"/>
  <c r="Z61" i="13"/>
  <c r="Z62" i="13"/>
  <c r="Z63" i="13"/>
  <c r="Z64" i="13"/>
  <c r="Z65" i="13"/>
  <c r="Z66" i="13"/>
  <c r="Z67" i="13"/>
  <c r="Z68" i="13"/>
  <c r="Z69" i="13"/>
  <c r="Z70" i="13"/>
  <c r="Z71" i="13"/>
  <c r="Z72" i="13"/>
  <c r="Z73" i="13"/>
  <c r="Z74" i="13"/>
  <c r="Z75" i="13"/>
  <c r="Z76" i="13"/>
  <c r="Z77" i="13"/>
  <c r="Z78" i="13"/>
  <c r="Z79" i="13"/>
  <c r="Z80" i="13"/>
  <c r="AH2" i="13"/>
  <c r="AD2" i="13"/>
  <c r="Z2" i="13"/>
  <c r="P3" i="13"/>
  <c r="V3" i="13" s="1"/>
  <c r="P4" i="13"/>
  <c r="P5" i="13"/>
  <c r="P6" i="13"/>
  <c r="P7" i="13"/>
  <c r="V7" i="13" s="1"/>
  <c r="P8" i="13"/>
  <c r="P9" i="13"/>
  <c r="V9" i="13" s="1"/>
  <c r="P10" i="13"/>
  <c r="V10" i="13" s="1"/>
  <c r="P11" i="13"/>
  <c r="V11" i="13" s="1"/>
  <c r="P12" i="13"/>
  <c r="P13" i="13"/>
  <c r="P14" i="13"/>
  <c r="P15" i="13"/>
  <c r="V15" i="13" s="1"/>
  <c r="P16" i="13"/>
  <c r="P17" i="13"/>
  <c r="V17" i="13" s="1"/>
  <c r="P18" i="13"/>
  <c r="V18" i="13" s="1"/>
  <c r="P19" i="13"/>
  <c r="V19" i="13" s="1"/>
  <c r="P20" i="13"/>
  <c r="P21" i="13"/>
  <c r="P22" i="13"/>
  <c r="P23" i="13"/>
  <c r="V23" i="13" s="1"/>
  <c r="P24" i="13"/>
  <c r="P25" i="13"/>
  <c r="V25" i="13" s="1"/>
  <c r="P26" i="13"/>
  <c r="V26" i="13" s="1"/>
  <c r="P27" i="13"/>
  <c r="V27" i="13" s="1"/>
  <c r="P28" i="13"/>
  <c r="P29" i="13"/>
  <c r="P30" i="13"/>
  <c r="P31" i="13"/>
  <c r="V31" i="13" s="1"/>
  <c r="P32" i="13"/>
  <c r="P33" i="13"/>
  <c r="V33" i="13" s="1"/>
  <c r="P34" i="13"/>
  <c r="V34" i="13" s="1"/>
  <c r="P35" i="13"/>
  <c r="V35" i="13" s="1"/>
  <c r="P36" i="13"/>
  <c r="P37" i="13"/>
  <c r="P38" i="13"/>
  <c r="P39" i="13"/>
  <c r="V39" i="13" s="1"/>
  <c r="P40" i="13"/>
  <c r="P41" i="13"/>
  <c r="P42" i="13"/>
  <c r="P43" i="13"/>
  <c r="V43" i="13" s="1"/>
  <c r="P44" i="13"/>
  <c r="P45" i="13"/>
  <c r="P46" i="13"/>
  <c r="P47" i="13"/>
  <c r="V47" i="13" s="1"/>
  <c r="P48" i="13"/>
  <c r="P49" i="13"/>
  <c r="V49" i="13" s="1"/>
  <c r="P50" i="13"/>
  <c r="V50" i="13" s="1"/>
  <c r="P51" i="13"/>
  <c r="V51" i="13" s="1"/>
  <c r="P52" i="13"/>
  <c r="P53" i="13"/>
  <c r="P54" i="13"/>
  <c r="P55" i="13"/>
  <c r="V55" i="13" s="1"/>
  <c r="P56" i="13"/>
  <c r="P57" i="13"/>
  <c r="V57" i="13" s="1"/>
  <c r="P58" i="13"/>
  <c r="V58" i="13" s="1"/>
  <c r="P59" i="13"/>
  <c r="V59" i="13" s="1"/>
  <c r="P60" i="13"/>
  <c r="P61" i="13"/>
  <c r="P62" i="13"/>
  <c r="P63" i="13"/>
  <c r="V63" i="13" s="1"/>
  <c r="P64" i="13"/>
  <c r="P65" i="13"/>
  <c r="V65" i="13" s="1"/>
  <c r="P66" i="13"/>
  <c r="V66" i="13" s="1"/>
  <c r="P67" i="13"/>
  <c r="V67" i="13" s="1"/>
  <c r="P68" i="13"/>
  <c r="P69" i="13"/>
  <c r="P70" i="13"/>
  <c r="P71" i="13"/>
  <c r="V71" i="13" s="1"/>
  <c r="P72" i="13"/>
  <c r="P73" i="13"/>
  <c r="V73" i="13" s="1"/>
  <c r="P74" i="13"/>
  <c r="V74" i="13" s="1"/>
  <c r="P75" i="13"/>
  <c r="V75" i="13" s="1"/>
  <c r="P76" i="13"/>
  <c r="P77" i="13"/>
  <c r="P78" i="13"/>
  <c r="P79" i="13"/>
  <c r="V79" i="13" s="1"/>
  <c r="P80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P2" i="13"/>
  <c r="V2" i="13" s="1"/>
  <c r="N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2" i="13"/>
  <c r="E3" i="13"/>
  <c r="G3" i="13"/>
  <c r="I3" i="13"/>
  <c r="M3" i="13"/>
  <c r="O3" i="13"/>
  <c r="Y3" i="13"/>
  <c r="AC3" i="13"/>
  <c r="AG3" i="13"/>
  <c r="E4" i="13"/>
  <c r="G4" i="13"/>
  <c r="I4" i="13"/>
  <c r="M4" i="13"/>
  <c r="O4" i="13"/>
  <c r="U4" i="13" s="1"/>
  <c r="Y4" i="13"/>
  <c r="AC4" i="13"/>
  <c r="AG4" i="13"/>
  <c r="E5" i="13"/>
  <c r="G5" i="13"/>
  <c r="I5" i="13"/>
  <c r="M5" i="13"/>
  <c r="O5" i="13"/>
  <c r="U5" i="13" s="1"/>
  <c r="Y5" i="13"/>
  <c r="AC5" i="13"/>
  <c r="AG5" i="13"/>
  <c r="E6" i="13"/>
  <c r="G6" i="13"/>
  <c r="I6" i="13"/>
  <c r="M6" i="13"/>
  <c r="O6" i="13"/>
  <c r="U6" i="13" s="1"/>
  <c r="Y6" i="13"/>
  <c r="AC6" i="13"/>
  <c r="AG6" i="13"/>
  <c r="E7" i="13"/>
  <c r="G7" i="13"/>
  <c r="I7" i="13"/>
  <c r="M7" i="13"/>
  <c r="O7" i="13"/>
  <c r="U7" i="13" s="1"/>
  <c r="Y7" i="13"/>
  <c r="AC7" i="13"/>
  <c r="AG7" i="13"/>
  <c r="E8" i="13"/>
  <c r="G8" i="13"/>
  <c r="I8" i="13"/>
  <c r="M8" i="13"/>
  <c r="O8" i="13"/>
  <c r="U8" i="13" s="1"/>
  <c r="Y8" i="13"/>
  <c r="AC8" i="13"/>
  <c r="AG8" i="13"/>
  <c r="E9" i="13"/>
  <c r="G9" i="13"/>
  <c r="I9" i="13"/>
  <c r="M9" i="13"/>
  <c r="O9" i="13"/>
  <c r="U9" i="13" s="1"/>
  <c r="Y9" i="13"/>
  <c r="AC9" i="13"/>
  <c r="AG9" i="13"/>
  <c r="E10" i="13"/>
  <c r="G10" i="13"/>
  <c r="I10" i="13"/>
  <c r="M10" i="13"/>
  <c r="O10" i="13"/>
  <c r="U10" i="13" s="1"/>
  <c r="Y10" i="13"/>
  <c r="AC10" i="13"/>
  <c r="AG10" i="13"/>
  <c r="E11" i="13"/>
  <c r="G11" i="13"/>
  <c r="I11" i="13"/>
  <c r="M11" i="13"/>
  <c r="O11" i="13"/>
  <c r="U11" i="13" s="1"/>
  <c r="Y11" i="13"/>
  <c r="AC11" i="13"/>
  <c r="AG11" i="13"/>
  <c r="E12" i="13"/>
  <c r="G12" i="13"/>
  <c r="I12" i="13"/>
  <c r="M12" i="13"/>
  <c r="O12" i="13"/>
  <c r="U12" i="13" s="1"/>
  <c r="Y12" i="13"/>
  <c r="AC12" i="13"/>
  <c r="AG12" i="13"/>
  <c r="E13" i="13"/>
  <c r="G13" i="13"/>
  <c r="I13" i="13"/>
  <c r="M13" i="13"/>
  <c r="O13" i="13"/>
  <c r="U13" i="13" s="1"/>
  <c r="Y13" i="13"/>
  <c r="AC13" i="13"/>
  <c r="AG13" i="13"/>
  <c r="E14" i="13"/>
  <c r="G14" i="13"/>
  <c r="I14" i="13"/>
  <c r="M14" i="13"/>
  <c r="O14" i="13"/>
  <c r="U14" i="13" s="1"/>
  <c r="Y14" i="13"/>
  <c r="AC14" i="13"/>
  <c r="AG14" i="13"/>
  <c r="E15" i="13"/>
  <c r="G15" i="13"/>
  <c r="I15" i="13"/>
  <c r="M15" i="13"/>
  <c r="O15" i="13"/>
  <c r="U15" i="13" s="1"/>
  <c r="Y15" i="13"/>
  <c r="AC15" i="13"/>
  <c r="AG15" i="13"/>
  <c r="E16" i="13"/>
  <c r="G16" i="13"/>
  <c r="I16" i="13"/>
  <c r="M16" i="13"/>
  <c r="O16" i="13"/>
  <c r="U16" i="13" s="1"/>
  <c r="Y16" i="13"/>
  <c r="AC16" i="13"/>
  <c r="AG16" i="13"/>
  <c r="E17" i="13"/>
  <c r="G17" i="13"/>
  <c r="I17" i="13"/>
  <c r="M17" i="13"/>
  <c r="O17" i="13"/>
  <c r="U17" i="13" s="1"/>
  <c r="Y17" i="13"/>
  <c r="AC17" i="13"/>
  <c r="AG17" i="13"/>
  <c r="E18" i="13"/>
  <c r="G18" i="13"/>
  <c r="I18" i="13"/>
  <c r="M18" i="13"/>
  <c r="O18" i="13"/>
  <c r="U18" i="13" s="1"/>
  <c r="Y18" i="13"/>
  <c r="AC18" i="13"/>
  <c r="AG18" i="13"/>
  <c r="E19" i="13"/>
  <c r="G19" i="13"/>
  <c r="I19" i="13"/>
  <c r="M19" i="13"/>
  <c r="O19" i="13"/>
  <c r="U19" i="13" s="1"/>
  <c r="Y19" i="13"/>
  <c r="AC19" i="13"/>
  <c r="AG19" i="13"/>
  <c r="E20" i="13"/>
  <c r="G20" i="13"/>
  <c r="I20" i="13"/>
  <c r="M20" i="13"/>
  <c r="O20" i="13"/>
  <c r="U20" i="13" s="1"/>
  <c r="Y20" i="13"/>
  <c r="AC20" i="13"/>
  <c r="AG20" i="13"/>
  <c r="E21" i="13"/>
  <c r="G21" i="13"/>
  <c r="I21" i="13"/>
  <c r="M21" i="13"/>
  <c r="O21" i="13"/>
  <c r="U21" i="13" s="1"/>
  <c r="Y21" i="13"/>
  <c r="AC21" i="13"/>
  <c r="AG21" i="13"/>
  <c r="E22" i="13"/>
  <c r="G22" i="13"/>
  <c r="I22" i="13"/>
  <c r="M22" i="13"/>
  <c r="O22" i="13"/>
  <c r="U22" i="13" s="1"/>
  <c r="Y22" i="13"/>
  <c r="AC22" i="13"/>
  <c r="AG22" i="13"/>
  <c r="E23" i="13"/>
  <c r="G23" i="13"/>
  <c r="I23" i="13"/>
  <c r="M23" i="13"/>
  <c r="O23" i="13"/>
  <c r="U23" i="13" s="1"/>
  <c r="Y23" i="13"/>
  <c r="AC23" i="13"/>
  <c r="AG23" i="13"/>
  <c r="E24" i="13"/>
  <c r="G24" i="13"/>
  <c r="I24" i="13"/>
  <c r="M24" i="13"/>
  <c r="O24" i="13"/>
  <c r="U24" i="13" s="1"/>
  <c r="Y24" i="13"/>
  <c r="AC24" i="13"/>
  <c r="AG24" i="13"/>
  <c r="E25" i="13"/>
  <c r="G25" i="13"/>
  <c r="I25" i="13"/>
  <c r="M25" i="13"/>
  <c r="O25" i="13"/>
  <c r="U25" i="13" s="1"/>
  <c r="Y25" i="13"/>
  <c r="AC25" i="13"/>
  <c r="AG25" i="13"/>
  <c r="E26" i="13"/>
  <c r="G26" i="13"/>
  <c r="I26" i="13"/>
  <c r="M26" i="13"/>
  <c r="O26" i="13"/>
  <c r="U26" i="13" s="1"/>
  <c r="Y26" i="13"/>
  <c r="AC26" i="13"/>
  <c r="AG26" i="13"/>
  <c r="E27" i="13"/>
  <c r="G27" i="13"/>
  <c r="I27" i="13"/>
  <c r="M27" i="13"/>
  <c r="O27" i="13"/>
  <c r="U27" i="13" s="1"/>
  <c r="Y27" i="13"/>
  <c r="AC27" i="13"/>
  <c r="AG27" i="13"/>
  <c r="E28" i="13"/>
  <c r="G28" i="13"/>
  <c r="I28" i="13"/>
  <c r="M28" i="13"/>
  <c r="O28" i="13"/>
  <c r="U28" i="13" s="1"/>
  <c r="Y28" i="13"/>
  <c r="AC28" i="13"/>
  <c r="AG28" i="13"/>
  <c r="E29" i="13"/>
  <c r="G29" i="13"/>
  <c r="I29" i="13"/>
  <c r="M29" i="13"/>
  <c r="O29" i="13"/>
  <c r="U29" i="13" s="1"/>
  <c r="Y29" i="13"/>
  <c r="AC29" i="13"/>
  <c r="AG29" i="13"/>
  <c r="E30" i="13"/>
  <c r="G30" i="13"/>
  <c r="I30" i="13"/>
  <c r="M30" i="13"/>
  <c r="O30" i="13"/>
  <c r="U30" i="13" s="1"/>
  <c r="Y30" i="13"/>
  <c r="AC30" i="13"/>
  <c r="AG30" i="13"/>
  <c r="E31" i="13"/>
  <c r="G31" i="13"/>
  <c r="I31" i="13"/>
  <c r="M31" i="13"/>
  <c r="O31" i="13"/>
  <c r="U31" i="13" s="1"/>
  <c r="Y31" i="13"/>
  <c r="AC31" i="13"/>
  <c r="AG31" i="13"/>
  <c r="E32" i="13"/>
  <c r="G32" i="13"/>
  <c r="I32" i="13"/>
  <c r="M32" i="13"/>
  <c r="O32" i="13"/>
  <c r="U32" i="13" s="1"/>
  <c r="Y32" i="13"/>
  <c r="AC32" i="13"/>
  <c r="AG32" i="13"/>
  <c r="E33" i="13"/>
  <c r="G33" i="13"/>
  <c r="I33" i="13"/>
  <c r="M33" i="13"/>
  <c r="O33" i="13"/>
  <c r="U33" i="13" s="1"/>
  <c r="Y33" i="13"/>
  <c r="AC33" i="13"/>
  <c r="AG33" i="13"/>
  <c r="E34" i="13"/>
  <c r="G34" i="13"/>
  <c r="I34" i="13"/>
  <c r="M34" i="13"/>
  <c r="O34" i="13"/>
  <c r="U34" i="13" s="1"/>
  <c r="Y34" i="13"/>
  <c r="AC34" i="13"/>
  <c r="AG34" i="13"/>
  <c r="E35" i="13"/>
  <c r="G35" i="13"/>
  <c r="I35" i="13"/>
  <c r="M35" i="13"/>
  <c r="O35" i="13"/>
  <c r="U35" i="13" s="1"/>
  <c r="Y35" i="13"/>
  <c r="AC35" i="13"/>
  <c r="AG35" i="13"/>
  <c r="E36" i="13"/>
  <c r="G36" i="13"/>
  <c r="I36" i="13"/>
  <c r="M36" i="13"/>
  <c r="O36" i="13"/>
  <c r="U36" i="13" s="1"/>
  <c r="Y36" i="13"/>
  <c r="AC36" i="13"/>
  <c r="AG36" i="13"/>
  <c r="E37" i="13"/>
  <c r="G37" i="13"/>
  <c r="I37" i="13"/>
  <c r="M37" i="13"/>
  <c r="O37" i="13"/>
  <c r="U37" i="13" s="1"/>
  <c r="Y37" i="13"/>
  <c r="AC37" i="13"/>
  <c r="AG37" i="13"/>
  <c r="E38" i="13"/>
  <c r="G38" i="13"/>
  <c r="I38" i="13"/>
  <c r="M38" i="13"/>
  <c r="O38" i="13"/>
  <c r="U38" i="13" s="1"/>
  <c r="Y38" i="13"/>
  <c r="AC38" i="13"/>
  <c r="AG38" i="13"/>
  <c r="E39" i="13"/>
  <c r="G39" i="13"/>
  <c r="I39" i="13"/>
  <c r="M39" i="13"/>
  <c r="O39" i="13"/>
  <c r="U39" i="13" s="1"/>
  <c r="Y39" i="13"/>
  <c r="AC39" i="13"/>
  <c r="AG39" i="13"/>
  <c r="E40" i="13"/>
  <c r="G40" i="13"/>
  <c r="I40" i="13"/>
  <c r="M40" i="13"/>
  <c r="O40" i="13"/>
  <c r="U40" i="13" s="1"/>
  <c r="Y40" i="13"/>
  <c r="AC40" i="13"/>
  <c r="AG40" i="13"/>
  <c r="AI40" i="13" s="1"/>
  <c r="E41" i="13"/>
  <c r="G41" i="13"/>
  <c r="I41" i="13"/>
  <c r="M41" i="13"/>
  <c r="O41" i="13"/>
  <c r="U41" i="13" s="1"/>
  <c r="Y41" i="13"/>
  <c r="AC41" i="13"/>
  <c r="AG41" i="13"/>
  <c r="E42" i="13"/>
  <c r="G42" i="13"/>
  <c r="I42" i="13"/>
  <c r="M42" i="13"/>
  <c r="O42" i="13"/>
  <c r="U42" i="13" s="1"/>
  <c r="Y42" i="13"/>
  <c r="AC42" i="13"/>
  <c r="AG42" i="13"/>
  <c r="E43" i="13"/>
  <c r="G43" i="13"/>
  <c r="I43" i="13"/>
  <c r="M43" i="13"/>
  <c r="O43" i="13"/>
  <c r="U43" i="13" s="1"/>
  <c r="Y43" i="13"/>
  <c r="AC43" i="13"/>
  <c r="AG43" i="13"/>
  <c r="E44" i="13"/>
  <c r="G44" i="13"/>
  <c r="I44" i="13"/>
  <c r="M44" i="13"/>
  <c r="O44" i="13"/>
  <c r="U44" i="13" s="1"/>
  <c r="Y44" i="13"/>
  <c r="AC44" i="13"/>
  <c r="AG44" i="13"/>
  <c r="E45" i="13"/>
  <c r="G45" i="13"/>
  <c r="I45" i="13"/>
  <c r="M45" i="13"/>
  <c r="O45" i="13"/>
  <c r="U45" i="13" s="1"/>
  <c r="Y45" i="13"/>
  <c r="AC45" i="13"/>
  <c r="AG45" i="13"/>
  <c r="E46" i="13"/>
  <c r="G46" i="13"/>
  <c r="I46" i="13"/>
  <c r="M46" i="13"/>
  <c r="O46" i="13"/>
  <c r="U46" i="13" s="1"/>
  <c r="Y46" i="13"/>
  <c r="AC46" i="13"/>
  <c r="AG46" i="13"/>
  <c r="E47" i="13"/>
  <c r="G47" i="13"/>
  <c r="I47" i="13"/>
  <c r="M47" i="13"/>
  <c r="O47" i="13"/>
  <c r="U47" i="13" s="1"/>
  <c r="Y47" i="13"/>
  <c r="AC47" i="13"/>
  <c r="AG47" i="13"/>
  <c r="E48" i="13"/>
  <c r="G48" i="13"/>
  <c r="I48" i="13"/>
  <c r="M48" i="13"/>
  <c r="O48" i="13"/>
  <c r="U48" i="13" s="1"/>
  <c r="Y48" i="13"/>
  <c r="AC48" i="13"/>
  <c r="AG48" i="13"/>
  <c r="E49" i="13"/>
  <c r="G49" i="13"/>
  <c r="I49" i="13"/>
  <c r="M49" i="13"/>
  <c r="O49" i="13"/>
  <c r="U49" i="13" s="1"/>
  <c r="Y49" i="13"/>
  <c r="AC49" i="13"/>
  <c r="AG49" i="13"/>
  <c r="E50" i="13"/>
  <c r="G50" i="13"/>
  <c r="I50" i="13"/>
  <c r="M50" i="13"/>
  <c r="O50" i="13"/>
  <c r="U50" i="13" s="1"/>
  <c r="Y50" i="13"/>
  <c r="AC50" i="13"/>
  <c r="AG50" i="13"/>
  <c r="E51" i="13"/>
  <c r="G51" i="13"/>
  <c r="I51" i="13"/>
  <c r="M51" i="13"/>
  <c r="O51" i="13"/>
  <c r="U51" i="13" s="1"/>
  <c r="Y51" i="13"/>
  <c r="AC51" i="13"/>
  <c r="AG51" i="13"/>
  <c r="E52" i="13"/>
  <c r="G52" i="13"/>
  <c r="I52" i="13"/>
  <c r="M52" i="13"/>
  <c r="O52" i="13"/>
  <c r="U52" i="13" s="1"/>
  <c r="Y52" i="13"/>
  <c r="AC52" i="13"/>
  <c r="AG52" i="13"/>
  <c r="E53" i="13"/>
  <c r="G53" i="13"/>
  <c r="I53" i="13"/>
  <c r="M53" i="13"/>
  <c r="O53" i="13"/>
  <c r="U53" i="13" s="1"/>
  <c r="Y53" i="13"/>
  <c r="AC53" i="13"/>
  <c r="AG53" i="13"/>
  <c r="E54" i="13"/>
  <c r="G54" i="13"/>
  <c r="I54" i="13"/>
  <c r="M54" i="13"/>
  <c r="O54" i="13"/>
  <c r="U54" i="13" s="1"/>
  <c r="Y54" i="13"/>
  <c r="AC54" i="13"/>
  <c r="AG54" i="13"/>
  <c r="E55" i="13"/>
  <c r="G55" i="13"/>
  <c r="I55" i="13"/>
  <c r="M55" i="13"/>
  <c r="O55" i="13"/>
  <c r="U55" i="13" s="1"/>
  <c r="Y55" i="13"/>
  <c r="AC55" i="13"/>
  <c r="AG55" i="13"/>
  <c r="AI55" i="13" s="1"/>
  <c r="E56" i="13"/>
  <c r="G56" i="13"/>
  <c r="I56" i="13"/>
  <c r="M56" i="13"/>
  <c r="O56" i="13"/>
  <c r="U56" i="13" s="1"/>
  <c r="Y56" i="13"/>
  <c r="AC56" i="13"/>
  <c r="AG56" i="13"/>
  <c r="E57" i="13"/>
  <c r="G57" i="13"/>
  <c r="I57" i="13"/>
  <c r="M57" i="13"/>
  <c r="O57" i="13"/>
  <c r="U57" i="13" s="1"/>
  <c r="Y57" i="13"/>
  <c r="AC57" i="13"/>
  <c r="AG57" i="13"/>
  <c r="E58" i="13"/>
  <c r="G58" i="13"/>
  <c r="I58" i="13"/>
  <c r="M58" i="13"/>
  <c r="O58" i="13"/>
  <c r="U58" i="13" s="1"/>
  <c r="Y58" i="13"/>
  <c r="AC58" i="13"/>
  <c r="AG58" i="13"/>
  <c r="E59" i="13"/>
  <c r="G59" i="13"/>
  <c r="I59" i="13"/>
  <c r="M59" i="13"/>
  <c r="O59" i="13"/>
  <c r="U59" i="13" s="1"/>
  <c r="Y59" i="13"/>
  <c r="AC59" i="13"/>
  <c r="AG59" i="13"/>
  <c r="E60" i="13"/>
  <c r="G60" i="13"/>
  <c r="I60" i="13"/>
  <c r="M60" i="13"/>
  <c r="O60" i="13"/>
  <c r="U60" i="13" s="1"/>
  <c r="Y60" i="13"/>
  <c r="AC60" i="13"/>
  <c r="AG60" i="13"/>
  <c r="E61" i="13"/>
  <c r="G61" i="13"/>
  <c r="I61" i="13"/>
  <c r="M61" i="13"/>
  <c r="O61" i="13"/>
  <c r="U61" i="13" s="1"/>
  <c r="Y61" i="13"/>
  <c r="AC61" i="13"/>
  <c r="AG61" i="13"/>
  <c r="E62" i="13"/>
  <c r="G62" i="13"/>
  <c r="I62" i="13"/>
  <c r="M62" i="13"/>
  <c r="O62" i="13"/>
  <c r="U62" i="13" s="1"/>
  <c r="Y62" i="13"/>
  <c r="AC62" i="13"/>
  <c r="AG62" i="13"/>
  <c r="E63" i="13"/>
  <c r="G63" i="13"/>
  <c r="I63" i="13"/>
  <c r="M63" i="13"/>
  <c r="O63" i="13"/>
  <c r="U63" i="13" s="1"/>
  <c r="Y63" i="13"/>
  <c r="AC63" i="13"/>
  <c r="AG63" i="13"/>
  <c r="E64" i="13"/>
  <c r="G64" i="13"/>
  <c r="I64" i="13"/>
  <c r="M64" i="13"/>
  <c r="O64" i="13"/>
  <c r="U64" i="13" s="1"/>
  <c r="Y64" i="13"/>
  <c r="AC64" i="13"/>
  <c r="AG64" i="13"/>
  <c r="E65" i="13"/>
  <c r="G65" i="13"/>
  <c r="I65" i="13"/>
  <c r="M65" i="13"/>
  <c r="O65" i="13"/>
  <c r="U65" i="13" s="1"/>
  <c r="Y65" i="13"/>
  <c r="AC65" i="13"/>
  <c r="AG65" i="13"/>
  <c r="E66" i="13"/>
  <c r="G66" i="13"/>
  <c r="I66" i="13"/>
  <c r="M66" i="13"/>
  <c r="O66" i="13"/>
  <c r="U66" i="13" s="1"/>
  <c r="Y66" i="13"/>
  <c r="AC66" i="13"/>
  <c r="AG66" i="13"/>
  <c r="E67" i="13"/>
  <c r="G67" i="13"/>
  <c r="I67" i="13"/>
  <c r="M67" i="13"/>
  <c r="O67" i="13"/>
  <c r="U67" i="13" s="1"/>
  <c r="Y67" i="13"/>
  <c r="AC67" i="13"/>
  <c r="AG67" i="13"/>
  <c r="E68" i="13"/>
  <c r="G68" i="13"/>
  <c r="I68" i="13"/>
  <c r="M68" i="13"/>
  <c r="O68" i="13"/>
  <c r="U68" i="13" s="1"/>
  <c r="Y68" i="13"/>
  <c r="AC68" i="13"/>
  <c r="AG68" i="13"/>
  <c r="E69" i="13"/>
  <c r="G69" i="13"/>
  <c r="I69" i="13"/>
  <c r="M69" i="13"/>
  <c r="O69" i="13"/>
  <c r="U69" i="13" s="1"/>
  <c r="Y69" i="13"/>
  <c r="AC69" i="13"/>
  <c r="AG69" i="13"/>
  <c r="E70" i="13"/>
  <c r="G70" i="13"/>
  <c r="I70" i="13"/>
  <c r="M70" i="13"/>
  <c r="O70" i="13"/>
  <c r="U70" i="13" s="1"/>
  <c r="Y70" i="13"/>
  <c r="AC70" i="13"/>
  <c r="AG70" i="13"/>
  <c r="E71" i="13"/>
  <c r="G71" i="13"/>
  <c r="I71" i="13"/>
  <c r="M71" i="13"/>
  <c r="O71" i="13"/>
  <c r="U71" i="13" s="1"/>
  <c r="Y71" i="13"/>
  <c r="AC71" i="13"/>
  <c r="AG71" i="13"/>
  <c r="E72" i="13"/>
  <c r="G72" i="13"/>
  <c r="I72" i="13"/>
  <c r="M72" i="13"/>
  <c r="O72" i="13"/>
  <c r="U72" i="13" s="1"/>
  <c r="Y72" i="13"/>
  <c r="AC72" i="13"/>
  <c r="AG72" i="13"/>
  <c r="E73" i="13"/>
  <c r="G73" i="13"/>
  <c r="I73" i="13"/>
  <c r="M73" i="13"/>
  <c r="O73" i="13"/>
  <c r="U73" i="13" s="1"/>
  <c r="Y73" i="13"/>
  <c r="AC73" i="13"/>
  <c r="AG73" i="13"/>
  <c r="E74" i="13"/>
  <c r="G74" i="13"/>
  <c r="I74" i="13"/>
  <c r="M74" i="13"/>
  <c r="O74" i="13"/>
  <c r="U74" i="13" s="1"/>
  <c r="Y74" i="13"/>
  <c r="AC74" i="13"/>
  <c r="AG74" i="13"/>
  <c r="E75" i="13"/>
  <c r="G75" i="13"/>
  <c r="I75" i="13"/>
  <c r="M75" i="13"/>
  <c r="O75" i="13"/>
  <c r="U75" i="13" s="1"/>
  <c r="Y75" i="13"/>
  <c r="AC75" i="13"/>
  <c r="AG75" i="13"/>
  <c r="E76" i="13"/>
  <c r="G76" i="13"/>
  <c r="I76" i="13"/>
  <c r="M76" i="13"/>
  <c r="O76" i="13"/>
  <c r="U76" i="13" s="1"/>
  <c r="Y76" i="13"/>
  <c r="AC76" i="13"/>
  <c r="AG76" i="13"/>
  <c r="E77" i="13"/>
  <c r="G77" i="13"/>
  <c r="I77" i="13"/>
  <c r="M77" i="13"/>
  <c r="O77" i="13"/>
  <c r="U77" i="13" s="1"/>
  <c r="Y77" i="13"/>
  <c r="AC77" i="13"/>
  <c r="AG77" i="13"/>
  <c r="E78" i="13"/>
  <c r="G78" i="13"/>
  <c r="I78" i="13"/>
  <c r="M78" i="13"/>
  <c r="O78" i="13"/>
  <c r="U78" i="13" s="1"/>
  <c r="Y78" i="13"/>
  <c r="AC78" i="13"/>
  <c r="AG78" i="13"/>
  <c r="E79" i="13"/>
  <c r="G79" i="13"/>
  <c r="I79" i="13"/>
  <c r="M79" i="13"/>
  <c r="O79" i="13"/>
  <c r="U79" i="13" s="1"/>
  <c r="Y79" i="13"/>
  <c r="AC79" i="13"/>
  <c r="AG79" i="13"/>
  <c r="E80" i="13"/>
  <c r="G80" i="13"/>
  <c r="I80" i="13"/>
  <c r="M80" i="13"/>
  <c r="O80" i="13"/>
  <c r="U80" i="13" s="1"/>
  <c r="Y80" i="13"/>
  <c r="AC80" i="13"/>
  <c r="AG80" i="13"/>
  <c r="E2" i="13"/>
  <c r="G2" i="13"/>
  <c r="I2" i="13"/>
  <c r="M2" i="13"/>
  <c r="O2" i="13"/>
  <c r="U2" i="13" s="1"/>
  <c r="Y2" i="13"/>
  <c r="AC2" i="13"/>
  <c r="AG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2" i="13"/>
  <c r="U83" i="13" l="1"/>
  <c r="W2" i="13"/>
  <c r="V94" i="13"/>
  <c r="AI81" i="13"/>
  <c r="AK81" i="13" s="1"/>
  <c r="U87" i="13"/>
  <c r="U3" i="13"/>
  <c r="V78" i="13"/>
  <c r="V70" i="13"/>
  <c r="V62" i="13"/>
  <c r="V54" i="13"/>
  <c r="V46" i="13"/>
  <c r="V38" i="13"/>
  <c r="V30" i="13"/>
  <c r="V22" i="13"/>
  <c r="V14" i="13"/>
  <c r="V6" i="13"/>
  <c r="U101" i="13"/>
  <c r="U99" i="13"/>
  <c r="V98" i="13"/>
  <c r="U86" i="13"/>
  <c r="V81" i="13"/>
  <c r="Q81" i="13"/>
  <c r="V77" i="13"/>
  <c r="V69" i="13"/>
  <c r="V61" i="13"/>
  <c r="V53" i="13"/>
  <c r="V45" i="13"/>
  <c r="V37" i="13"/>
  <c r="V29" i="13"/>
  <c r="V21" i="13"/>
  <c r="V13" i="13"/>
  <c r="V5" i="13"/>
  <c r="V103" i="13"/>
  <c r="V101" i="13"/>
  <c r="AE99" i="13"/>
  <c r="U98" i="13"/>
  <c r="V88" i="13"/>
  <c r="AE104" i="13"/>
  <c r="U103" i="13"/>
  <c r="V92" i="13"/>
  <c r="U88" i="13"/>
  <c r="AA87" i="13"/>
  <c r="V85" i="13"/>
  <c r="V83" i="13"/>
  <c r="V95" i="13"/>
  <c r="V76" i="13"/>
  <c r="V68" i="13"/>
  <c r="V60" i="13"/>
  <c r="V52" i="13"/>
  <c r="V44" i="13"/>
  <c r="V36" i="13"/>
  <c r="V28" i="13"/>
  <c r="V20" i="13"/>
  <c r="V12" i="13"/>
  <c r="V4" i="13"/>
  <c r="AA94" i="13"/>
  <c r="AI94" i="13"/>
  <c r="V99" i="13"/>
  <c r="U94" i="13"/>
  <c r="V84" i="13"/>
  <c r="V80" i="13"/>
  <c r="V72" i="13"/>
  <c r="V64" i="13"/>
  <c r="V56" i="13"/>
  <c r="V48" i="13"/>
  <c r="V40" i="13"/>
  <c r="V32" i="13"/>
  <c r="V24" i="13"/>
  <c r="V16" i="13"/>
  <c r="V8" i="13"/>
  <c r="V104" i="13"/>
  <c r="AE100" i="13"/>
  <c r="V96" i="13"/>
  <c r="AE85" i="13"/>
  <c r="AJ81" i="13"/>
  <c r="AE96" i="13"/>
  <c r="Q93" i="13"/>
  <c r="AI91" i="13"/>
  <c r="AK91" i="13" s="1"/>
  <c r="AI89" i="13"/>
  <c r="AE87" i="13"/>
  <c r="AA85" i="13"/>
  <c r="AE105" i="13"/>
  <c r="AJ94" i="13"/>
  <c r="U93" i="13"/>
  <c r="H58" i="15"/>
  <c r="M58" i="15" s="1"/>
  <c r="AJ58" i="15"/>
  <c r="AJ48" i="15"/>
  <c r="X48" i="15"/>
  <c r="AP44" i="15"/>
  <c r="AD44" i="15"/>
  <c r="AG42" i="15"/>
  <c r="AY38" i="15"/>
  <c r="AA38" i="15"/>
  <c r="AY58" i="15"/>
  <c r="AA58" i="15"/>
  <c r="AV55" i="15"/>
  <c r="X58" i="15"/>
  <c r="AM23" i="15"/>
  <c r="BB58" i="15"/>
  <c r="U54" i="15"/>
  <c r="H50" i="15"/>
  <c r="M50" i="15" s="1"/>
  <c r="E15" i="15"/>
  <c r="AS14" i="15"/>
  <c r="AG14" i="15"/>
  <c r="AY10" i="15"/>
  <c r="AG85" i="15"/>
  <c r="AG58" i="15"/>
  <c r="G58" i="15"/>
  <c r="I58" i="15" s="1"/>
  <c r="J58" i="15" s="1"/>
  <c r="AY62" i="15"/>
  <c r="AD58" i="15"/>
  <c r="R58" i="15"/>
  <c r="AM58" i="15"/>
  <c r="AV58" i="15"/>
  <c r="AS77" i="15"/>
  <c r="AG77" i="15"/>
  <c r="E50" i="15"/>
  <c r="BB35" i="15"/>
  <c r="AD57" i="15"/>
  <c r="AV100" i="15"/>
  <c r="AV90" i="15"/>
  <c r="R87" i="15"/>
  <c r="AP81" i="15"/>
  <c r="AD81" i="15"/>
  <c r="AP58" i="15"/>
  <c r="E58" i="15"/>
  <c r="BB79" i="15"/>
  <c r="AA86" i="15"/>
  <c r="U20" i="15"/>
  <c r="AS12" i="15"/>
  <c r="BB11" i="15"/>
  <c r="E88" i="15"/>
  <c r="E86" i="15"/>
  <c r="U85" i="15"/>
  <c r="AY84" i="15"/>
  <c r="AA84" i="15"/>
  <c r="U58" i="15"/>
  <c r="AY101" i="15"/>
  <c r="AS58" i="15"/>
  <c r="AV74" i="15"/>
  <c r="AJ74" i="15"/>
  <c r="R62" i="15"/>
  <c r="AS79" i="15"/>
  <c r="AG79" i="15"/>
  <c r="BB20" i="15"/>
  <c r="BB42" i="15"/>
  <c r="AJ101" i="15"/>
  <c r="BB81" i="15"/>
  <c r="AJ49" i="15"/>
  <c r="AJ41" i="15"/>
  <c r="AV30" i="15"/>
  <c r="AS8" i="15"/>
  <c r="E101" i="15"/>
  <c r="U100" i="15"/>
  <c r="AA97" i="15"/>
  <c r="U86" i="15"/>
  <c r="AY85" i="15"/>
  <c r="BB88" i="15"/>
  <c r="AA75" i="15"/>
  <c r="BB73" i="15"/>
  <c r="AV67" i="15"/>
  <c r="H65" i="15"/>
  <c r="M65" i="15" s="1"/>
  <c r="R4" i="15"/>
  <c r="AG102" i="15"/>
  <c r="BB65" i="15"/>
  <c r="AM17" i="15"/>
  <c r="E14" i="15"/>
  <c r="AJ79" i="15"/>
  <c r="X79" i="15"/>
  <c r="AP75" i="15"/>
  <c r="AP64" i="15"/>
  <c r="AD64" i="15"/>
  <c r="R64" i="15"/>
  <c r="E63" i="15"/>
  <c r="U62" i="15"/>
  <c r="AM56" i="15"/>
  <c r="AY53" i="15"/>
  <c r="AD51" i="15"/>
  <c r="AV25" i="15"/>
  <c r="AJ25" i="15"/>
  <c r="X25" i="15"/>
  <c r="AD7" i="15"/>
  <c r="E103" i="15"/>
  <c r="G101" i="15"/>
  <c r="L101" i="15" s="1"/>
  <c r="AV88" i="15"/>
  <c r="AJ88" i="15"/>
  <c r="AP87" i="15"/>
  <c r="R78" i="15"/>
  <c r="R67" i="15"/>
  <c r="E66" i="15"/>
  <c r="AD59" i="15"/>
  <c r="AP54" i="15"/>
  <c r="R54" i="15"/>
  <c r="E53" i="15"/>
  <c r="AV50" i="15"/>
  <c r="X50" i="15"/>
  <c r="AG49" i="15"/>
  <c r="E31" i="15"/>
  <c r="X28" i="15"/>
  <c r="AP102" i="15"/>
  <c r="R102" i="15"/>
  <c r="AY79" i="15"/>
  <c r="AP76" i="15"/>
  <c r="U71" i="15"/>
  <c r="AV69" i="15"/>
  <c r="AJ69" i="15"/>
  <c r="AA67" i="15"/>
  <c r="AV56" i="15"/>
  <c r="AM21" i="15"/>
  <c r="E7" i="15"/>
  <c r="AG6" i="15"/>
  <c r="AS103" i="15"/>
  <c r="U103" i="15"/>
  <c r="AV78" i="15"/>
  <c r="AD71" i="15"/>
  <c r="AV59" i="15"/>
  <c r="AJ59" i="15"/>
  <c r="AV54" i="15"/>
  <c r="AJ54" i="15"/>
  <c r="AD50" i="15"/>
  <c r="E46" i="15"/>
  <c r="X43" i="15"/>
  <c r="AJ86" i="15"/>
  <c r="U77" i="15"/>
  <c r="E87" i="15"/>
  <c r="AS82" i="15"/>
  <c r="AS83" i="15"/>
  <c r="E73" i="15"/>
  <c r="AS72" i="15"/>
  <c r="AG72" i="15"/>
  <c r="AP71" i="15"/>
  <c r="AJ70" i="15"/>
  <c r="X70" i="15"/>
  <c r="AY65" i="15"/>
  <c r="AA65" i="15"/>
  <c r="U44" i="15"/>
  <c r="AS26" i="15"/>
  <c r="AV24" i="15"/>
  <c r="AA11" i="15"/>
  <c r="R9" i="15"/>
  <c r="AP88" i="15"/>
  <c r="AD88" i="15"/>
  <c r="R88" i="15"/>
  <c r="AY71" i="15"/>
  <c r="AA71" i="15"/>
  <c r="E68" i="15"/>
  <c r="AJ35" i="15"/>
  <c r="AJ27" i="15"/>
  <c r="AD12" i="15"/>
  <c r="AY3" i="15"/>
  <c r="G94" i="15"/>
  <c r="U93" i="15"/>
  <c r="AM92" i="15"/>
  <c r="G92" i="15"/>
  <c r="AJ83" i="15"/>
  <c r="X83" i="15"/>
  <c r="R82" i="15"/>
  <c r="E81" i="15"/>
  <c r="BB6" i="15"/>
  <c r="AP22" i="15"/>
  <c r="AV15" i="15"/>
  <c r="AV9" i="15"/>
  <c r="X9" i="15"/>
  <c r="U8" i="15"/>
  <c r="AJ6" i="15"/>
  <c r="AJ103" i="15"/>
  <c r="AA101" i="15"/>
  <c r="X100" i="15"/>
  <c r="R97" i="15"/>
  <c r="AD91" i="15"/>
  <c r="AG87" i="15"/>
  <c r="AY86" i="15"/>
  <c r="R84" i="15"/>
  <c r="H81" i="15"/>
  <c r="M81" i="15" s="1"/>
  <c r="AS80" i="15"/>
  <c r="AG80" i="15"/>
  <c r="BB89" i="15"/>
  <c r="BB15" i="15"/>
  <c r="X14" i="15"/>
  <c r="BB3" i="15"/>
  <c r="G104" i="15"/>
  <c r="AV93" i="15"/>
  <c r="AV11" i="15"/>
  <c r="AP78" i="15"/>
  <c r="AV76" i="15"/>
  <c r="AJ76" i="15"/>
  <c r="AV73" i="15"/>
  <c r="AJ73" i="15"/>
  <c r="AG62" i="15"/>
  <c r="AD53" i="15"/>
  <c r="U51" i="15"/>
  <c r="E49" i="15"/>
  <c r="AY44" i="15"/>
  <c r="AV33" i="15"/>
  <c r="AY31" i="15"/>
  <c r="AM31" i="15"/>
  <c r="U24" i="15"/>
  <c r="U21" i="15"/>
  <c r="AD20" i="15"/>
  <c r="AS18" i="15"/>
  <c r="AV16" i="15"/>
  <c r="AA14" i="15"/>
  <c r="AY82" i="15"/>
  <c r="U53" i="15"/>
  <c r="G80" i="15"/>
  <c r="BB83" i="15"/>
  <c r="BB68" i="15"/>
  <c r="BB60" i="15"/>
  <c r="BB22" i="15"/>
  <c r="AV85" i="15"/>
  <c r="BB75" i="15"/>
  <c r="AA78" i="15"/>
  <c r="X92" i="15"/>
  <c r="BB74" i="15"/>
  <c r="BB4" i="15"/>
  <c r="G44" i="15"/>
  <c r="AP89" i="15"/>
  <c r="BB104" i="15"/>
  <c r="G27" i="15"/>
  <c r="G98" i="15"/>
  <c r="H34" i="15"/>
  <c r="M34" i="15" s="1"/>
  <c r="G79" i="15"/>
  <c r="AS74" i="15"/>
  <c r="U74" i="15"/>
  <c r="R73" i="15"/>
  <c r="AP66" i="15"/>
  <c r="AD66" i="15"/>
  <c r="R66" i="15"/>
  <c r="AS60" i="15"/>
  <c r="H59" i="15"/>
  <c r="M59" i="15" s="1"/>
  <c r="AA57" i="15"/>
  <c r="AG55" i="15"/>
  <c r="AM51" i="15"/>
  <c r="AG44" i="15"/>
  <c r="AP43" i="15"/>
  <c r="AA26" i="15"/>
  <c r="AD3" i="15"/>
  <c r="AY91" i="15"/>
  <c r="H91" i="15"/>
  <c r="M91" i="15" s="1"/>
  <c r="AG90" i="15"/>
  <c r="U90" i="15"/>
  <c r="AY89" i="15"/>
  <c r="AA89" i="15"/>
  <c r="AV81" i="15"/>
  <c r="AJ81" i="15"/>
  <c r="X81" i="15"/>
  <c r="E79" i="15"/>
  <c r="AP77" i="15"/>
  <c r="AM69" i="15"/>
  <c r="U67" i="15"/>
  <c r="E48" i="15"/>
  <c r="AS47" i="15"/>
  <c r="U47" i="15"/>
  <c r="X45" i="15"/>
  <c r="AD33" i="15"/>
  <c r="AS28" i="15"/>
  <c r="AV104" i="15"/>
  <c r="X104" i="15"/>
  <c r="AD103" i="15"/>
  <c r="X99" i="15"/>
  <c r="AV97" i="15"/>
  <c r="AJ97" i="15"/>
  <c r="AV95" i="15"/>
  <c r="R94" i="15"/>
  <c r="G91" i="15"/>
  <c r="AA87" i="15"/>
  <c r="AM82" i="15"/>
  <c r="AA82" i="15"/>
  <c r="BB80" i="15"/>
  <c r="H83" i="15"/>
  <c r="M83" i="15" s="1"/>
  <c r="AA43" i="15"/>
  <c r="H99" i="15"/>
  <c r="M99" i="15" s="1"/>
  <c r="AY67" i="15"/>
  <c r="AY32" i="15"/>
  <c r="AJ75" i="15"/>
  <c r="E75" i="15"/>
  <c r="AS70" i="15"/>
  <c r="U60" i="15"/>
  <c r="AA93" i="15"/>
  <c r="AA91" i="15"/>
  <c r="AJ87" i="15"/>
  <c r="AV84" i="15"/>
  <c r="AJ84" i="15"/>
  <c r="X84" i="15"/>
  <c r="H32" i="15"/>
  <c r="M32" i="15" s="1"/>
  <c r="AV72" i="15"/>
  <c r="G10" i="15"/>
  <c r="BB16" i="15"/>
  <c r="AG30" i="15"/>
  <c r="BB97" i="15"/>
  <c r="R77" i="15"/>
  <c r="AM73" i="15"/>
  <c r="R70" i="15"/>
  <c r="AG68" i="15"/>
  <c r="AP67" i="15"/>
  <c r="AY63" i="15"/>
  <c r="AJ62" i="15"/>
  <c r="AS61" i="15"/>
  <c r="U61" i="15"/>
  <c r="AV47" i="15"/>
  <c r="R40" i="15"/>
  <c r="U38" i="15"/>
  <c r="R35" i="15"/>
  <c r="AP32" i="15"/>
  <c r="H28" i="15"/>
  <c r="M28" i="15" s="1"/>
  <c r="U23" i="15"/>
  <c r="AS15" i="15"/>
  <c r="AV13" i="15"/>
  <c r="X13" i="15"/>
  <c r="AS9" i="15"/>
  <c r="R5" i="15"/>
  <c r="AA98" i="15"/>
  <c r="AD92" i="15"/>
  <c r="AJ91" i="15"/>
  <c r="X91" i="15"/>
  <c r="E91" i="15"/>
  <c r="R89" i="15"/>
  <c r="AS87" i="15"/>
  <c r="E80" i="15"/>
  <c r="H80" i="15"/>
  <c r="AY72" i="15"/>
  <c r="G68" i="15"/>
  <c r="G43" i="15"/>
  <c r="G32" i="15"/>
  <c r="BB12" i="15"/>
  <c r="AV102" i="15"/>
  <c r="H102" i="15"/>
  <c r="M102" i="15" s="1"/>
  <c r="AD79" i="15"/>
  <c r="AY78" i="15"/>
  <c r="AM78" i="15"/>
  <c r="AS76" i="15"/>
  <c r="AG76" i="15"/>
  <c r="U76" i="15"/>
  <c r="E72" i="15"/>
  <c r="AJ67" i="15"/>
  <c r="AG66" i="15"/>
  <c r="U66" i="15"/>
  <c r="AY64" i="15"/>
  <c r="AS59" i="15"/>
  <c r="AJ57" i="15"/>
  <c r="AD49" i="15"/>
  <c r="R49" i="15"/>
  <c r="E47" i="15"/>
  <c r="U46" i="15"/>
  <c r="AS37" i="15"/>
  <c r="AS35" i="15"/>
  <c r="AY33" i="15"/>
  <c r="AM33" i="15"/>
  <c r="AY30" i="15"/>
  <c r="AA27" i="15"/>
  <c r="AS22" i="15"/>
  <c r="AG22" i="15"/>
  <c r="R21" i="15"/>
  <c r="G20" i="15"/>
  <c r="U3" i="15"/>
  <c r="AV103" i="15"/>
  <c r="AS102" i="15"/>
  <c r="G102" i="15"/>
  <c r="AS101" i="15"/>
  <c r="AD98" i="15"/>
  <c r="R98" i="15"/>
  <c r="AM97" i="15"/>
  <c r="AV92" i="15"/>
  <c r="AY90" i="15"/>
  <c r="AD90" i="15"/>
  <c r="R90" i="15"/>
  <c r="E89" i="15"/>
  <c r="AP83" i="15"/>
  <c r="AM80" i="15"/>
  <c r="AA80" i="15"/>
  <c r="BB87" i="15"/>
  <c r="AA73" i="15"/>
  <c r="G73" i="15"/>
  <c r="AJ72" i="15"/>
  <c r="AG70" i="15"/>
  <c r="AV68" i="15"/>
  <c r="AJ68" i="15"/>
  <c r="X60" i="15"/>
  <c r="AS56" i="15"/>
  <c r="BB52" i="15"/>
  <c r="AJ47" i="15"/>
  <c r="AM45" i="15"/>
  <c r="AA45" i="15"/>
  <c r="U43" i="15"/>
  <c r="AD42" i="15"/>
  <c r="E41" i="15"/>
  <c r="U40" i="15"/>
  <c r="AV38" i="15"/>
  <c r="AY36" i="15"/>
  <c r="AM36" i="15"/>
  <c r="AG35" i="15"/>
  <c r="E30" i="15"/>
  <c r="AG29" i="15"/>
  <c r="X23" i="15"/>
  <c r="AY21" i="15"/>
  <c r="AG4" i="15"/>
  <c r="U4" i="15"/>
  <c r="AS99" i="15"/>
  <c r="U99" i="15"/>
  <c r="AY98" i="15"/>
  <c r="AG96" i="15"/>
  <c r="U96" i="15"/>
  <c r="AA95" i="15"/>
  <c r="AY87" i="15"/>
  <c r="X85" i="15"/>
  <c r="AP84" i="15"/>
  <c r="AD84" i="15"/>
  <c r="BB48" i="15"/>
  <c r="AV28" i="15"/>
  <c r="E22" i="15"/>
  <c r="AY19" i="15"/>
  <c r="AM19" i="15"/>
  <c r="H19" i="15"/>
  <c r="M19" i="15" s="1"/>
  <c r="AM16" i="15"/>
  <c r="H16" i="15"/>
  <c r="AY13" i="15"/>
  <c r="AM13" i="15"/>
  <c r="X12" i="15"/>
  <c r="E12" i="15"/>
  <c r="AY100" i="15"/>
  <c r="AA100" i="15"/>
  <c r="AP98" i="15"/>
  <c r="U98" i="15"/>
  <c r="AG95" i="15"/>
  <c r="U95" i="15"/>
  <c r="AY94" i="15"/>
  <c r="AA94" i="15"/>
  <c r="AG82" i="15"/>
  <c r="BB86" i="15"/>
  <c r="BB33" i="15"/>
  <c r="G93" i="15"/>
  <c r="AM91" i="15"/>
  <c r="AP90" i="15"/>
  <c r="AD89" i="15"/>
  <c r="AJ85" i="15"/>
  <c r="AS84" i="15"/>
  <c r="AG84" i="15"/>
  <c r="G84" i="15"/>
  <c r="AG83" i="15"/>
  <c r="AP82" i="15"/>
  <c r="AD82" i="15"/>
  <c r="AA81" i="15"/>
  <c r="AV80" i="15"/>
  <c r="AJ80" i="15"/>
  <c r="X80" i="15"/>
  <c r="BB70" i="15"/>
  <c r="G29" i="15"/>
  <c r="AY7" i="15"/>
  <c r="AG99" i="15"/>
  <c r="BB92" i="15"/>
  <c r="BB23" i="15"/>
  <c r="BB7" i="15"/>
  <c r="AY56" i="15"/>
  <c r="AJ66" i="15"/>
  <c r="H74" i="15"/>
  <c r="G45" i="15"/>
  <c r="H7" i="15"/>
  <c r="M7" i="15" s="1"/>
  <c r="E94" i="15"/>
  <c r="BB91" i="15"/>
  <c r="BB14" i="15"/>
  <c r="G19" i="15"/>
  <c r="AJ60" i="15"/>
  <c r="BB36" i="15"/>
  <c r="H45" i="15"/>
  <c r="AD46" i="15"/>
  <c r="G74" i="15"/>
  <c r="AV53" i="15"/>
  <c r="AG25" i="15"/>
  <c r="G7" i="15"/>
  <c r="G89" i="15"/>
  <c r="AJ61" i="15"/>
  <c r="G61" i="15"/>
  <c r="AG60" i="15"/>
  <c r="AY43" i="15"/>
  <c r="AP38" i="15"/>
  <c r="AD38" i="15"/>
  <c r="AY37" i="15"/>
  <c r="AV34" i="15"/>
  <c r="U33" i="15"/>
  <c r="AJ31" i="15"/>
  <c r="E27" i="15"/>
  <c r="AG13" i="15"/>
  <c r="BB9" i="15"/>
  <c r="AP9" i="15"/>
  <c r="AM8" i="15"/>
  <c r="AM5" i="15"/>
  <c r="AA5" i="15"/>
  <c r="AV3" i="15"/>
  <c r="G3" i="15"/>
  <c r="AS104" i="15"/>
  <c r="AG104" i="15"/>
  <c r="U104" i="15"/>
  <c r="AM103" i="15"/>
  <c r="AA102" i="15"/>
  <c r="X98" i="15"/>
  <c r="AP96" i="15"/>
  <c r="R96" i="15"/>
  <c r="AS94" i="15"/>
  <c r="AY93" i="15"/>
  <c r="R93" i="15"/>
  <c r="E92" i="15"/>
  <c r="AS91" i="15"/>
  <c r="AG91" i="15"/>
  <c r="H90" i="15"/>
  <c r="M90" i="15" s="1"/>
  <c r="AJ89" i="15"/>
  <c r="AP85" i="15"/>
  <c r="AM84" i="15"/>
  <c r="AM83" i="15"/>
  <c r="AG81" i="15"/>
  <c r="AD80" i="15"/>
  <c r="R80" i="15"/>
  <c r="AG78" i="15"/>
  <c r="G13" i="15"/>
  <c r="H69" i="15"/>
  <c r="M69" i="15" s="1"/>
  <c r="G36" i="15"/>
  <c r="G33" i="15"/>
  <c r="X19" i="15"/>
  <c r="G60" i="15"/>
  <c r="BB93" i="15"/>
  <c r="AY92" i="15"/>
  <c r="AV77" i="15"/>
  <c r="E77" i="15"/>
  <c r="AM70" i="15"/>
  <c r="E70" i="15"/>
  <c r="U69" i="15"/>
  <c r="AY66" i="15"/>
  <c r="G66" i="15"/>
  <c r="AV65" i="15"/>
  <c r="AJ65" i="15"/>
  <c r="U64" i="15"/>
  <c r="R56" i="15"/>
  <c r="AA55" i="15"/>
  <c r="AP52" i="15"/>
  <c r="R52" i="15"/>
  <c r="AY48" i="15"/>
  <c r="R45" i="15"/>
  <c r="E43" i="15"/>
  <c r="E40" i="15"/>
  <c r="X37" i="15"/>
  <c r="AA35" i="15"/>
  <c r="G34" i="15"/>
  <c r="AA32" i="15"/>
  <c r="AP29" i="15"/>
  <c r="U27" i="15"/>
  <c r="AM25" i="15"/>
  <c r="AG17" i="15"/>
  <c r="AP6" i="15"/>
  <c r="R6" i="15"/>
  <c r="AG3" i="15"/>
  <c r="G103" i="15"/>
  <c r="AJ102" i="15"/>
  <c r="AV99" i="15"/>
  <c r="AP94" i="15"/>
  <c r="AM93" i="15"/>
  <c r="AJ92" i="15"/>
  <c r="U91" i="15"/>
  <c r="G90" i="15"/>
  <c r="AS89" i="15"/>
  <c r="AG86" i="15"/>
  <c r="AD85" i="15"/>
  <c r="AV83" i="15"/>
  <c r="BB94" i="15"/>
  <c r="BB101" i="15"/>
  <c r="BB98" i="15"/>
  <c r="BB61" i="15"/>
  <c r="BB26" i="15"/>
  <c r="AJ33" i="15"/>
  <c r="AM29" i="15"/>
  <c r="AS42" i="15"/>
  <c r="AS33" i="15"/>
  <c r="AM100" i="15"/>
  <c r="AS96" i="15"/>
  <c r="AJ21" i="15"/>
  <c r="AP91" i="15"/>
  <c r="AM72" i="15"/>
  <c r="AM71" i="15"/>
  <c r="AS65" i="15"/>
  <c r="AS64" i="15"/>
  <c r="AM55" i="15"/>
  <c r="AJ53" i="15"/>
  <c r="AP49" i="15"/>
  <c r="AP27" i="15"/>
  <c r="AS10" i="15"/>
  <c r="AP40" i="15"/>
  <c r="AS78" i="15"/>
  <c r="AP55" i="15"/>
  <c r="AJ45" i="15"/>
  <c r="AJ29" i="15"/>
  <c r="AS24" i="15"/>
  <c r="AS98" i="15"/>
  <c r="AP95" i="15"/>
  <c r="AM81" i="15"/>
  <c r="AM68" i="15"/>
  <c r="AS20" i="15"/>
  <c r="AM101" i="15"/>
  <c r="AS68" i="15"/>
  <c r="AM42" i="15"/>
  <c r="AM9" i="15"/>
  <c r="AS6" i="15"/>
  <c r="AP5" i="15"/>
  <c r="AA61" i="15"/>
  <c r="AD48" i="15"/>
  <c r="AD30" i="15"/>
  <c r="AG100" i="15"/>
  <c r="U70" i="15"/>
  <c r="U34" i="15"/>
  <c r="R91" i="15"/>
  <c r="X55" i="15"/>
  <c r="X22" i="15"/>
  <c r="AA18" i="15"/>
  <c r="U16" i="15"/>
  <c r="R15" i="15"/>
  <c r="R8" i="15"/>
  <c r="AA7" i="15"/>
  <c r="X5" i="15"/>
  <c r="R101" i="15"/>
  <c r="X96" i="15"/>
  <c r="U32" i="15"/>
  <c r="U83" i="15"/>
  <c r="U94" i="15"/>
  <c r="AA103" i="15"/>
  <c r="AD13" i="15"/>
  <c r="AG94" i="15"/>
  <c r="X77" i="15"/>
  <c r="X76" i="15"/>
  <c r="X72" i="15"/>
  <c r="AA59" i="15"/>
  <c r="U56" i="15"/>
  <c r="AD54" i="15"/>
  <c r="U36" i="15"/>
  <c r="AG31" i="15"/>
  <c r="R28" i="15"/>
  <c r="AG12" i="15"/>
  <c r="AG5" i="15"/>
  <c r="R81" i="15"/>
  <c r="R12" i="15"/>
  <c r="U101" i="15"/>
  <c r="X75" i="15"/>
  <c r="AG74" i="15"/>
  <c r="X71" i="15"/>
  <c r="AD55" i="15"/>
  <c r="AG50" i="15"/>
  <c r="AG41" i="15"/>
  <c r="AD40" i="15"/>
  <c r="AD24" i="15"/>
  <c r="AD22" i="15"/>
  <c r="AA16" i="15"/>
  <c r="AD11" i="15"/>
  <c r="X8" i="15"/>
  <c r="AG7" i="15"/>
  <c r="U7" i="15"/>
  <c r="AD78" i="15"/>
  <c r="BB77" i="15"/>
  <c r="E76" i="15"/>
  <c r="AM75" i="15"/>
  <c r="AA74" i="15"/>
  <c r="AY73" i="15"/>
  <c r="U72" i="15"/>
  <c r="AS71" i="15"/>
  <c r="AJ71" i="15"/>
  <c r="E71" i="15"/>
  <c r="AA70" i="15"/>
  <c r="AG64" i="15"/>
  <c r="X64" i="15"/>
  <c r="G64" i="15"/>
  <c r="AS63" i="15"/>
  <c r="AG63" i="15"/>
  <c r="U63" i="15"/>
  <c r="AV61" i="15"/>
  <c r="X61" i="15"/>
  <c r="X59" i="15"/>
  <c r="AV43" i="15"/>
  <c r="BB32" i="15"/>
  <c r="AD32" i="15"/>
  <c r="G71" i="15"/>
  <c r="G57" i="15"/>
  <c r="E55" i="15"/>
  <c r="G55" i="15"/>
  <c r="G38" i="15"/>
  <c r="X74" i="15"/>
  <c r="BB71" i="15"/>
  <c r="BB64" i="15"/>
  <c r="AM50" i="15"/>
  <c r="AA50" i="15"/>
  <c r="E44" i="15"/>
  <c r="AM39" i="15"/>
  <c r="AD35" i="15"/>
  <c r="X11" i="15"/>
  <c r="X68" i="15"/>
  <c r="H68" i="15"/>
  <c r="M68" i="15" s="1"/>
  <c r="AM66" i="15"/>
  <c r="R65" i="15"/>
  <c r="AP63" i="15"/>
  <c r="U57" i="15"/>
  <c r="BB56" i="15"/>
  <c r="AG56" i="15"/>
  <c r="BB53" i="15"/>
  <c r="AV49" i="15"/>
  <c r="G49" i="15"/>
  <c r="U45" i="15"/>
  <c r="AA40" i="15"/>
  <c r="AJ13" i="15"/>
  <c r="H104" i="15"/>
  <c r="AD94" i="15"/>
  <c r="AM77" i="15"/>
  <c r="AA72" i="15"/>
  <c r="G72" i="15"/>
  <c r="AS69" i="15"/>
  <c r="H63" i="15"/>
  <c r="AA51" i="15"/>
  <c r="X49" i="15"/>
  <c r="U79" i="15"/>
  <c r="X78" i="15"/>
  <c r="E78" i="15"/>
  <c r="AD76" i="15"/>
  <c r="R76" i="15"/>
  <c r="AD75" i="15"/>
  <c r="U75" i="15"/>
  <c r="AP74" i="15"/>
  <c r="AD74" i="15"/>
  <c r="AP73" i="15"/>
  <c r="R71" i="15"/>
  <c r="BB69" i="15"/>
  <c r="AG69" i="15"/>
  <c r="U68" i="15"/>
  <c r="X66" i="15"/>
  <c r="AM63" i="15"/>
  <c r="AM61" i="15"/>
  <c r="AV60" i="15"/>
  <c r="AM59" i="15"/>
  <c r="BB57" i="15"/>
  <c r="R57" i="15"/>
  <c r="AP56" i="15"/>
  <c r="AY55" i="15"/>
  <c r="R53" i="15"/>
  <c r="AM52" i="15"/>
  <c r="AS49" i="15"/>
  <c r="AV41" i="15"/>
  <c r="AV40" i="15"/>
  <c r="AJ40" i="15"/>
  <c r="E36" i="15"/>
  <c r="R30" i="15"/>
  <c r="AY29" i="15"/>
  <c r="R29" i="15"/>
  <c r="H3" i="15"/>
  <c r="E3" i="15"/>
  <c r="E99" i="15"/>
  <c r="G99" i="15"/>
  <c r="U88" i="15"/>
  <c r="AA85" i="15"/>
  <c r="BB78" i="15"/>
  <c r="AY75" i="15"/>
  <c r="R75" i="15"/>
  <c r="AD73" i="15"/>
  <c r="BB72" i="15"/>
  <c r="AD69" i="15"/>
  <c r="AP68" i="15"/>
  <c r="AS66" i="15"/>
  <c r="X65" i="15"/>
  <c r="AV64" i="15"/>
  <c r="AV63" i="15"/>
  <c r="AJ63" i="15"/>
  <c r="X63" i="15"/>
  <c r="AY57" i="15"/>
  <c r="AM57" i="15"/>
  <c r="E37" i="15"/>
  <c r="AV36" i="15"/>
  <c r="AJ36" i="15"/>
  <c r="X36" i="15"/>
  <c r="R63" i="15"/>
  <c r="AP62" i="15"/>
  <c r="AG61" i="15"/>
  <c r="AP60" i="15"/>
  <c r="U59" i="15"/>
  <c r="H57" i="15"/>
  <c r="M57" i="15" s="1"/>
  <c r="AA54" i="15"/>
  <c r="AA53" i="15"/>
  <c r="AV52" i="15"/>
  <c r="AJ52" i="15"/>
  <c r="X52" i="15"/>
  <c r="U50" i="15"/>
  <c r="BB49" i="15"/>
  <c r="U49" i="15"/>
  <c r="AP46" i="15"/>
  <c r="R46" i="15"/>
  <c r="AP45" i="15"/>
  <c r="BB44" i="15"/>
  <c r="X42" i="15"/>
  <c r="AS41" i="15"/>
  <c r="AS40" i="15"/>
  <c r="AG40" i="15"/>
  <c r="X39" i="15"/>
  <c r="AS38" i="15"/>
  <c r="X38" i="15"/>
  <c r="AS36" i="15"/>
  <c r="AG36" i="15"/>
  <c r="AM34" i="15"/>
  <c r="R33" i="15"/>
  <c r="AA31" i="15"/>
  <c r="G31" i="15"/>
  <c r="AM30" i="15"/>
  <c r="G30" i="15"/>
  <c r="AV29" i="15"/>
  <c r="AV26" i="15"/>
  <c r="X26" i="15"/>
  <c r="BB24" i="15"/>
  <c r="AD23" i="15"/>
  <c r="BB21" i="15"/>
  <c r="AP21" i="15"/>
  <c r="AY17" i="15"/>
  <c r="AJ14" i="15"/>
  <c r="AS13" i="15"/>
  <c r="U12" i="15"/>
  <c r="U11" i="15"/>
  <c r="AP10" i="15"/>
  <c r="AD10" i="15"/>
  <c r="R10" i="15"/>
  <c r="AY9" i="15"/>
  <c r="AV7" i="15"/>
  <c r="AJ7" i="15"/>
  <c r="X7" i="15"/>
  <c r="AS4" i="15"/>
  <c r="AJ104" i="15"/>
  <c r="X103" i="15"/>
  <c r="U97" i="15"/>
  <c r="AD95" i="15"/>
  <c r="R95" i="15"/>
  <c r="AD93" i="15"/>
  <c r="X90" i="15"/>
  <c r="H85" i="15"/>
  <c r="M85" i="15" s="1"/>
  <c r="AA83" i="15"/>
  <c r="AY80" i="15"/>
  <c r="AM62" i="15"/>
  <c r="AM60" i="15"/>
  <c r="R60" i="15"/>
  <c r="AP59" i="15"/>
  <c r="H55" i="15"/>
  <c r="X54" i="15"/>
  <c r="AG53" i="15"/>
  <c r="AS52" i="15"/>
  <c r="AG52" i="15"/>
  <c r="U52" i="15"/>
  <c r="BB51" i="15"/>
  <c r="AP51" i="15"/>
  <c r="AP50" i="15"/>
  <c r="AY49" i="15"/>
  <c r="AM47" i="15"/>
  <c r="AA47" i="15"/>
  <c r="AA46" i="15"/>
  <c r="G46" i="15"/>
  <c r="U42" i="15"/>
  <c r="BB40" i="15"/>
  <c r="AG39" i="15"/>
  <c r="BB38" i="15"/>
  <c r="U37" i="15"/>
  <c r="AP36" i="15"/>
  <c r="X34" i="15"/>
  <c r="AA33" i="15"/>
  <c r="AV32" i="15"/>
  <c r="X32" i="15"/>
  <c r="X31" i="15"/>
  <c r="X30" i="15"/>
  <c r="AA19" i="15"/>
  <c r="AY18" i="15"/>
  <c r="G18" i="15"/>
  <c r="AJ16" i="15"/>
  <c r="U15" i="15"/>
  <c r="AY11" i="15"/>
  <c r="AA9" i="15"/>
  <c r="AV8" i="15"/>
  <c r="AD4" i="15"/>
  <c r="AD97" i="15"/>
  <c r="AY95" i="15"/>
  <c r="AY88" i="15"/>
  <c r="AV45" i="15"/>
  <c r="AM44" i="15"/>
  <c r="AA44" i="15"/>
  <c r="AY42" i="15"/>
  <c r="AD41" i="15"/>
  <c r="R37" i="15"/>
  <c r="R36" i="15"/>
  <c r="AG34" i="15"/>
  <c r="AS30" i="15"/>
  <c r="AA21" i="15"/>
  <c r="AV20" i="15"/>
  <c r="X20" i="15"/>
  <c r="AV19" i="15"/>
  <c r="X17" i="15"/>
  <c r="G17" i="15"/>
  <c r="AS16" i="15"/>
  <c r="G9" i="15"/>
  <c r="X102" i="15"/>
  <c r="AJ99" i="15"/>
  <c r="AY96" i="15"/>
  <c r="AM95" i="15"/>
  <c r="AV87" i="15"/>
  <c r="E83" i="15"/>
  <c r="G83" i="15"/>
  <c r="AA3" i="15"/>
  <c r="AY102" i="15"/>
  <c r="G100" i="15"/>
  <c r="AJ98" i="15"/>
  <c r="AA96" i="15"/>
  <c r="X95" i="15"/>
  <c r="H88" i="15"/>
  <c r="M88" i="15" s="1"/>
  <c r="AP86" i="15"/>
  <c r="X82" i="15"/>
  <c r="E82" i="15"/>
  <c r="AG46" i="15"/>
  <c r="X44" i="15"/>
  <c r="AM43" i="15"/>
  <c r="R42" i="15"/>
  <c r="AY41" i="15"/>
  <c r="AA41" i="15"/>
  <c r="R38" i="15"/>
  <c r="AA37" i="15"/>
  <c r="AP35" i="15"/>
  <c r="AD34" i="15"/>
  <c r="BB31" i="15"/>
  <c r="AP31" i="15"/>
  <c r="U31" i="15"/>
  <c r="AP30" i="15"/>
  <c r="AD28" i="15"/>
  <c r="AY27" i="15"/>
  <c r="AM27" i="15"/>
  <c r="AS23" i="15"/>
  <c r="E23" i="15"/>
  <c r="AV22" i="15"/>
  <c r="AJ22" i="15"/>
  <c r="AS21" i="15"/>
  <c r="X21" i="15"/>
  <c r="G21" i="15"/>
  <c r="AS19" i="15"/>
  <c r="E19" i="15"/>
  <c r="X18" i="15"/>
  <c r="R16" i="15"/>
  <c r="AM15" i="15"/>
  <c r="AA15" i="15"/>
  <c r="AV12" i="15"/>
  <c r="AV10" i="15"/>
  <c r="X3" i="15"/>
  <c r="AM104" i="15"/>
  <c r="AY103" i="15"/>
  <c r="BB99" i="15"/>
  <c r="AV96" i="15"/>
  <c r="AG93" i="15"/>
  <c r="AS92" i="15"/>
  <c r="U92" i="15"/>
  <c r="U89" i="15"/>
  <c r="AS88" i="15"/>
  <c r="AG88" i="15"/>
  <c r="G88" i="15"/>
  <c r="AD86" i="15"/>
  <c r="R85" i="15"/>
  <c r="AD83" i="15"/>
  <c r="U82" i="15"/>
  <c r="AS81" i="15"/>
  <c r="U80" i="15"/>
  <c r="AM86" i="15"/>
  <c r="G85" i="15"/>
  <c r="G81" i="15"/>
  <c r="AM90" i="15"/>
  <c r="AG89" i="15"/>
  <c r="R86" i="15"/>
  <c r="AY83" i="15"/>
  <c r="U81" i="15"/>
  <c r="R32" i="15"/>
  <c r="AD31" i="15"/>
  <c r="U30" i="15"/>
  <c r="U28" i="15"/>
  <c r="BB27" i="15"/>
  <c r="U26" i="15"/>
  <c r="BB25" i="15"/>
  <c r="AP25" i="15"/>
  <c r="R25" i="15"/>
  <c r="AM24" i="15"/>
  <c r="R24" i="15"/>
  <c r="AY23" i="15"/>
  <c r="AA23" i="15"/>
  <c r="R23" i="15"/>
  <c r="U19" i="15"/>
  <c r="AG18" i="15"/>
  <c r="BB17" i="15"/>
  <c r="AP17" i="15"/>
  <c r="AD16" i="15"/>
  <c r="AP14" i="15"/>
  <c r="BB13" i="15"/>
  <c r="AP13" i="15"/>
  <c r="R13" i="15"/>
  <c r="AG10" i="15"/>
  <c r="U10" i="15"/>
  <c r="AG9" i="15"/>
  <c r="BB8" i="15"/>
  <c r="R7" i="15"/>
  <c r="AY6" i="15"/>
  <c r="AY5" i="15"/>
  <c r="AV4" i="15"/>
  <c r="AJ4" i="15"/>
  <c r="AJ3" i="15"/>
  <c r="E104" i="15"/>
  <c r="AP101" i="15"/>
  <c r="AD101" i="15"/>
  <c r="AP100" i="15"/>
  <c r="AD100" i="15"/>
  <c r="AY99" i="15"/>
  <c r="AD99" i="15"/>
  <c r="AG98" i="15"/>
  <c r="E98" i="15"/>
  <c r="AS97" i="15"/>
  <c r="X97" i="15"/>
  <c r="AJ96" i="15"/>
  <c r="H96" i="15"/>
  <c r="M96" i="15" s="1"/>
  <c r="H95" i="15"/>
  <c r="M95" i="15" s="1"/>
  <c r="AJ94" i="15"/>
  <c r="X94" i="15"/>
  <c r="AJ93" i="15"/>
  <c r="AA92" i="15"/>
  <c r="AV91" i="15"/>
  <c r="AJ90" i="15"/>
  <c r="AA88" i="15"/>
  <c r="X87" i="15"/>
  <c r="H86" i="15"/>
  <c r="M86" i="15" s="1"/>
  <c r="AM85" i="15"/>
  <c r="BB84" i="15"/>
  <c r="AD29" i="15"/>
  <c r="AP26" i="15"/>
  <c r="AD26" i="15"/>
  <c r="R26" i="15"/>
  <c r="AY25" i="15"/>
  <c r="H24" i="15"/>
  <c r="M24" i="15" s="1"/>
  <c r="AV23" i="15"/>
  <c r="AA22" i="15"/>
  <c r="AV21" i="15"/>
  <c r="AA20" i="15"/>
  <c r="BB18" i="15"/>
  <c r="AP18" i="15"/>
  <c r="R18" i="15"/>
  <c r="AY15" i="15"/>
  <c r="R14" i="15"/>
  <c r="AM7" i="15"/>
  <c r="AV5" i="15"/>
  <c r="AJ5" i="15"/>
  <c r="G5" i="15"/>
  <c r="AP104" i="15"/>
  <c r="AD104" i="15"/>
  <c r="BB103" i="15"/>
  <c r="R100" i="15"/>
  <c r="AM99" i="15"/>
  <c r="AG97" i="15"/>
  <c r="G97" i="15"/>
  <c r="G96" i="15"/>
  <c r="AS95" i="15"/>
  <c r="G95" i="15"/>
  <c r="AS93" i="15"/>
  <c r="X93" i="15"/>
  <c r="AV89" i="15"/>
  <c r="AM89" i="15"/>
  <c r="X88" i="15"/>
  <c r="U87" i="15"/>
  <c r="AS86" i="15"/>
  <c r="AV82" i="15"/>
  <c r="AJ82" i="15"/>
  <c r="AP80" i="15"/>
  <c r="E93" i="15"/>
  <c r="H93" i="15"/>
  <c r="AJ100" i="15"/>
  <c r="AD96" i="15"/>
  <c r="AJ95" i="15"/>
  <c r="BB100" i="15"/>
  <c r="AS100" i="15"/>
  <c r="H100" i="15"/>
  <c r="E100" i="15"/>
  <c r="E97" i="15"/>
  <c r="H97" i="15"/>
  <c r="AM96" i="15"/>
  <c r="AP93" i="15"/>
  <c r="AA90" i="15"/>
  <c r="E85" i="15"/>
  <c r="U102" i="15"/>
  <c r="AP97" i="15"/>
  <c r="BB95" i="15"/>
  <c r="G86" i="15"/>
  <c r="AY104" i="15"/>
  <c r="AM102" i="15"/>
  <c r="AD102" i="15"/>
  <c r="H101" i="15"/>
  <c r="AP99" i="15"/>
  <c r="AY97" i="15"/>
  <c r="AM88" i="15"/>
  <c r="X86" i="15"/>
  <c r="AY81" i="15"/>
  <c r="E90" i="15"/>
  <c r="H89" i="15"/>
  <c r="M89" i="15" s="1"/>
  <c r="R103" i="15"/>
  <c r="BB102" i="15"/>
  <c r="AG101" i="15"/>
  <c r="X101" i="15"/>
  <c r="AV98" i="15"/>
  <c r="AM98" i="15"/>
  <c r="H98" i="15"/>
  <c r="BB96" i="15"/>
  <c r="E95" i="15"/>
  <c r="AV94" i="15"/>
  <c r="AM94" i="15"/>
  <c r="H94" i="15"/>
  <c r="R92" i="15"/>
  <c r="AV86" i="15"/>
  <c r="H82" i="15"/>
  <c r="M82" i="15" s="1"/>
  <c r="H103" i="15"/>
  <c r="H92" i="15"/>
  <c r="H87" i="15"/>
  <c r="M87" i="15" s="1"/>
  <c r="BB85" i="15"/>
  <c r="AS85" i="15"/>
  <c r="E84" i="15"/>
  <c r="H84" i="15"/>
  <c r="M84" i="15" s="1"/>
  <c r="G82" i="15"/>
  <c r="AA104" i="15"/>
  <c r="R104" i="15"/>
  <c r="AP103" i="15"/>
  <c r="AG103" i="15"/>
  <c r="E102" i="15"/>
  <c r="AV101" i="15"/>
  <c r="AA99" i="15"/>
  <c r="R99" i="15"/>
  <c r="E96" i="15"/>
  <c r="AP92" i="15"/>
  <c r="AG92" i="15"/>
  <c r="AM87" i="15"/>
  <c r="AD87" i="15"/>
  <c r="G87" i="15"/>
  <c r="BB90" i="15"/>
  <c r="AS90" i="15"/>
  <c r="X89" i="15"/>
  <c r="U84" i="15"/>
  <c r="R83" i="15"/>
  <c r="BB82" i="15"/>
  <c r="H4" i="15"/>
  <c r="M4" i="15" s="1"/>
  <c r="G4" i="15"/>
  <c r="AM76" i="15"/>
  <c r="AA79" i="15"/>
  <c r="AY74" i="15"/>
  <c r="G77" i="15"/>
  <c r="H60" i="15"/>
  <c r="M60" i="15" s="1"/>
  <c r="AP57" i="15"/>
  <c r="AV48" i="15"/>
  <c r="H33" i="15"/>
  <c r="M33" i="15" s="1"/>
  <c r="E33" i="15"/>
  <c r="H26" i="15"/>
  <c r="M26" i="15" s="1"/>
  <c r="G26" i="15"/>
  <c r="U78" i="15"/>
  <c r="AG71" i="15"/>
  <c r="H72" i="15"/>
  <c r="AA62" i="15"/>
  <c r="AY61" i="15"/>
  <c r="AD61" i="15"/>
  <c r="E60" i="15"/>
  <c r="H12" i="15"/>
  <c r="M12" i="15" s="1"/>
  <c r="G12" i="15"/>
  <c r="AA76" i="15"/>
  <c r="AM74" i="15"/>
  <c r="AP79" i="15"/>
  <c r="AY77" i="15"/>
  <c r="AD77" i="15"/>
  <c r="BB76" i="15"/>
  <c r="G76" i="15"/>
  <c r="AG75" i="15"/>
  <c r="G75" i="15"/>
  <c r="R74" i="15"/>
  <c r="AS73" i="15"/>
  <c r="H73" i="15"/>
  <c r="M73" i="15" s="1"/>
  <c r="AP72" i="15"/>
  <c r="AV71" i="15"/>
  <c r="AP70" i="15"/>
  <c r="G70" i="15"/>
  <c r="AA69" i="15"/>
  <c r="AS67" i="15"/>
  <c r="X67" i="15"/>
  <c r="E67" i="15"/>
  <c r="H67" i="15"/>
  <c r="M67" i="15" s="1"/>
  <c r="H66" i="15"/>
  <c r="M66" i="15" s="1"/>
  <c r="E65" i="15"/>
  <c r="AM64" i="15"/>
  <c r="AV62" i="15"/>
  <c r="E59" i="15"/>
  <c r="H37" i="15"/>
  <c r="G37" i="15"/>
  <c r="AY69" i="15"/>
  <c r="AM67" i="15"/>
  <c r="AS75" i="15"/>
  <c r="AJ78" i="15"/>
  <c r="AG73" i="15"/>
  <c r="X73" i="15"/>
  <c r="AD72" i="15"/>
  <c r="AY70" i="15"/>
  <c r="X69" i="15"/>
  <c r="E69" i="15"/>
  <c r="AD68" i="15"/>
  <c r="R68" i="15"/>
  <c r="BB67" i="15"/>
  <c r="AG67" i="15"/>
  <c r="G67" i="15"/>
  <c r="AG65" i="15"/>
  <c r="U65" i="15"/>
  <c r="G65" i="15"/>
  <c r="AA64" i="15"/>
  <c r="BB59" i="15"/>
  <c r="AV57" i="15"/>
  <c r="AA56" i="15"/>
  <c r="H42" i="15"/>
  <c r="H39" i="15"/>
  <c r="M39" i="15" s="1"/>
  <c r="E39" i="15"/>
  <c r="AD47" i="15"/>
  <c r="AJ37" i="15"/>
  <c r="AA34" i="15"/>
  <c r="BB30" i="15"/>
  <c r="AV79" i="15"/>
  <c r="AM79" i="15"/>
  <c r="R79" i="15"/>
  <c r="G78" i="15"/>
  <c r="AJ77" i="15"/>
  <c r="AA77" i="15"/>
  <c r="AY76" i="15"/>
  <c r="AV75" i="15"/>
  <c r="E74" i="15"/>
  <c r="AV70" i="15"/>
  <c r="AP69" i="15"/>
  <c r="AA68" i="15"/>
  <c r="BB66" i="15"/>
  <c r="AP65" i="15"/>
  <c r="AA63" i="15"/>
  <c r="AY59" i="15"/>
  <c r="AJ56" i="15"/>
  <c r="AG43" i="15"/>
  <c r="AV35" i="15"/>
  <c r="AM32" i="15"/>
  <c r="R31" i="15"/>
  <c r="E11" i="15"/>
  <c r="AJ10" i="15"/>
  <c r="AY51" i="15"/>
  <c r="R51" i="15"/>
  <c r="AJ44" i="15"/>
  <c r="G42" i="15"/>
  <c r="AS29" i="15"/>
  <c r="AJ28" i="15"/>
  <c r="AD25" i="15"/>
  <c r="AP23" i="15"/>
  <c r="X15" i="15"/>
  <c r="AJ8" i="15"/>
  <c r="AV6" i="15"/>
  <c r="G6" i="15"/>
  <c r="U73" i="15"/>
  <c r="R72" i="15"/>
  <c r="AD70" i="15"/>
  <c r="G69" i="15"/>
  <c r="AY68" i="15"/>
  <c r="AM65" i="15"/>
  <c r="BB62" i="15"/>
  <c r="AS62" i="15"/>
  <c r="X62" i="15"/>
  <c r="AY60" i="15"/>
  <c r="AD60" i="15"/>
  <c r="R59" i="15"/>
  <c r="AS57" i="15"/>
  <c r="X56" i="15"/>
  <c r="G56" i="15"/>
  <c r="AJ55" i="15"/>
  <c r="AY54" i="15"/>
  <c r="AM54" i="15"/>
  <c r="AS53" i="15"/>
  <c r="X53" i="15"/>
  <c r="AV51" i="15"/>
  <c r="AS48" i="15"/>
  <c r="X47" i="15"/>
  <c r="AV46" i="15"/>
  <c r="AY45" i="15"/>
  <c r="AD45" i="15"/>
  <c r="AS44" i="15"/>
  <c r="AP42" i="15"/>
  <c r="X41" i="15"/>
  <c r="AV39" i="15"/>
  <c r="AJ39" i="15"/>
  <c r="AM38" i="15"/>
  <c r="AA36" i="15"/>
  <c r="E35" i="15"/>
  <c r="AS31" i="15"/>
  <c r="AG21" i="15"/>
  <c r="AJ20" i="15"/>
  <c r="AG15" i="15"/>
  <c r="AV14" i="15"/>
  <c r="AP11" i="15"/>
  <c r="X6" i="15"/>
  <c r="AP53" i="15"/>
  <c r="AJ46" i="15"/>
  <c r="G39" i="15"/>
  <c r="AJ26" i="15"/>
  <c r="AJ12" i="15"/>
  <c r="AD9" i="15"/>
  <c r="AP7" i="15"/>
  <c r="AD62" i="15"/>
  <c r="E61" i="15"/>
  <c r="E57" i="15"/>
  <c r="AD56" i="15"/>
  <c r="BB55" i="15"/>
  <c r="H54" i="15"/>
  <c r="AM53" i="15"/>
  <c r="AS51" i="15"/>
  <c r="AG51" i="15"/>
  <c r="X51" i="15"/>
  <c r="AY47" i="15"/>
  <c r="AS46" i="15"/>
  <c r="X46" i="15"/>
  <c r="AS43" i="15"/>
  <c r="AJ43" i="15"/>
  <c r="AV42" i="15"/>
  <c r="AV37" i="15"/>
  <c r="AY35" i="15"/>
  <c r="U35" i="15"/>
  <c r="H30" i="15"/>
  <c r="AD27" i="15"/>
  <c r="AJ24" i="15"/>
  <c r="BB19" i="15"/>
  <c r="AD5" i="15"/>
  <c r="U55" i="15"/>
  <c r="AS54" i="15"/>
  <c r="AA48" i="15"/>
  <c r="G48" i="15"/>
  <c r="R44" i="15"/>
  <c r="BB43" i="15"/>
  <c r="H43" i="15"/>
  <c r="M43" i="15" s="1"/>
  <c r="AY40" i="15"/>
  <c r="AM40" i="15"/>
  <c r="E38" i="15"/>
  <c r="H38" i="15"/>
  <c r="M38" i="15" s="1"/>
  <c r="AM35" i="15"/>
  <c r="U25" i="15"/>
  <c r="R20" i="15"/>
  <c r="AD14" i="15"/>
  <c r="H8" i="15"/>
  <c r="M8" i="15" s="1"/>
  <c r="AM4" i="15"/>
  <c r="AA4" i="15"/>
  <c r="U29" i="15"/>
  <c r="BB28" i="15"/>
  <c r="AV27" i="15"/>
  <c r="R27" i="15"/>
  <c r="E26" i="15"/>
  <c r="AA25" i="15"/>
  <c r="AP24" i="15"/>
  <c r="G22" i="15"/>
  <c r="AD21" i="15"/>
  <c r="H20" i="15"/>
  <c r="M20" i="15" s="1"/>
  <c r="AP19" i="15"/>
  <c r="AD19" i="15"/>
  <c r="U17" i="15"/>
  <c r="AP15" i="15"/>
  <c r="AD15" i="15"/>
  <c r="AM11" i="15"/>
  <c r="BB10" i="15"/>
  <c r="X10" i="15"/>
  <c r="U6" i="15"/>
  <c r="AS5" i="15"/>
  <c r="X4" i="15"/>
  <c r="AP3" i="15"/>
  <c r="R55" i="15"/>
  <c r="AG54" i="15"/>
  <c r="AS50" i="15"/>
  <c r="AJ50" i="15"/>
  <c r="U48" i="15"/>
  <c r="BB47" i="15"/>
  <c r="BB46" i="15"/>
  <c r="AS45" i="15"/>
  <c r="AD43" i="15"/>
  <c r="AJ42" i="15"/>
  <c r="AA42" i="15"/>
  <c r="BB41" i="15"/>
  <c r="AP41" i="15"/>
  <c r="U41" i="15"/>
  <c r="AY39" i="15"/>
  <c r="AJ38" i="15"/>
  <c r="BB37" i="15"/>
  <c r="H36" i="15"/>
  <c r="AY34" i="15"/>
  <c r="AS27" i="15"/>
  <c r="X27" i="15"/>
  <c r="H27" i="15"/>
  <c r="AJ23" i="15"/>
  <c r="G23" i="15"/>
  <c r="AY22" i="15"/>
  <c r="U22" i="15"/>
  <c r="AP20" i="15"/>
  <c r="E20" i="15"/>
  <c r="AV18" i="15"/>
  <c r="AJ18" i="15"/>
  <c r="E18" i="15"/>
  <c r="AV17" i="15"/>
  <c r="AD17" i="15"/>
  <c r="R17" i="15"/>
  <c r="G14" i="15"/>
  <c r="AA13" i="15"/>
  <c r="AJ11" i="15"/>
  <c r="R11" i="15"/>
  <c r="AJ9" i="15"/>
  <c r="AD8" i="15"/>
  <c r="AD6" i="15"/>
  <c r="BB5" i="15"/>
  <c r="AM3" i="15"/>
  <c r="G40" i="15"/>
  <c r="G25" i="15"/>
  <c r="G11" i="15"/>
  <c r="H49" i="15"/>
  <c r="AM48" i="15"/>
  <c r="G47" i="15"/>
  <c r="AM46" i="15"/>
  <c r="BB45" i="15"/>
  <c r="AG45" i="15"/>
  <c r="E45" i="15"/>
  <c r="AV44" i="15"/>
  <c r="R43" i="15"/>
  <c r="AM41" i="15"/>
  <c r="R41" i="15"/>
  <c r="AG38" i="15"/>
  <c r="AD36" i="15"/>
  <c r="R34" i="15"/>
  <c r="AS32" i="15"/>
  <c r="AG32" i="15"/>
  <c r="AA29" i="15"/>
  <c r="AM28" i="15"/>
  <c r="AA28" i="15"/>
  <c r="AM26" i="15"/>
  <c r="AA24" i="15"/>
  <c r="R22" i="15"/>
  <c r="AM20" i="15"/>
  <c r="AJ19" i="15"/>
  <c r="R19" i="15"/>
  <c r="U18" i="15"/>
  <c r="AJ17" i="15"/>
  <c r="AJ15" i="15"/>
  <c r="G15" i="15"/>
  <c r="AY14" i="15"/>
  <c r="U14" i="15"/>
  <c r="AM12" i="15"/>
  <c r="AA12" i="15"/>
  <c r="AG11" i="15"/>
  <c r="AA8" i="15"/>
  <c r="AA6" i="15"/>
  <c r="E64" i="15"/>
  <c r="H64" i="15"/>
  <c r="H77" i="15"/>
  <c r="M77" i="15" s="1"/>
  <c r="H70" i="15"/>
  <c r="M70" i="15" s="1"/>
  <c r="E62" i="15"/>
  <c r="H62" i="15"/>
  <c r="AA60" i="15"/>
  <c r="BB54" i="15"/>
  <c r="E54" i="15"/>
  <c r="G54" i="15"/>
  <c r="E51" i="15"/>
  <c r="H51" i="15"/>
  <c r="M51" i="15" s="1"/>
  <c r="R69" i="15"/>
  <c r="AV66" i="15"/>
  <c r="AJ64" i="15"/>
  <c r="AD63" i="15"/>
  <c r="G62" i="15"/>
  <c r="R61" i="15"/>
  <c r="AG59" i="15"/>
  <c r="X57" i="15"/>
  <c r="H56" i="15"/>
  <c r="E56" i="15"/>
  <c r="AY52" i="15"/>
  <c r="G51" i="15"/>
  <c r="AY46" i="15"/>
  <c r="G41" i="15"/>
  <c r="H41" i="15"/>
  <c r="AM37" i="15"/>
  <c r="E24" i="15"/>
  <c r="G24" i="15"/>
  <c r="E52" i="15"/>
  <c r="H52" i="15"/>
  <c r="M52" i="15" s="1"/>
  <c r="H75" i="15"/>
  <c r="M75" i="15" s="1"/>
  <c r="G63" i="15"/>
  <c r="H61" i="15"/>
  <c r="G59" i="15"/>
  <c r="H79" i="15"/>
  <c r="H76" i="15"/>
  <c r="AD67" i="15"/>
  <c r="AD65" i="15"/>
  <c r="BB63" i="15"/>
  <c r="H78" i="15"/>
  <c r="M78" i="15" s="1"/>
  <c r="H71" i="15"/>
  <c r="AA66" i="15"/>
  <c r="AP61" i="15"/>
  <c r="G53" i="15"/>
  <c r="AP39" i="15"/>
  <c r="E17" i="15"/>
  <c r="H17" i="15"/>
  <c r="H53" i="15"/>
  <c r="M53" i="15" s="1"/>
  <c r="H47" i="15"/>
  <c r="M47" i="15" s="1"/>
  <c r="H40" i="15"/>
  <c r="M40" i="15" s="1"/>
  <c r="G50" i="15"/>
  <c r="H48" i="15"/>
  <c r="M48" i="15" s="1"/>
  <c r="R39" i="15"/>
  <c r="H35" i="15"/>
  <c r="M35" i="15" s="1"/>
  <c r="E25" i="15"/>
  <c r="H25" i="15"/>
  <c r="M25" i="15" s="1"/>
  <c r="H11" i="15"/>
  <c r="M11" i="15" s="1"/>
  <c r="E8" i="15"/>
  <c r="G8" i="15"/>
  <c r="AS55" i="15"/>
  <c r="AJ51" i="15"/>
  <c r="AM49" i="15"/>
  <c r="AA39" i="15"/>
  <c r="G35" i="15"/>
  <c r="AG33" i="15"/>
  <c r="X33" i="15"/>
  <c r="AP28" i="15"/>
  <c r="E28" i="15"/>
  <c r="G28" i="15"/>
  <c r="AA52" i="15"/>
  <c r="R50" i="15"/>
  <c r="AA49" i="15"/>
  <c r="E9" i="15"/>
  <c r="H9" i="15"/>
  <c r="AG57" i="15"/>
  <c r="AY50" i="15"/>
  <c r="X40" i="15"/>
  <c r="AD37" i="15"/>
  <c r="AP34" i="15"/>
  <c r="E29" i="15"/>
  <c r="H29" i="15"/>
  <c r="AG19" i="15"/>
  <c r="AA17" i="15"/>
  <c r="AP16" i="15"/>
  <c r="E16" i="15"/>
  <c r="G16" i="15"/>
  <c r="AA10" i="15"/>
  <c r="H31" i="15"/>
  <c r="M31" i="15" s="1"/>
  <c r="AG26" i="15"/>
  <c r="AG20" i="15"/>
  <c r="AP12" i="15"/>
  <c r="E10" i="15"/>
  <c r="U9" i="15"/>
  <c r="AS7" i="15"/>
  <c r="AP4" i="15"/>
  <c r="E4" i="15"/>
  <c r="AD52" i="15"/>
  <c r="BB50" i="15"/>
  <c r="R48" i="15"/>
  <c r="R47" i="15"/>
  <c r="H46" i="15"/>
  <c r="H44" i="15"/>
  <c r="AD39" i="15"/>
  <c r="U39" i="15"/>
  <c r="AP37" i="15"/>
  <c r="AG37" i="15"/>
  <c r="BB34" i="15"/>
  <c r="AS34" i="15"/>
  <c r="AJ34" i="15"/>
  <c r="AV31" i="15"/>
  <c r="AG27" i="15"/>
  <c r="AG23" i="15"/>
  <c r="H23" i="15"/>
  <c r="H15" i="15"/>
  <c r="M15" i="15" s="1"/>
  <c r="E13" i="15"/>
  <c r="H13" i="15"/>
  <c r="M13" i="15" s="1"/>
  <c r="E5" i="15"/>
  <c r="H5" i="15"/>
  <c r="AS25" i="15"/>
  <c r="X24" i="15"/>
  <c r="E21" i="15"/>
  <c r="H21" i="15"/>
  <c r="AD18" i="15"/>
  <c r="AS17" i="15"/>
  <c r="X16" i="15"/>
  <c r="AG8" i="15"/>
  <c r="G52" i="15"/>
  <c r="AP48" i="15"/>
  <c r="AG48" i="15"/>
  <c r="AP47" i="15"/>
  <c r="AG47" i="15"/>
  <c r="E42" i="15"/>
  <c r="BB39" i="15"/>
  <c r="AS39" i="15"/>
  <c r="X35" i="15"/>
  <c r="AJ30" i="15"/>
  <c r="AA30" i="15"/>
  <c r="BB29" i="15"/>
  <c r="AG28" i="15"/>
  <c r="AG24" i="15"/>
  <c r="AG16" i="15"/>
  <c r="U13" i="15"/>
  <c r="AS11" i="15"/>
  <c r="AP8" i="15"/>
  <c r="E6" i="15"/>
  <c r="U5" i="15"/>
  <c r="AS3" i="15"/>
  <c r="AP33" i="15"/>
  <c r="E32" i="15"/>
  <c r="AY28" i="15"/>
  <c r="AY26" i="15"/>
  <c r="AY24" i="15"/>
  <c r="AM22" i="15"/>
  <c r="AY20" i="15"/>
  <c r="AM18" i="15"/>
  <c r="AY16" i="15"/>
  <c r="AM14" i="15"/>
  <c r="AY12" i="15"/>
  <c r="AM10" i="15"/>
  <c r="AY8" i="15"/>
  <c r="AM6" i="15"/>
  <c r="AY4" i="15"/>
  <c r="E34" i="15"/>
  <c r="AJ32" i="15"/>
  <c r="H22" i="15"/>
  <c r="H18" i="15"/>
  <c r="H14" i="15"/>
  <c r="H10" i="15"/>
  <c r="H6" i="15"/>
  <c r="R3" i="15"/>
  <c r="G2" i="15"/>
  <c r="BB2" i="15"/>
  <c r="AJ84" i="13"/>
  <c r="AA105" i="13"/>
  <c r="AE97" i="13"/>
  <c r="AE93" i="13"/>
  <c r="AA84" i="13"/>
  <c r="AK94" i="13"/>
  <c r="Q98" i="13"/>
  <c r="AA97" i="13"/>
  <c r="AI65" i="13"/>
  <c r="Q99" i="13"/>
  <c r="Q103" i="13"/>
  <c r="AJ105" i="13"/>
  <c r="AK100" i="13"/>
  <c r="Q97" i="13"/>
  <c r="AA102" i="13"/>
  <c r="Q101" i="13"/>
  <c r="Q107" i="13"/>
  <c r="AA106" i="13"/>
  <c r="Q105" i="13"/>
  <c r="AI100" i="13"/>
  <c r="AJ95" i="13"/>
  <c r="AA86" i="13"/>
  <c r="Q83" i="13"/>
  <c r="AI83" i="13"/>
  <c r="AK83" i="13" s="1"/>
  <c r="AE107" i="13"/>
  <c r="K94" i="13"/>
  <c r="AI84" i="13"/>
  <c r="K103" i="13"/>
  <c r="Q86" i="13"/>
  <c r="Q88" i="13"/>
  <c r="AJ86" i="13"/>
  <c r="AJ107" i="13"/>
  <c r="AK107" i="13" s="1"/>
  <c r="AJ99" i="13"/>
  <c r="AK99" i="13" s="1"/>
  <c r="AA98" i="13"/>
  <c r="AJ97" i="13"/>
  <c r="AA93" i="13"/>
  <c r="Q90" i="13"/>
  <c r="AE88" i="13"/>
  <c r="AE101" i="13"/>
  <c r="Q84" i="13"/>
  <c r="AK106" i="13"/>
  <c r="AJ103" i="13"/>
  <c r="AK103" i="13" s="1"/>
  <c r="AI101" i="13"/>
  <c r="AA100" i="13"/>
  <c r="AI95" i="13"/>
  <c r="AE92" i="13"/>
  <c r="AK104" i="13"/>
  <c r="AK102" i="13"/>
  <c r="R106" i="13"/>
  <c r="R89" i="13"/>
  <c r="Q85" i="13"/>
  <c r="Q106" i="13"/>
  <c r="K105" i="13"/>
  <c r="K102" i="13"/>
  <c r="K97" i="13"/>
  <c r="Q89" i="13"/>
  <c r="K88" i="13"/>
  <c r="K104" i="13"/>
  <c r="K96" i="13"/>
  <c r="AJ89" i="13"/>
  <c r="Q87" i="13"/>
  <c r="AI87" i="13"/>
  <c r="AI85" i="13"/>
  <c r="AK85" i="13" s="1"/>
  <c r="AI76" i="13"/>
  <c r="AI50" i="13"/>
  <c r="AI44" i="13"/>
  <c r="AI35" i="13"/>
  <c r="AE106" i="13"/>
  <c r="AE98" i="13"/>
  <c r="AJ101" i="13"/>
  <c r="R99" i="13"/>
  <c r="K84" i="13"/>
  <c r="AA107" i="13"/>
  <c r="AE94" i="13"/>
  <c r="AK92" i="13"/>
  <c r="AA91" i="13"/>
  <c r="AA89" i="13"/>
  <c r="AI88" i="13"/>
  <c r="AJ88" i="13"/>
  <c r="AE86" i="13"/>
  <c r="AI86" i="13"/>
  <c r="AE83" i="13"/>
  <c r="AE82" i="13"/>
  <c r="AA81" i="13"/>
  <c r="K81" i="13"/>
  <c r="AK98" i="13"/>
  <c r="K95" i="13"/>
  <c r="Q100" i="13"/>
  <c r="AI105" i="13"/>
  <c r="AA103" i="13"/>
  <c r="AI97" i="13"/>
  <c r="AE95" i="13"/>
  <c r="AE90" i="13"/>
  <c r="AE84" i="13"/>
  <c r="K98" i="13"/>
  <c r="K83" i="13"/>
  <c r="K82" i="13"/>
  <c r="AK93" i="13"/>
  <c r="K87" i="13"/>
  <c r="K85" i="13"/>
  <c r="R102" i="13"/>
  <c r="K100" i="13"/>
  <c r="K99" i="13"/>
  <c r="Q92" i="13"/>
  <c r="Q91" i="13"/>
  <c r="K90" i="13"/>
  <c r="K89" i="13"/>
  <c r="K86" i="13"/>
  <c r="Q102" i="13"/>
  <c r="W102" i="13" s="1"/>
  <c r="K101" i="13"/>
  <c r="R95" i="13"/>
  <c r="R94" i="13"/>
  <c r="K92" i="13"/>
  <c r="K91" i="13"/>
  <c r="AJ90" i="13"/>
  <c r="AJ87" i="13"/>
  <c r="Q82" i="13"/>
  <c r="AI77" i="13"/>
  <c r="AI70" i="13"/>
  <c r="AI29" i="13"/>
  <c r="AI22" i="13"/>
  <c r="AI21" i="13"/>
  <c r="AI14" i="13"/>
  <c r="AI6" i="13"/>
  <c r="Q104" i="13"/>
  <c r="Q96" i="13"/>
  <c r="Q95" i="13"/>
  <c r="Q94" i="13"/>
  <c r="AA92" i="13"/>
  <c r="AI90" i="13"/>
  <c r="R83" i="13"/>
  <c r="R82" i="13"/>
  <c r="K106" i="13"/>
  <c r="K93" i="13"/>
  <c r="R96" i="13"/>
  <c r="R88" i="13"/>
  <c r="R101" i="13"/>
  <c r="R97" i="13"/>
  <c r="R93" i="13"/>
  <c r="R91" i="13"/>
  <c r="R90" i="13"/>
  <c r="R87" i="13"/>
  <c r="R84" i="13"/>
  <c r="R107" i="13"/>
  <c r="R103" i="13"/>
  <c r="R98" i="13"/>
  <c r="R104" i="13"/>
  <c r="R85" i="13"/>
  <c r="R81" i="13"/>
  <c r="R105" i="13"/>
  <c r="R100" i="13"/>
  <c r="R92" i="13"/>
  <c r="R86" i="13"/>
  <c r="AI67" i="13"/>
  <c r="AI51" i="13"/>
  <c r="AI36" i="13"/>
  <c r="AI24" i="13"/>
  <c r="AE65" i="13"/>
  <c r="AE55" i="13"/>
  <c r="AE29" i="13"/>
  <c r="AE22" i="13"/>
  <c r="AE14" i="13"/>
  <c r="AE6" i="13"/>
  <c r="AE77" i="13"/>
  <c r="AE2" i="13"/>
  <c r="H2" i="15"/>
  <c r="AV2" i="15"/>
  <c r="AY2" i="15"/>
  <c r="E2" i="15"/>
  <c r="AI13" i="13"/>
  <c r="AI5" i="13"/>
  <c r="AE75" i="13"/>
  <c r="AE49" i="13"/>
  <c r="AE20" i="13"/>
  <c r="AE72" i="13"/>
  <c r="AE67" i="13"/>
  <c r="AE56" i="13"/>
  <c r="AE51" i="13"/>
  <c r="AE41" i="13"/>
  <c r="AE31" i="13"/>
  <c r="AE24" i="13"/>
  <c r="AE8" i="13"/>
  <c r="AE78" i="13"/>
  <c r="AE71" i="13"/>
  <c r="AE66" i="13"/>
  <c r="AE61" i="13"/>
  <c r="AE45" i="13"/>
  <c r="AE30" i="13"/>
  <c r="AE23" i="13"/>
  <c r="AE15" i="13"/>
  <c r="AE7" i="13"/>
  <c r="AE76" i="13"/>
  <c r="AE70" i="13"/>
  <c r="AE50" i="13"/>
  <c r="AE44" i="13"/>
  <c r="AE40" i="13"/>
  <c r="AE35" i="13"/>
  <c r="AE21" i="13"/>
  <c r="AE13" i="13"/>
  <c r="AE5" i="13"/>
  <c r="AS2" i="15"/>
  <c r="AJ2" i="15"/>
  <c r="AM2" i="15"/>
  <c r="AP2" i="15"/>
  <c r="AD2" i="15"/>
  <c r="AG2" i="15"/>
  <c r="X2" i="15"/>
  <c r="U2" i="15"/>
  <c r="AA2" i="15"/>
  <c r="R2" i="15"/>
  <c r="R79" i="13"/>
  <c r="R73" i="13"/>
  <c r="R68" i="13"/>
  <c r="R62" i="13"/>
  <c r="R57" i="13"/>
  <c r="R52" i="13"/>
  <c r="R46" i="13"/>
  <c r="R37" i="13"/>
  <c r="R32" i="13"/>
  <c r="R25" i="13"/>
  <c r="R17" i="13"/>
  <c r="R9" i="13"/>
  <c r="AJ72" i="13"/>
  <c r="AJ67" i="13"/>
  <c r="AJ56" i="13"/>
  <c r="AJ51" i="13"/>
  <c r="AJ41" i="13"/>
  <c r="AJ36" i="13"/>
  <c r="AJ31" i="13"/>
  <c r="AJ24" i="13"/>
  <c r="AJ16" i="13"/>
  <c r="AJ8" i="13"/>
  <c r="AJ61" i="13"/>
  <c r="AJ15" i="13"/>
  <c r="R78" i="13"/>
  <c r="R71" i="13"/>
  <c r="R66" i="13"/>
  <c r="R61" i="13"/>
  <c r="R45" i="13"/>
  <c r="R30" i="13"/>
  <c r="R23" i="13"/>
  <c r="R15" i="13"/>
  <c r="R7" i="13"/>
  <c r="AI78" i="13"/>
  <c r="AE16" i="13"/>
  <c r="AE69" i="13"/>
  <c r="AE36" i="13"/>
  <c r="AE60" i="13"/>
  <c r="AE54" i="13"/>
  <c r="AE39" i="13"/>
  <c r="AE28" i="13"/>
  <c r="AE12" i="13"/>
  <c r="AE4" i="13"/>
  <c r="R75" i="13"/>
  <c r="R69" i="13"/>
  <c r="R60" i="13"/>
  <c r="R54" i="13"/>
  <c r="R49" i="13"/>
  <c r="R39" i="13"/>
  <c r="R28" i="13"/>
  <c r="R20" i="13"/>
  <c r="R12" i="13"/>
  <c r="R4" i="13"/>
  <c r="AA76" i="13"/>
  <c r="AA40" i="13"/>
  <c r="AA13" i="13"/>
  <c r="AA63" i="13"/>
  <c r="AA42" i="13"/>
  <c r="AE74" i="13"/>
  <c r="AE64" i="13"/>
  <c r="AE53" i="13"/>
  <c r="AE43" i="13"/>
  <c r="AE34" i="13"/>
  <c r="AE19" i="13"/>
  <c r="AE80" i="13"/>
  <c r="AE63" i="13"/>
  <c r="AE58" i="13"/>
  <c r="AE47" i="13"/>
  <c r="AE42" i="13"/>
  <c r="AE38" i="13"/>
  <c r="AE33" i="13"/>
  <c r="AE26" i="13"/>
  <c r="AE18" i="13"/>
  <c r="AE10" i="13"/>
  <c r="AI15" i="13"/>
  <c r="AA35" i="13"/>
  <c r="AA5" i="13"/>
  <c r="AA18" i="13"/>
  <c r="AE59" i="13"/>
  <c r="AE48" i="13"/>
  <c r="AE27" i="13"/>
  <c r="AE11" i="13"/>
  <c r="AE3" i="13"/>
  <c r="AE79" i="13"/>
  <c r="AE73" i="13"/>
  <c r="AE68" i="13"/>
  <c r="AE62" i="13"/>
  <c r="AE57" i="13"/>
  <c r="AE52" i="13"/>
  <c r="AE46" i="13"/>
  <c r="AE37" i="13"/>
  <c r="AE32" i="13"/>
  <c r="AE25" i="13"/>
  <c r="AE17" i="13"/>
  <c r="AE9" i="13"/>
  <c r="AI79" i="13"/>
  <c r="AI68" i="13"/>
  <c r="AI62" i="13"/>
  <c r="AI37" i="13"/>
  <c r="AI25" i="13"/>
  <c r="AI17" i="13"/>
  <c r="R80" i="13"/>
  <c r="R63" i="13"/>
  <c r="R58" i="13"/>
  <c r="R47" i="13"/>
  <c r="R42" i="13"/>
  <c r="R38" i="13"/>
  <c r="R33" i="13"/>
  <c r="R26" i="13"/>
  <c r="R18" i="13"/>
  <c r="R10" i="13"/>
  <c r="AJ79" i="13"/>
  <c r="AJ73" i="13"/>
  <c r="AJ68" i="13"/>
  <c r="AJ62" i="13"/>
  <c r="AJ57" i="13"/>
  <c r="AJ52" i="13"/>
  <c r="AJ46" i="13"/>
  <c r="AJ37" i="13"/>
  <c r="AJ32" i="13"/>
  <c r="AJ25" i="13"/>
  <c r="AJ17" i="13"/>
  <c r="AJ9" i="13"/>
  <c r="AA80" i="13"/>
  <c r="AA58" i="13"/>
  <c r="AA62" i="13"/>
  <c r="AA9" i="13"/>
  <c r="AA50" i="13"/>
  <c r="AA47" i="13"/>
  <c r="AA33" i="13"/>
  <c r="AA26" i="13"/>
  <c r="AA10" i="13"/>
  <c r="AA79" i="13"/>
  <c r="AA70" i="13"/>
  <c r="AA44" i="13"/>
  <c r="AA21" i="13"/>
  <c r="AA38" i="13"/>
  <c r="AA68" i="13"/>
  <c r="AA46" i="13"/>
  <c r="AA32" i="13"/>
  <c r="AA73" i="13"/>
  <c r="AA57" i="13"/>
  <c r="AA52" i="13"/>
  <c r="AA37" i="13"/>
  <c r="AA25" i="13"/>
  <c r="AA17" i="13"/>
  <c r="AA67" i="13"/>
  <c r="AA51" i="13"/>
  <c r="AA31" i="13"/>
  <c r="K63" i="13"/>
  <c r="K33" i="13"/>
  <c r="K18" i="13"/>
  <c r="AA78" i="13"/>
  <c r="AA61" i="13"/>
  <c r="AA45" i="13"/>
  <c r="AA30" i="13"/>
  <c r="AA7" i="13"/>
  <c r="AA2" i="13"/>
  <c r="AA29" i="13"/>
  <c r="AA6" i="13"/>
  <c r="AI71" i="13"/>
  <c r="AA72" i="13"/>
  <c r="AA56" i="13"/>
  <c r="AA41" i="13"/>
  <c r="AA16" i="13"/>
  <c r="K80" i="13"/>
  <c r="K58" i="13"/>
  <c r="K47" i="13"/>
  <c r="K42" i="13"/>
  <c r="K38" i="13"/>
  <c r="K10" i="13"/>
  <c r="AA66" i="13"/>
  <c r="AA15" i="13"/>
  <c r="AA77" i="13"/>
  <c r="AA65" i="13"/>
  <c r="AA55" i="13"/>
  <c r="AA22" i="13"/>
  <c r="AA75" i="13"/>
  <c r="AA69" i="13"/>
  <c r="AA60" i="13"/>
  <c r="AA54" i="13"/>
  <c r="AA49" i="13"/>
  <c r="AA39" i="13"/>
  <c r="AA28" i="13"/>
  <c r="AA20" i="13"/>
  <c r="AA12" i="13"/>
  <c r="AA4" i="13"/>
  <c r="AA36" i="13"/>
  <c r="AA24" i="13"/>
  <c r="AA8" i="13"/>
  <c r="AA71" i="13"/>
  <c r="AA23" i="13"/>
  <c r="AA14" i="13"/>
  <c r="AA74" i="13"/>
  <c r="AA64" i="13"/>
  <c r="AA59" i="13"/>
  <c r="AA53" i="13"/>
  <c r="AA48" i="13"/>
  <c r="AA43" i="13"/>
  <c r="AA34" i="13"/>
  <c r="AA27" i="13"/>
  <c r="AA19" i="13"/>
  <c r="AA11" i="13"/>
  <c r="AA3" i="13"/>
  <c r="R72" i="13"/>
  <c r="R67" i="13"/>
  <c r="R56" i="13"/>
  <c r="R51" i="13"/>
  <c r="R41" i="13"/>
  <c r="R36" i="13"/>
  <c r="R31" i="13"/>
  <c r="R24" i="13"/>
  <c r="R16" i="13"/>
  <c r="R8" i="13"/>
  <c r="AJ78" i="13"/>
  <c r="AJ71" i="13"/>
  <c r="AJ66" i="13"/>
  <c r="AJ45" i="13"/>
  <c r="AJ30" i="13"/>
  <c r="AJ23" i="13"/>
  <c r="AJ7" i="13"/>
  <c r="K32" i="13"/>
  <c r="AI61" i="13"/>
  <c r="AI45" i="13"/>
  <c r="AI30" i="13"/>
  <c r="AI16" i="13"/>
  <c r="AI52" i="13"/>
  <c r="K26" i="13"/>
  <c r="AI56" i="13"/>
  <c r="AI23" i="13"/>
  <c r="AI8" i="13"/>
  <c r="K59" i="13"/>
  <c r="K48" i="13"/>
  <c r="K27" i="13"/>
  <c r="K11" i="13"/>
  <c r="AJ77" i="13"/>
  <c r="AJ65" i="13"/>
  <c r="AK65" i="13" s="1"/>
  <c r="AJ55" i="13"/>
  <c r="AK55" i="13" s="1"/>
  <c r="AJ29" i="13"/>
  <c r="AJ22" i="13"/>
  <c r="AJ14" i="13"/>
  <c r="AJ6" i="13"/>
  <c r="AI31" i="13"/>
  <c r="AI7" i="13"/>
  <c r="K74" i="13"/>
  <c r="K64" i="13"/>
  <c r="K53" i="13"/>
  <c r="K43" i="13"/>
  <c r="K34" i="13"/>
  <c r="K19" i="13"/>
  <c r="K3" i="13"/>
  <c r="K79" i="13"/>
  <c r="K73" i="13"/>
  <c r="K68" i="13"/>
  <c r="K62" i="13"/>
  <c r="K57" i="13"/>
  <c r="K52" i="13"/>
  <c r="K46" i="13"/>
  <c r="K37" i="13"/>
  <c r="K25" i="13"/>
  <c r="K17" i="13"/>
  <c r="K9" i="13"/>
  <c r="AJ74" i="13"/>
  <c r="AJ64" i="13"/>
  <c r="AI72" i="13"/>
  <c r="AI66" i="13"/>
  <c r="AI41" i="13"/>
  <c r="K72" i="13"/>
  <c r="K67" i="13"/>
  <c r="K56" i="13"/>
  <c r="K51" i="13"/>
  <c r="K41" i="13"/>
  <c r="K36" i="13"/>
  <c r="K31" i="13"/>
  <c r="K24" i="13"/>
  <c r="K16" i="13"/>
  <c r="K8" i="13"/>
  <c r="R74" i="13"/>
  <c r="R64" i="13"/>
  <c r="R59" i="13"/>
  <c r="R53" i="13"/>
  <c r="R48" i="13"/>
  <c r="R43" i="13"/>
  <c r="R34" i="13"/>
  <c r="R27" i="13"/>
  <c r="R19" i="13"/>
  <c r="R11" i="13"/>
  <c r="R3" i="13"/>
  <c r="AJ80" i="13"/>
  <c r="AJ63" i="13"/>
  <c r="AJ58" i="13"/>
  <c r="AJ47" i="13"/>
  <c r="AJ42" i="13"/>
  <c r="AJ38" i="13"/>
  <c r="AJ33" i="13"/>
  <c r="AJ26" i="13"/>
  <c r="AJ18" i="13"/>
  <c r="AJ10" i="13"/>
  <c r="AJ59" i="13"/>
  <c r="AJ53" i="13"/>
  <c r="AJ48" i="13"/>
  <c r="AJ43" i="13"/>
  <c r="AJ34" i="13"/>
  <c r="AJ27" i="13"/>
  <c r="AJ19" i="13"/>
  <c r="AJ11" i="13"/>
  <c r="AJ3" i="13"/>
  <c r="K66" i="13"/>
  <c r="K78" i="13"/>
  <c r="K61" i="13"/>
  <c r="K45" i="13"/>
  <c r="K30" i="13"/>
  <c r="K23" i="13"/>
  <c r="K15" i="13"/>
  <c r="K7" i="13"/>
  <c r="K77" i="13"/>
  <c r="K65" i="13"/>
  <c r="K55" i="13"/>
  <c r="K29" i="13"/>
  <c r="K22" i="13"/>
  <c r="K14" i="13"/>
  <c r="K6" i="13"/>
  <c r="K44" i="13"/>
  <c r="K71" i="13"/>
  <c r="K76" i="13"/>
  <c r="K70" i="13"/>
  <c r="K50" i="13"/>
  <c r="K40" i="13"/>
  <c r="K35" i="13"/>
  <c r="K21" i="13"/>
  <c r="K13" i="13"/>
  <c r="K5" i="13"/>
  <c r="AI73" i="13"/>
  <c r="AI57" i="13"/>
  <c r="AI46" i="13"/>
  <c r="AI32" i="13"/>
  <c r="AI9" i="13"/>
  <c r="K2" i="13"/>
  <c r="K75" i="13"/>
  <c r="K69" i="13"/>
  <c r="K60" i="13"/>
  <c r="K54" i="13"/>
  <c r="K49" i="13"/>
  <c r="K39" i="13"/>
  <c r="K28" i="13"/>
  <c r="K20" i="13"/>
  <c r="K12" i="13"/>
  <c r="K4" i="13"/>
  <c r="AI80" i="13"/>
  <c r="AI74" i="13"/>
  <c r="AI64" i="13"/>
  <c r="AI63" i="13"/>
  <c r="AI59" i="13"/>
  <c r="AI58" i="13"/>
  <c r="AI53" i="13"/>
  <c r="AI48" i="13"/>
  <c r="AI47" i="13"/>
  <c r="AI43" i="13"/>
  <c r="AI42" i="13"/>
  <c r="AI38" i="13"/>
  <c r="AI34" i="13"/>
  <c r="AI33" i="13"/>
  <c r="AI27" i="13"/>
  <c r="AI26" i="13"/>
  <c r="AI19" i="13"/>
  <c r="AI18" i="13"/>
  <c r="AI11" i="13"/>
  <c r="AI10" i="13"/>
  <c r="AI3" i="13"/>
  <c r="AJ2" i="13"/>
  <c r="AJ76" i="13"/>
  <c r="AK76" i="13" s="1"/>
  <c r="AJ70" i="13"/>
  <c r="AJ50" i="13"/>
  <c r="AK50" i="13" s="1"/>
  <c r="AJ44" i="13"/>
  <c r="AK44" i="13" s="1"/>
  <c r="AJ40" i="13"/>
  <c r="AK40" i="13" s="1"/>
  <c r="AJ35" i="13"/>
  <c r="AJ21" i="13"/>
  <c r="AJ13" i="13"/>
  <c r="AJ5" i="13"/>
  <c r="AI2" i="13"/>
  <c r="R2" i="13"/>
  <c r="R76" i="13"/>
  <c r="R70" i="13"/>
  <c r="R50" i="13"/>
  <c r="R44" i="13"/>
  <c r="R40" i="13"/>
  <c r="R35" i="13"/>
  <c r="R21" i="13"/>
  <c r="R13" i="13"/>
  <c r="R5" i="13"/>
  <c r="R77" i="13"/>
  <c r="R65" i="13"/>
  <c r="R55" i="13"/>
  <c r="R29" i="13"/>
  <c r="R22" i="13"/>
  <c r="R14" i="13"/>
  <c r="R6" i="13"/>
  <c r="AJ75" i="13"/>
  <c r="AJ69" i="13"/>
  <c r="AJ60" i="13"/>
  <c r="AJ54" i="13"/>
  <c r="AJ49" i="13"/>
  <c r="AJ39" i="13"/>
  <c r="AJ28" i="13"/>
  <c r="AJ20" i="13"/>
  <c r="AJ12" i="13"/>
  <c r="AJ4" i="13"/>
  <c r="AI75" i="13"/>
  <c r="AI69" i="13"/>
  <c r="AI60" i="13"/>
  <c r="AI54" i="13"/>
  <c r="AI49" i="13"/>
  <c r="AI39" i="13"/>
  <c r="AI28" i="13"/>
  <c r="AI20" i="13"/>
  <c r="AI12" i="13"/>
  <c r="AI4" i="13"/>
  <c r="Q2" i="13"/>
  <c r="Q79" i="13"/>
  <c r="Q77" i="13"/>
  <c r="Q75" i="13"/>
  <c r="Q73" i="13"/>
  <c r="Q69" i="13"/>
  <c r="Q68" i="13"/>
  <c r="Q65" i="13"/>
  <c r="Q61" i="13"/>
  <c r="Q59" i="13"/>
  <c r="Q55" i="13"/>
  <c r="Q52" i="13"/>
  <c r="Q49" i="13"/>
  <c r="Q46" i="13"/>
  <c r="Q43" i="13"/>
  <c r="Q41" i="13"/>
  <c r="Q40" i="13"/>
  <c r="Q39" i="13"/>
  <c r="Q37" i="13"/>
  <c r="Q35" i="13"/>
  <c r="Q34" i="13"/>
  <c r="Q30" i="13"/>
  <c r="Q28" i="13"/>
  <c r="Q25" i="13"/>
  <c r="Q23" i="13"/>
  <c r="Q19" i="13"/>
  <c r="Q15" i="13"/>
  <c r="Q12" i="13"/>
  <c r="Q80" i="13"/>
  <c r="Q76" i="13"/>
  <c r="Q74" i="13"/>
  <c r="Q72" i="13"/>
  <c r="Q70" i="13"/>
  <c r="Q67" i="13"/>
  <c r="Q63" i="13"/>
  <c r="Q58" i="13"/>
  <c r="Q53" i="13"/>
  <c r="Q48" i="13"/>
  <c r="Q45" i="13"/>
  <c r="Q44" i="13"/>
  <c r="Q33" i="13"/>
  <c r="Q31" i="13"/>
  <c r="Q29" i="13"/>
  <c r="Q27" i="13"/>
  <c r="Q24" i="13"/>
  <c r="Q21" i="13"/>
  <c r="Q18" i="13"/>
  <c r="Q16" i="13"/>
  <c r="Q13" i="13"/>
  <c r="Q10" i="13"/>
  <c r="Q7" i="13"/>
  <c r="Q5" i="13"/>
  <c r="Q3" i="13"/>
  <c r="Q78" i="13"/>
  <c r="Q71" i="13"/>
  <c r="Q66" i="13"/>
  <c r="Q64" i="13"/>
  <c r="Q62" i="13"/>
  <c r="Q60" i="13"/>
  <c r="Q57" i="13"/>
  <c r="Q56" i="13"/>
  <c r="Q54" i="13"/>
  <c r="Q51" i="13"/>
  <c r="Q50" i="13"/>
  <c r="Q47" i="13"/>
  <c r="Q42" i="13"/>
  <c r="Q38" i="13"/>
  <c r="Q36" i="13"/>
  <c r="Q32" i="13"/>
  <c r="Q26" i="13"/>
  <c r="Q22" i="13"/>
  <c r="Q20" i="13"/>
  <c r="Q17" i="13"/>
  <c r="Q14" i="13"/>
  <c r="Q11" i="13"/>
  <c r="Q9" i="13"/>
  <c r="Q8" i="13"/>
  <c r="Q6" i="13"/>
  <c r="Q4" i="13"/>
  <c r="AF3" i="13" l="1"/>
  <c r="AF91" i="13"/>
  <c r="AK101" i="13"/>
  <c r="AF74" i="13"/>
  <c r="AF49" i="13"/>
  <c r="AF86" i="13"/>
  <c r="AF11" i="13"/>
  <c r="AF40" i="13"/>
  <c r="AF77" i="13"/>
  <c r="AF101" i="13"/>
  <c r="AF96" i="13"/>
  <c r="AF27" i="13"/>
  <c r="AF80" i="13"/>
  <c r="AF44" i="13"/>
  <c r="AF6" i="13"/>
  <c r="AF84" i="13"/>
  <c r="AB34" i="13"/>
  <c r="AF57" i="13"/>
  <c r="AF48" i="13"/>
  <c r="AF19" i="13"/>
  <c r="AF39" i="13"/>
  <c r="AF50" i="13"/>
  <c r="AF61" i="13"/>
  <c r="AF51" i="13"/>
  <c r="AF14" i="13"/>
  <c r="AF90" i="13"/>
  <c r="AF98" i="13"/>
  <c r="AF105" i="13"/>
  <c r="AF85" i="13"/>
  <c r="AF16" i="13"/>
  <c r="AF23" i="13"/>
  <c r="AF63" i="13"/>
  <c r="AF31" i="13"/>
  <c r="AF52" i="13"/>
  <c r="AF28" i="13"/>
  <c r="AF45" i="13"/>
  <c r="AF88" i="13"/>
  <c r="AB23" i="13"/>
  <c r="AF26" i="13"/>
  <c r="AF9" i="13"/>
  <c r="AF62" i="13"/>
  <c r="AF59" i="13"/>
  <c r="AF33" i="13"/>
  <c r="AF34" i="13"/>
  <c r="AF54" i="13"/>
  <c r="AF70" i="13"/>
  <c r="AF66" i="13"/>
  <c r="AF56" i="13"/>
  <c r="AF22" i="13"/>
  <c r="AF95" i="13"/>
  <c r="AF106" i="13"/>
  <c r="AK89" i="13"/>
  <c r="AK105" i="13"/>
  <c r="AF93" i="13"/>
  <c r="AF24" i="13"/>
  <c r="AB88" i="13"/>
  <c r="AF17" i="13"/>
  <c r="AF68" i="13"/>
  <c r="AF38" i="13"/>
  <c r="AF43" i="13"/>
  <c r="AF60" i="13"/>
  <c r="AK67" i="13"/>
  <c r="AF5" i="13"/>
  <c r="AF76" i="13"/>
  <c r="AF71" i="13"/>
  <c r="AF67" i="13"/>
  <c r="AF29" i="13"/>
  <c r="W94" i="13"/>
  <c r="AF82" i="13"/>
  <c r="AF97" i="13"/>
  <c r="AF87" i="13"/>
  <c r="AF100" i="13"/>
  <c r="AF37" i="13"/>
  <c r="AF58" i="13"/>
  <c r="AF4" i="13"/>
  <c r="AF35" i="13"/>
  <c r="AF2" i="13"/>
  <c r="AF99" i="13"/>
  <c r="AF102" i="13"/>
  <c r="AF89" i="13"/>
  <c r="AF46" i="13"/>
  <c r="AF10" i="13"/>
  <c r="AF12" i="13"/>
  <c r="AF30" i="13"/>
  <c r="AF75" i="13"/>
  <c r="AF18" i="13"/>
  <c r="AF41" i="13"/>
  <c r="AF92" i="13"/>
  <c r="AF25" i="13"/>
  <c r="AF73" i="13"/>
  <c r="AF53" i="13"/>
  <c r="AF36" i="13"/>
  <c r="AF13" i="13"/>
  <c r="AF7" i="13"/>
  <c r="AF78" i="13"/>
  <c r="AF72" i="13"/>
  <c r="AF55" i="13"/>
  <c r="AF83" i="13"/>
  <c r="AF94" i="13"/>
  <c r="AF81" i="13"/>
  <c r="AF42" i="13"/>
  <c r="AF32" i="13"/>
  <c r="AF79" i="13"/>
  <c r="AF47" i="13"/>
  <c r="AF64" i="13"/>
  <c r="AF69" i="13"/>
  <c r="AF21" i="13"/>
  <c r="AF15" i="13"/>
  <c r="AF8" i="13"/>
  <c r="AF20" i="13"/>
  <c r="AF65" i="13"/>
  <c r="AF107" i="13"/>
  <c r="AK84" i="13"/>
  <c r="AF104" i="13"/>
  <c r="AF103" i="13"/>
  <c r="L58" i="15"/>
  <c r="L24" i="15"/>
  <c r="L4" i="15"/>
  <c r="L97" i="15"/>
  <c r="L46" i="15"/>
  <c r="L91" i="15"/>
  <c r="L75" i="15"/>
  <c r="L17" i="15"/>
  <c r="L45" i="15"/>
  <c r="L52" i="15"/>
  <c r="L59" i="15"/>
  <c r="L23" i="15"/>
  <c r="L70" i="15"/>
  <c r="L85" i="15"/>
  <c r="L88" i="15"/>
  <c r="L60" i="15"/>
  <c r="L89" i="15"/>
  <c r="L29" i="15"/>
  <c r="L93" i="15"/>
  <c r="L68" i="15"/>
  <c r="L44" i="15"/>
  <c r="L92" i="15"/>
  <c r="L8" i="15"/>
  <c r="L6" i="15"/>
  <c r="L78" i="15"/>
  <c r="L87" i="15"/>
  <c r="L86" i="15"/>
  <c r="L83" i="15"/>
  <c r="L57" i="15"/>
  <c r="L103" i="15"/>
  <c r="L32" i="15"/>
  <c r="L47" i="15"/>
  <c r="L56" i="15"/>
  <c r="L18" i="15"/>
  <c r="L49" i="15"/>
  <c r="L71" i="15"/>
  <c r="L90" i="15"/>
  <c r="L20" i="15"/>
  <c r="L43" i="15"/>
  <c r="L16" i="15"/>
  <c r="L35" i="15"/>
  <c r="L76" i="15"/>
  <c r="L12" i="15"/>
  <c r="L30" i="15"/>
  <c r="L64" i="15"/>
  <c r="L7" i="15"/>
  <c r="L84" i="15"/>
  <c r="L22" i="15"/>
  <c r="L42" i="15"/>
  <c r="L41" i="15"/>
  <c r="L69" i="15"/>
  <c r="L33" i="15"/>
  <c r="L62" i="15"/>
  <c r="L25" i="15"/>
  <c r="L67" i="15"/>
  <c r="L26" i="15"/>
  <c r="L95" i="15"/>
  <c r="L100" i="15"/>
  <c r="L31" i="15"/>
  <c r="L99" i="15"/>
  <c r="L38" i="15"/>
  <c r="L36" i="15"/>
  <c r="L102" i="15"/>
  <c r="L94" i="15"/>
  <c r="L2" i="15"/>
  <c r="L28" i="15"/>
  <c r="L51" i="15"/>
  <c r="L40" i="15"/>
  <c r="L48" i="15"/>
  <c r="L37" i="15"/>
  <c r="L82" i="15"/>
  <c r="L21" i="15"/>
  <c r="L55" i="15"/>
  <c r="L74" i="15"/>
  <c r="L73" i="15"/>
  <c r="L10" i="15"/>
  <c r="L98" i="15"/>
  <c r="L80" i="15"/>
  <c r="L61" i="15"/>
  <c r="L63" i="15"/>
  <c r="L54" i="15"/>
  <c r="L11" i="15"/>
  <c r="L39" i="15"/>
  <c r="L77" i="15"/>
  <c r="L19" i="15"/>
  <c r="L79" i="15"/>
  <c r="L53" i="15"/>
  <c r="L15" i="15"/>
  <c r="L14" i="15"/>
  <c r="L96" i="15"/>
  <c r="L5" i="15"/>
  <c r="L9" i="15"/>
  <c r="L72" i="15"/>
  <c r="L66" i="15"/>
  <c r="L13" i="15"/>
  <c r="L3" i="15"/>
  <c r="L27" i="15"/>
  <c r="L104" i="15"/>
  <c r="I27" i="15"/>
  <c r="J27" i="15" s="1"/>
  <c r="M27" i="15"/>
  <c r="I45" i="15"/>
  <c r="J45" i="15" s="1"/>
  <c r="M45" i="15"/>
  <c r="I6" i="15"/>
  <c r="J6" i="15" s="1"/>
  <c r="M6" i="15"/>
  <c r="I23" i="15"/>
  <c r="J23" i="15" s="1"/>
  <c r="M23" i="15"/>
  <c r="I29" i="15"/>
  <c r="J29" i="15" s="1"/>
  <c r="M29" i="15"/>
  <c r="I9" i="15"/>
  <c r="J9" i="15" s="1"/>
  <c r="M9" i="15"/>
  <c r="I54" i="15"/>
  <c r="J54" i="15" s="1"/>
  <c r="M54" i="15"/>
  <c r="I72" i="15"/>
  <c r="J72" i="15" s="1"/>
  <c r="M72" i="15"/>
  <c r="I94" i="15"/>
  <c r="J94" i="15" s="1"/>
  <c r="M94" i="15"/>
  <c r="I93" i="15"/>
  <c r="J93" i="15" s="1"/>
  <c r="M93" i="15"/>
  <c r="I55" i="15"/>
  <c r="J55" i="15" s="1"/>
  <c r="M55" i="15"/>
  <c r="I74" i="15"/>
  <c r="J74" i="15" s="1"/>
  <c r="M74" i="15"/>
  <c r="I16" i="15"/>
  <c r="J16" i="15" s="1"/>
  <c r="M16" i="15"/>
  <c r="I59" i="15"/>
  <c r="J59" i="15" s="1"/>
  <c r="I63" i="15"/>
  <c r="J63" i="15" s="1"/>
  <c r="M63" i="15"/>
  <c r="I104" i="15"/>
  <c r="J104" i="15" s="1"/>
  <c r="M104" i="15"/>
  <c r="I97" i="15"/>
  <c r="J97" i="15" s="1"/>
  <c r="M97" i="15"/>
  <c r="I100" i="15"/>
  <c r="J100" i="15" s="1"/>
  <c r="M100" i="15"/>
  <c r="I2" i="15"/>
  <c r="J2" i="15" s="1"/>
  <c r="M2" i="15"/>
  <c r="I18" i="15"/>
  <c r="J18" i="15" s="1"/>
  <c r="M18" i="15"/>
  <c r="I5" i="15"/>
  <c r="J5" i="15" s="1"/>
  <c r="M5" i="15"/>
  <c r="I44" i="15"/>
  <c r="J44" i="15" s="1"/>
  <c r="M44" i="15"/>
  <c r="I62" i="15"/>
  <c r="J62" i="15" s="1"/>
  <c r="M62" i="15"/>
  <c r="I36" i="15"/>
  <c r="J36" i="15" s="1"/>
  <c r="M36" i="15"/>
  <c r="I42" i="15"/>
  <c r="J42" i="15" s="1"/>
  <c r="M42" i="15"/>
  <c r="I92" i="15"/>
  <c r="J92" i="15" s="1"/>
  <c r="M92" i="15"/>
  <c r="I101" i="15"/>
  <c r="J101" i="15" s="1"/>
  <c r="M101" i="15"/>
  <c r="I80" i="15"/>
  <c r="J80" i="15" s="1"/>
  <c r="M80" i="15"/>
  <c r="I22" i="15"/>
  <c r="J22" i="15" s="1"/>
  <c r="M22" i="15"/>
  <c r="I17" i="15"/>
  <c r="J17" i="15" s="1"/>
  <c r="M17" i="15"/>
  <c r="I41" i="15"/>
  <c r="J41" i="15" s="1"/>
  <c r="M41" i="15"/>
  <c r="I103" i="15"/>
  <c r="J103" i="15" s="1"/>
  <c r="M103" i="15"/>
  <c r="I3" i="15"/>
  <c r="J3" i="15" s="1"/>
  <c r="M3" i="15"/>
  <c r="I21" i="15"/>
  <c r="J21" i="15" s="1"/>
  <c r="M21" i="15"/>
  <c r="I64" i="15"/>
  <c r="J64" i="15" s="1"/>
  <c r="M64" i="15"/>
  <c r="I10" i="15"/>
  <c r="J10" i="15" s="1"/>
  <c r="M10" i="15"/>
  <c r="I30" i="15"/>
  <c r="J30" i="15" s="1"/>
  <c r="M30" i="15"/>
  <c r="I14" i="15"/>
  <c r="J14" i="15" s="1"/>
  <c r="M14" i="15"/>
  <c r="I46" i="15"/>
  <c r="J46" i="15" s="1"/>
  <c r="M46" i="15"/>
  <c r="I71" i="15"/>
  <c r="J71" i="15" s="1"/>
  <c r="M71" i="15"/>
  <c r="I98" i="15"/>
  <c r="J98" i="15" s="1"/>
  <c r="M98" i="15"/>
  <c r="I76" i="15"/>
  <c r="J76" i="15" s="1"/>
  <c r="M76" i="15"/>
  <c r="I79" i="15"/>
  <c r="J79" i="15" s="1"/>
  <c r="M79" i="15"/>
  <c r="I56" i="15"/>
  <c r="J56" i="15" s="1"/>
  <c r="M56" i="15"/>
  <c r="I61" i="15"/>
  <c r="J61" i="15" s="1"/>
  <c r="M61" i="15"/>
  <c r="I49" i="15"/>
  <c r="J49" i="15" s="1"/>
  <c r="M49" i="15"/>
  <c r="I37" i="15"/>
  <c r="J37" i="15" s="1"/>
  <c r="M37" i="15"/>
  <c r="I11" i="15"/>
  <c r="J11" i="15" s="1"/>
  <c r="I60" i="15"/>
  <c r="J60" i="15" s="1"/>
  <c r="I87" i="15"/>
  <c r="J87" i="15" s="1"/>
  <c r="I32" i="15"/>
  <c r="J32" i="15" s="1"/>
  <c r="I91" i="15"/>
  <c r="J91" i="15" s="1"/>
  <c r="I50" i="15"/>
  <c r="J50" i="15" s="1"/>
  <c r="L50" i="15"/>
  <c r="I4" i="15"/>
  <c r="J4" i="15" s="1"/>
  <c r="I51" i="15"/>
  <c r="J51" i="15" s="1"/>
  <c r="I12" i="15"/>
  <c r="J12" i="15" s="1"/>
  <c r="I86" i="15"/>
  <c r="J86" i="15" s="1"/>
  <c r="I81" i="15"/>
  <c r="J81" i="15" s="1"/>
  <c r="L81" i="15"/>
  <c r="I20" i="15"/>
  <c r="J20" i="15" s="1"/>
  <c r="I65" i="15"/>
  <c r="J65" i="15" s="1"/>
  <c r="L65" i="15"/>
  <c r="I89" i="15"/>
  <c r="J89" i="15" s="1"/>
  <c r="I102" i="15"/>
  <c r="J102" i="15" s="1"/>
  <c r="I40" i="15"/>
  <c r="J40" i="15" s="1"/>
  <c r="I78" i="15"/>
  <c r="J78" i="15" s="1"/>
  <c r="I34" i="15"/>
  <c r="J34" i="15" s="1"/>
  <c r="L34" i="15"/>
  <c r="I31" i="15"/>
  <c r="J31" i="15" s="1"/>
  <c r="I47" i="15"/>
  <c r="J47" i="15" s="1"/>
  <c r="I38" i="15"/>
  <c r="J38" i="15" s="1"/>
  <c r="I39" i="15"/>
  <c r="J39" i="15" s="1"/>
  <c r="I88" i="15"/>
  <c r="J88" i="15" s="1"/>
  <c r="I85" i="15"/>
  <c r="J85" i="15" s="1"/>
  <c r="I57" i="15"/>
  <c r="J57" i="15" s="1"/>
  <c r="I19" i="15"/>
  <c r="J19" i="15" s="1"/>
  <c r="I28" i="15"/>
  <c r="J28" i="15" s="1"/>
  <c r="I25" i="15"/>
  <c r="J25" i="15" s="1"/>
  <c r="I53" i="15"/>
  <c r="J53" i="15" s="1"/>
  <c r="I66" i="15"/>
  <c r="J66" i="15" s="1"/>
  <c r="I24" i="15"/>
  <c r="J24" i="15" s="1"/>
  <c r="I69" i="15"/>
  <c r="J69" i="15" s="1"/>
  <c r="I67" i="15"/>
  <c r="J67" i="15" s="1"/>
  <c r="I95" i="15"/>
  <c r="J95" i="15" s="1"/>
  <c r="I35" i="15"/>
  <c r="J35" i="15" s="1"/>
  <c r="I70" i="15"/>
  <c r="J70" i="15" s="1"/>
  <c r="I8" i="15"/>
  <c r="J8" i="15" s="1"/>
  <c r="I73" i="15"/>
  <c r="J73" i="15" s="1"/>
  <c r="I26" i="15"/>
  <c r="J26" i="15" s="1"/>
  <c r="I82" i="15"/>
  <c r="J82" i="15" s="1"/>
  <c r="I96" i="15"/>
  <c r="J96" i="15" s="1"/>
  <c r="I90" i="15"/>
  <c r="J90" i="15" s="1"/>
  <c r="I75" i="15"/>
  <c r="J75" i="15" s="1"/>
  <c r="I77" i="15"/>
  <c r="J77" i="15" s="1"/>
  <c r="I43" i="15"/>
  <c r="J43" i="15" s="1"/>
  <c r="I84" i="15"/>
  <c r="J84" i="15" s="1"/>
  <c r="I68" i="15"/>
  <c r="J68" i="15" s="1"/>
  <c r="I7" i="15"/>
  <c r="J7" i="15" s="1"/>
  <c r="I83" i="15"/>
  <c r="J83" i="15" s="1"/>
  <c r="I99" i="15"/>
  <c r="J99" i="15" s="1"/>
  <c r="I13" i="15"/>
  <c r="J13" i="15" s="1"/>
  <c r="I15" i="15"/>
  <c r="J15" i="15" s="1"/>
  <c r="I48" i="15"/>
  <c r="J48" i="15" s="1"/>
  <c r="I52" i="15"/>
  <c r="J52" i="15" s="1"/>
  <c r="I33" i="15"/>
  <c r="J33" i="15" s="1"/>
  <c r="AB81" i="13"/>
  <c r="AB91" i="13"/>
  <c r="AB100" i="13"/>
  <c r="AB93" i="13"/>
  <c r="AB104" i="13"/>
  <c r="AB55" i="13"/>
  <c r="AB21" i="13"/>
  <c r="AB13" i="13"/>
  <c r="AB39" i="13"/>
  <c r="AB9" i="13"/>
  <c r="AK95" i="13"/>
  <c r="AB84" i="13"/>
  <c r="AB18" i="13"/>
  <c r="AB85" i="13"/>
  <c r="AK70" i="13"/>
  <c r="AB3" i="13"/>
  <c r="AB59" i="13"/>
  <c r="AB36" i="13"/>
  <c r="AB60" i="13"/>
  <c r="AB66" i="13"/>
  <c r="AB41" i="13"/>
  <c r="AB30" i="13"/>
  <c r="AB51" i="13"/>
  <c r="AB32" i="13"/>
  <c r="AB10" i="13"/>
  <c r="AB80" i="13"/>
  <c r="AB35" i="13"/>
  <c r="AB103" i="13"/>
  <c r="AB98" i="13"/>
  <c r="AB106" i="13"/>
  <c r="AB105" i="13"/>
  <c r="AB94" i="13"/>
  <c r="AB6" i="13"/>
  <c r="AB50" i="13"/>
  <c r="AB92" i="13"/>
  <c r="AB95" i="13"/>
  <c r="AB71" i="13"/>
  <c r="AB29" i="13"/>
  <c r="AB44" i="13"/>
  <c r="AB57" i="13"/>
  <c r="AB4" i="13"/>
  <c r="AB56" i="13"/>
  <c r="AB45" i="13"/>
  <c r="AB26" i="13"/>
  <c r="AB107" i="13"/>
  <c r="AB83" i="13"/>
  <c r="AB28" i="13"/>
  <c r="AB37" i="13"/>
  <c r="AB86" i="13"/>
  <c r="AB43" i="13"/>
  <c r="AB65" i="13"/>
  <c r="AB52" i="13"/>
  <c r="AB40" i="13"/>
  <c r="AB89" i="13"/>
  <c r="AB99" i="13"/>
  <c r="AB8" i="13"/>
  <c r="AB49" i="13"/>
  <c r="AB62" i="13"/>
  <c r="AB53" i="13"/>
  <c r="AB54" i="13"/>
  <c r="AB16" i="13"/>
  <c r="AB31" i="13"/>
  <c r="AB79" i="13"/>
  <c r="AB5" i="13"/>
  <c r="AK97" i="13"/>
  <c r="AB11" i="13"/>
  <c r="AB69" i="13"/>
  <c r="AB67" i="13"/>
  <c r="AB19" i="13"/>
  <c r="AB74" i="13"/>
  <c r="AB12" i="13"/>
  <c r="AB75" i="13"/>
  <c r="AB72" i="13"/>
  <c r="AB61" i="13"/>
  <c r="AB17" i="13"/>
  <c r="AB68" i="13"/>
  <c r="AB33" i="13"/>
  <c r="AB42" i="13"/>
  <c r="AK90" i="13"/>
  <c r="AB97" i="13"/>
  <c r="AB96" i="13"/>
  <c r="AB48" i="13"/>
  <c r="AB77" i="13"/>
  <c r="AB2" i="13"/>
  <c r="AB87" i="13"/>
  <c r="AB90" i="13"/>
  <c r="AB70" i="13"/>
  <c r="AB76" i="13"/>
  <c r="AB24" i="13"/>
  <c r="AB15" i="13"/>
  <c r="AB7" i="13"/>
  <c r="AB73" i="13"/>
  <c r="AB58" i="13"/>
  <c r="AB64" i="13"/>
  <c r="AB46" i="13"/>
  <c r="AB27" i="13"/>
  <c r="AB14" i="13"/>
  <c r="AB20" i="13"/>
  <c r="AB22" i="13"/>
  <c r="AB78" i="13"/>
  <c r="AB25" i="13"/>
  <c r="AB38" i="13"/>
  <c r="AB47" i="13"/>
  <c r="AB63" i="13"/>
  <c r="AK88" i="13"/>
  <c r="S99" i="13"/>
  <c r="AK86" i="13"/>
  <c r="AB102" i="13"/>
  <c r="AB101" i="13"/>
  <c r="AB82" i="13"/>
  <c r="W83" i="13"/>
  <c r="W70" i="13"/>
  <c r="AK29" i="13"/>
  <c r="AK78" i="13"/>
  <c r="AK37" i="13"/>
  <c r="W99" i="13"/>
  <c r="AK24" i="13"/>
  <c r="L70" i="13"/>
  <c r="AK5" i="13"/>
  <c r="L54" i="13"/>
  <c r="AK21" i="13"/>
  <c r="AK14" i="13"/>
  <c r="W106" i="13"/>
  <c r="AK87" i="13"/>
  <c r="L55" i="13"/>
  <c r="L56" i="13"/>
  <c r="L9" i="13"/>
  <c r="L64" i="13"/>
  <c r="L32" i="13"/>
  <c r="L80" i="13"/>
  <c r="L106" i="13"/>
  <c r="L90" i="13"/>
  <c r="L104" i="13"/>
  <c r="W89" i="13"/>
  <c r="L61" i="13"/>
  <c r="L68" i="13"/>
  <c r="L63" i="13"/>
  <c r="L93" i="13"/>
  <c r="L101" i="13"/>
  <c r="L89" i="13"/>
  <c r="L60" i="13"/>
  <c r="L76" i="13"/>
  <c r="L65" i="13"/>
  <c r="L78" i="13"/>
  <c r="L8" i="13"/>
  <c r="L67" i="13"/>
  <c r="L17" i="13"/>
  <c r="L73" i="13"/>
  <c r="L74" i="13"/>
  <c r="L4" i="13"/>
  <c r="L69" i="13"/>
  <c r="L5" i="13"/>
  <c r="L71" i="13"/>
  <c r="L77" i="13"/>
  <c r="L66" i="13"/>
  <c r="L16" i="13"/>
  <c r="L72" i="13"/>
  <c r="L25" i="13"/>
  <c r="L79" i="13"/>
  <c r="AK77" i="13"/>
  <c r="L26" i="13"/>
  <c r="L85" i="13"/>
  <c r="L88" i="13"/>
  <c r="L12" i="13"/>
  <c r="L75" i="13"/>
  <c r="L13" i="13"/>
  <c r="L44" i="13"/>
  <c r="L7" i="13"/>
  <c r="L24" i="13"/>
  <c r="L37" i="13"/>
  <c r="L3" i="13"/>
  <c r="L11" i="13"/>
  <c r="L10" i="13"/>
  <c r="L87" i="13"/>
  <c r="L84" i="13"/>
  <c r="AK13" i="13"/>
  <c r="L20" i="13"/>
  <c r="L2" i="13"/>
  <c r="L21" i="13"/>
  <c r="L6" i="13"/>
  <c r="L15" i="13"/>
  <c r="L31" i="13"/>
  <c r="L46" i="13"/>
  <c r="L19" i="13"/>
  <c r="AK6" i="13"/>
  <c r="L27" i="13"/>
  <c r="AK16" i="13"/>
  <c r="L38" i="13"/>
  <c r="AK36" i="13"/>
  <c r="L91" i="13"/>
  <c r="L95" i="13"/>
  <c r="L97" i="13"/>
  <c r="L94" i="13"/>
  <c r="L96" i="13"/>
  <c r="L23" i="13"/>
  <c r="L36" i="13"/>
  <c r="L52" i="13"/>
  <c r="L34" i="13"/>
  <c r="L48" i="13"/>
  <c r="L42" i="13"/>
  <c r="S83" i="13"/>
  <c r="L92" i="13"/>
  <c r="L99" i="13"/>
  <c r="L82" i="13"/>
  <c r="L102" i="13"/>
  <c r="L103" i="13"/>
  <c r="L28" i="13"/>
  <c r="L35" i="13"/>
  <c r="L14" i="13"/>
  <c r="AK35" i="13"/>
  <c r="L39" i="13"/>
  <c r="L40" i="13"/>
  <c r="L22" i="13"/>
  <c r="L30" i="13"/>
  <c r="L41" i="13"/>
  <c r="L57" i="13"/>
  <c r="L43" i="13"/>
  <c r="L59" i="13"/>
  <c r="L47" i="13"/>
  <c r="L18" i="13"/>
  <c r="AK51" i="13"/>
  <c r="S106" i="13"/>
  <c r="L100" i="13"/>
  <c r="L83" i="13"/>
  <c r="L81" i="13"/>
  <c r="L105" i="13"/>
  <c r="L107" i="13"/>
  <c r="L49" i="13"/>
  <c r="L50" i="13"/>
  <c r="L29" i="13"/>
  <c r="L45" i="13"/>
  <c r="L51" i="13"/>
  <c r="L62" i="13"/>
  <c r="L53" i="13"/>
  <c r="AK8" i="13"/>
  <c r="L58" i="13"/>
  <c r="L33" i="13"/>
  <c r="S89" i="13"/>
  <c r="L86" i="13"/>
  <c r="L98" i="13"/>
  <c r="W6" i="13"/>
  <c r="AK56" i="13"/>
  <c r="S82" i="13"/>
  <c r="S94" i="13"/>
  <c r="AK15" i="13"/>
  <c r="W82" i="13"/>
  <c r="W95" i="13"/>
  <c r="S95" i="13"/>
  <c r="AK22" i="13"/>
  <c r="S102" i="13"/>
  <c r="S105" i="13"/>
  <c r="W105" i="13"/>
  <c r="S87" i="13"/>
  <c r="W87" i="13"/>
  <c r="W81" i="13"/>
  <c r="S81" i="13"/>
  <c r="S98" i="13"/>
  <c r="W98" i="13"/>
  <c r="S90" i="13"/>
  <c r="W90" i="13"/>
  <c r="S88" i="13"/>
  <c r="W88" i="13"/>
  <c r="W84" i="13"/>
  <c r="S84" i="13"/>
  <c r="S85" i="13"/>
  <c r="W85" i="13"/>
  <c r="S103" i="13"/>
  <c r="W103" i="13"/>
  <c r="S97" i="13"/>
  <c r="W97" i="13"/>
  <c r="S100" i="13"/>
  <c r="W100" i="13"/>
  <c r="S101" i="13"/>
  <c r="W101" i="13"/>
  <c r="W86" i="13"/>
  <c r="S86" i="13"/>
  <c r="S107" i="13"/>
  <c r="W107" i="13"/>
  <c r="S96" i="13"/>
  <c r="W96" i="13"/>
  <c r="S91" i="13"/>
  <c r="W91" i="13"/>
  <c r="S92" i="13"/>
  <c r="W92" i="13"/>
  <c r="S104" i="13"/>
  <c r="W104" i="13"/>
  <c r="S93" i="13"/>
  <c r="W93" i="13"/>
  <c r="W42" i="13"/>
  <c r="W39" i="13"/>
  <c r="W71" i="13"/>
  <c r="W52" i="13"/>
  <c r="W76" i="13"/>
  <c r="W74" i="13"/>
  <c r="AK30" i="13"/>
  <c r="W51" i="13"/>
  <c r="W78" i="13"/>
  <c r="W57" i="13"/>
  <c r="W55" i="13"/>
  <c r="W30" i="13"/>
  <c r="W77" i="13"/>
  <c r="W24" i="13"/>
  <c r="W3" i="13"/>
  <c r="W13" i="13"/>
  <c r="W59" i="13"/>
  <c r="AK41" i="13"/>
  <c r="W34" i="13"/>
  <c r="S31" i="13"/>
  <c r="W31" i="13"/>
  <c r="W22" i="13"/>
  <c r="W8" i="13"/>
  <c r="W56" i="13"/>
  <c r="W35" i="13"/>
  <c r="W47" i="13"/>
  <c r="S17" i="13"/>
  <c r="W17" i="13"/>
  <c r="S10" i="13"/>
  <c r="W10" i="13"/>
  <c r="S49" i="13"/>
  <c r="W49" i="13"/>
  <c r="AK49" i="13"/>
  <c r="W65" i="13"/>
  <c r="W40" i="13"/>
  <c r="S20" i="13"/>
  <c r="W20" i="13"/>
  <c r="S54" i="13"/>
  <c r="W54" i="13"/>
  <c r="S37" i="13"/>
  <c r="W37" i="13"/>
  <c r="AK4" i="13"/>
  <c r="AK54" i="13"/>
  <c r="W29" i="13"/>
  <c r="W44" i="13"/>
  <c r="AK34" i="13"/>
  <c r="W43" i="13"/>
  <c r="W16" i="13"/>
  <c r="W58" i="13"/>
  <c r="W4" i="13"/>
  <c r="S79" i="13"/>
  <c r="W79" i="13"/>
  <c r="W50" i="13"/>
  <c r="W48" i="13"/>
  <c r="W67" i="13"/>
  <c r="W18" i="13"/>
  <c r="W63" i="13"/>
  <c r="W12" i="13"/>
  <c r="W60" i="13"/>
  <c r="W73" i="13"/>
  <c r="W27" i="13"/>
  <c r="W53" i="13"/>
  <c r="W72" i="13"/>
  <c r="W26" i="13"/>
  <c r="S7" i="13"/>
  <c r="W7" i="13"/>
  <c r="W11" i="13"/>
  <c r="W36" i="13"/>
  <c r="W33" i="13"/>
  <c r="W69" i="13"/>
  <c r="W15" i="13"/>
  <c r="W61" i="13"/>
  <c r="S45" i="13"/>
  <c r="W45" i="13"/>
  <c r="W14" i="13"/>
  <c r="S25" i="13"/>
  <c r="W25" i="13"/>
  <c r="W5" i="13"/>
  <c r="S28" i="13"/>
  <c r="W28" i="13"/>
  <c r="S68" i="13"/>
  <c r="W68" i="13"/>
  <c r="S9" i="13"/>
  <c r="W9" i="13"/>
  <c r="S32" i="13"/>
  <c r="W32" i="13"/>
  <c r="S62" i="13"/>
  <c r="W62" i="13"/>
  <c r="W21" i="13"/>
  <c r="W19" i="13"/>
  <c r="W64" i="13"/>
  <c r="W41" i="13"/>
  <c r="W38" i="13"/>
  <c r="W80" i="13"/>
  <c r="W75" i="13"/>
  <c r="W23" i="13"/>
  <c r="W66" i="13"/>
  <c r="W46" i="13"/>
  <c r="S38" i="13"/>
  <c r="S71" i="13"/>
  <c r="S33" i="13"/>
  <c r="S36" i="13"/>
  <c r="S15" i="13"/>
  <c r="S61" i="13"/>
  <c r="S39" i="13"/>
  <c r="S52" i="13"/>
  <c r="S69" i="13"/>
  <c r="S80" i="13"/>
  <c r="S75" i="13"/>
  <c r="S57" i="13"/>
  <c r="S78" i="13"/>
  <c r="AK72" i="13"/>
  <c r="AK9" i="13"/>
  <c r="AK31" i="13"/>
  <c r="AK61" i="13"/>
  <c r="S23" i="13"/>
  <c r="S60" i="13"/>
  <c r="S4" i="13"/>
  <c r="S63" i="13"/>
  <c r="S30" i="13"/>
  <c r="S66" i="13"/>
  <c r="S46" i="13"/>
  <c r="S73" i="13"/>
  <c r="AK32" i="13"/>
  <c r="S58" i="13"/>
  <c r="S24" i="13"/>
  <c r="AK75" i="13"/>
  <c r="AK73" i="13"/>
  <c r="AK3" i="13"/>
  <c r="AK53" i="13"/>
  <c r="AK47" i="13"/>
  <c r="S64" i="13"/>
  <c r="S47" i="13"/>
  <c r="AK39" i="13"/>
  <c r="S12" i="13"/>
  <c r="AK10" i="13"/>
  <c r="AK58" i="13"/>
  <c r="AK71" i="13"/>
  <c r="AK25" i="13"/>
  <c r="AK27" i="13"/>
  <c r="AK52" i="13"/>
  <c r="AK17" i="13"/>
  <c r="AK62" i="13"/>
  <c r="AK68" i="13"/>
  <c r="S42" i="13"/>
  <c r="AK79" i="13"/>
  <c r="AK23" i="13"/>
  <c r="S72" i="13"/>
  <c r="S51" i="13"/>
  <c r="S26" i="13"/>
  <c r="S18" i="13"/>
  <c r="AK46" i="13"/>
  <c r="AK57" i="13"/>
  <c r="S16" i="13"/>
  <c r="S56" i="13"/>
  <c r="AK12" i="13"/>
  <c r="AK60" i="13"/>
  <c r="AK2" i="13"/>
  <c r="AK33" i="13"/>
  <c r="AK80" i="13"/>
  <c r="AK59" i="13"/>
  <c r="AK19" i="13"/>
  <c r="AK18" i="13"/>
  <c r="AK64" i="13"/>
  <c r="AK20" i="13"/>
  <c r="AK43" i="13"/>
  <c r="AK38" i="13"/>
  <c r="AK74" i="13"/>
  <c r="AK11" i="13"/>
  <c r="AK63" i="13"/>
  <c r="AK26" i="13"/>
  <c r="AK45" i="13"/>
  <c r="S8" i="13"/>
  <c r="AK28" i="13"/>
  <c r="AK69" i="13"/>
  <c r="AK48" i="13"/>
  <c r="AK42" i="13"/>
  <c r="AK7" i="13"/>
  <c r="AK66" i="13"/>
  <c r="S41" i="13"/>
  <c r="S13" i="13"/>
  <c r="S11" i="13"/>
  <c r="S59" i="13"/>
  <c r="S19" i="13"/>
  <c r="S6" i="13"/>
  <c r="S70" i="13"/>
  <c r="S67" i="13"/>
  <c r="S74" i="13"/>
  <c r="S22" i="13"/>
  <c r="S65" i="13"/>
  <c r="S40" i="13"/>
  <c r="S2" i="13"/>
  <c r="S55" i="13"/>
  <c r="S27" i="13"/>
  <c r="S29" i="13"/>
  <c r="S44" i="13"/>
  <c r="S43" i="13"/>
  <c r="S21" i="13"/>
  <c r="S14" i="13"/>
  <c r="S76" i="13"/>
  <c r="S34" i="13"/>
  <c r="S77" i="13"/>
  <c r="S50" i="13"/>
  <c r="S48" i="13"/>
  <c r="S35" i="13"/>
  <c r="S5" i="13"/>
  <c r="S3" i="13"/>
  <c r="S53" i="13"/>
  <c r="AL80" i="13" l="1"/>
  <c r="AL48" i="13"/>
  <c r="AL92" i="13"/>
  <c r="AL44" i="13"/>
  <c r="AL107" i="13"/>
  <c r="AL74" i="13"/>
  <c r="AL68" i="13"/>
  <c r="AL13" i="13"/>
  <c r="AL50" i="13"/>
  <c r="AL62" i="13"/>
  <c r="X2" i="13"/>
  <c r="AL70" i="13"/>
  <c r="AL28" i="13"/>
  <c r="AL73" i="13"/>
  <c r="AL33" i="13"/>
  <c r="AL90" i="13"/>
  <c r="AL100" i="13"/>
  <c r="AL20" i="13"/>
  <c r="AL60" i="13"/>
  <c r="AL52" i="13"/>
  <c r="AL15" i="13"/>
  <c r="AL51" i="13"/>
  <c r="AL36" i="13"/>
  <c r="AL24" i="13"/>
  <c r="AL65" i="13"/>
  <c r="AL81" i="13"/>
  <c r="AL76" i="13"/>
  <c r="AL40" i="13"/>
  <c r="AL46" i="13"/>
  <c r="AL10" i="13"/>
  <c r="AL69" i="13"/>
  <c r="AL75" i="13"/>
  <c r="AL30" i="13"/>
  <c r="AL67" i="13"/>
  <c r="AL43" i="13"/>
  <c r="AL2" i="13"/>
  <c r="AL96" i="13"/>
  <c r="AL82" i="13"/>
  <c r="AL17" i="13"/>
  <c r="AL39" i="13"/>
  <c r="AL34" i="13"/>
  <c r="AL98" i="13"/>
  <c r="AL93" i="13"/>
  <c r="AL45" i="13"/>
  <c r="AL64" i="13"/>
  <c r="AL12" i="13"/>
  <c r="AL27" i="13"/>
  <c r="AL32" i="13"/>
  <c r="AL87" i="13"/>
  <c r="AL84" i="13"/>
  <c r="AL83" i="13"/>
  <c r="AL102" i="13"/>
  <c r="AL77" i="13"/>
  <c r="AL55" i="13"/>
  <c r="AL38" i="13"/>
  <c r="AL66" i="13"/>
  <c r="AL18" i="13"/>
  <c r="AL23" i="13"/>
  <c r="AL47" i="13"/>
  <c r="AL54" i="13"/>
  <c r="AL16" i="13"/>
  <c r="AL37" i="13"/>
  <c r="AL86" i="13"/>
  <c r="AL105" i="13"/>
  <c r="AL7" i="13"/>
  <c r="AL63" i="13"/>
  <c r="AL19" i="13"/>
  <c r="AL79" i="13"/>
  <c r="AL71" i="13"/>
  <c r="AL53" i="13"/>
  <c r="AL31" i="13"/>
  <c r="AL4" i="13"/>
  <c r="AL41" i="13"/>
  <c r="AL56" i="13"/>
  <c r="AL35" i="13"/>
  <c r="AL14" i="13"/>
  <c r="AL78" i="13"/>
  <c r="AL99" i="13"/>
  <c r="AL85" i="13"/>
  <c r="AL89" i="13"/>
  <c r="AL94" i="13"/>
  <c r="AL72" i="13"/>
  <c r="AL5" i="13"/>
  <c r="AL26" i="13"/>
  <c r="AL25" i="13"/>
  <c r="AL61" i="13"/>
  <c r="AL8" i="13"/>
  <c r="AL95" i="13"/>
  <c r="AL103" i="13"/>
  <c r="AL42" i="13"/>
  <c r="AL11" i="13"/>
  <c r="AL59" i="13"/>
  <c r="AL57" i="13"/>
  <c r="AL58" i="13"/>
  <c r="AL3" i="13"/>
  <c r="AL9" i="13"/>
  <c r="AL49" i="13"/>
  <c r="AL22" i="13"/>
  <c r="AL6" i="13"/>
  <c r="AL21" i="13"/>
  <c r="AL29" i="13"/>
  <c r="AL88" i="13"/>
  <c r="AL97" i="13"/>
  <c r="AL106" i="13"/>
  <c r="AL101" i="13"/>
  <c r="AL91" i="13"/>
  <c r="AL104" i="13"/>
  <c r="O55" i="15"/>
  <c r="O52" i="15"/>
  <c r="N3" i="15"/>
  <c r="N15" i="15"/>
  <c r="N63" i="15"/>
  <c r="O37" i="15"/>
  <c r="O46" i="15"/>
  <c r="O64" i="15"/>
  <c r="O41" i="15"/>
  <c r="O101" i="15"/>
  <c r="O62" i="15"/>
  <c r="O50" i="15"/>
  <c r="O58" i="15"/>
  <c r="O2" i="15"/>
  <c r="O63" i="15"/>
  <c r="N13" i="15"/>
  <c r="N53" i="15"/>
  <c r="N61" i="15"/>
  <c r="N82" i="15"/>
  <c r="N102" i="15"/>
  <c r="N67" i="15"/>
  <c r="N84" i="15"/>
  <c r="N43" i="15"/>
  <c r="N32" i="15"/>
  <c r="N8" i="15"/>
  <c r="N88" i="15"/>
  <c r="N75" i="15"/>
  <c r="O33" i="15"/>
  <c r="O4" i="15"/>
  <c r="O35" i="15"/>
  <c r="O75" i="15"/>
  <c r="O86" i="15"/>
  <c r="O88" i="15"/>
  <c r="O11" i="15"/>
  <c r="N22" i="15"/>
  <c r="O68" i="15"/>
  <c r="O7" i="15"/>
  <c r="N65" i="15"/>
  <c r="O79" i="15"/>
  <c r="N50" i="15"/>
  <c r="O93" i="15"/>
  <c r="O9" i="15"/>
  <c r="O45" i="15"/>
  <c r="N66" i="15"/>
  <c r="N79" i="15"/>
  <c r="N80" i="15"/>
  <c r="N37" i="15"/>
  <c r="N36" i="15"/>
  <c r="N25" i="15"/>
  <c r="N7" i="15"/>
  <c r="N20" i="15"/>
  <c r="N103" i="15"/>
  <c r="N92" i="15"/>
  <c r="N85" i="15"/>
  <c r="N91" i="15"/>
  <c r="O73" i="15"/>
  <c r="N58" i="15"/>
  <c r="O34" i="15"/>
  <c r="O28" i="15"/>
  <c r="O24" i="15"/>
  <c r="O91" i="15"/>
  <c r="O15" i="15"/>
  <c r="O54" i="15"/>
  <c r="N21" i="15"/>
  <c r="N16" i="15"/>
  <c r="N17" i="15"/>
  <c r="O47" i="15"/>
  <c r="N34" i="15"/>
  <c r="O49" i="15"/>
  <c r="O76" i="15"/>
  <c r="O14" i="15"/>
  <c r="O21" i="15"/>
  <c r="O17" i="15"/>
  <c r="O92" i="15"/>
  <c r="O44" i="15"/>
  <c r="O100" i="15"/>
  <c r="N72" i="15"/>
  <c r="N19" i="15"/>
  <c r="N98" i="15"/>
  <c r="N48" i="15"/>
  <c r="N38" i="15"/>
  <c r="N62" i="15"/>
  <c r="N64" i="15"/>
  <c r="N90" i="15"/>
  <c r="N57" i="15"/>
  <c r="N44" i="15"/>
  <c r="N70" i="15"/>
  <c r="N46" i="15"/>
  <c r="O39" i="15"/>
  <c r="N101" i="15"/>
  <c r="O32" i="15"/>
  <c r="O43" i="15"/>
  <c r="O20" i="15"/>
  <c r="O102" i="15"/>
  <c r="O99" i="15"/>
  <c r="N47" i="15"/>
  <c r="N81" i="15"/>
  <c r="O16" i="15"/>
  <c r="O94" i="15"/>
  <c r="O29" i="15"/>
  <c r="O27" i="15"/>
  <c r="N9" i="15"/>
  <c r="N77" i="15"/>
  <c r="N10" i="15"/>
  <c r="N40" i="15"/>
  <c r="N99" i="15"/>
  <c r="N33" i="15"/>
  <c r="N30" i="15"/>
  <c r="N71" i="15"/>
  <c r="N83" i="15"/>
  <c r="N68" i="15"/>
  <c r="N23" i="15"/>
  <c r="N97" i="15"/>
  <c r="O8" i="15"/>
  <c r="O96" i="15"/>
  <c r="O19" i="15"/>
  <c r="O65" i="15"/>
  <c r="O78" i="15"/>
  <c r="O57" i="15"/>
  <c r="O90" i="15"/>
  <c r="O61" i="15"/>
  <c r="O98" i="15"/>
  <c r="O30" i="15"/>
  <c r="O3" i="15"/>
  <c r="O22" i="15"/>
  <c r="O42" i="15"/>
  <c r="O5" i="15"/>
  <c r="O97" i="15"/>
  <c r="N5" i="15"/>
  <c r="N39" i="15"/>
  <c r="N73" i="15"/>
  <c r="N51" i="15"/>
  <c r="N31" i="15"/>
  <c r="N69" i="15"/>
  <c r="N12" i="15"/>
  <c r="N49" i="15"/>
  <c r="N86" i="15"/>
  <c r="N93" i="15"/>
  <c r="N59" i="15"/>
  <c r="N4" i="15"/>
  <c r="O48" i="15"/>
  <c r="O82" i="15"/>
  <c r="O95" i="15"/>
  <c r="O81" i="15"/>
  <c r="O53" i="15"/>
  <c r="O87" i="15"/>
  <c r="O70" i="15"/>
  <c r="O6" i="15"/>
  <c r="N94" i="15"/>
  <c r="N6" i="15"/>
  <c r="O67" i="15"/>
  <c r="O38" i="15"/>
  <c r="O74" i="15"/>
  <c r="O72" i="15"/>
  <c r="O23" i="15"/>
  <c r="N104" i="15"/>
  <c r="N96" i="15"/>
  <c r="N11" i="15"/>
  <c r="N74" i="15"/>
  <c r="N28" i="15"/>
  <c r="N100" i="15"/>
  <c r="N41" i="15"/>
  <c r="N76" i="15"/>
  <c r="N18" i="15"/>
  <c r="N87" i="15"/>
  <c r="N29" i="15"/>
  <c r="N52" i="15"/>
  <c r="N24" i="15"/>
  <c r="O13" i="15"/>
  <c r="O26" i="15"/>
  <c r="O89" i="15"/>
  <c r="O59" i="15"/>
  <c r="O25" i="15"/>
  <c r="O60" i="15"/>
  <c r="O51" i="15"/>
  <c r="N26" i="15"/>
  <c r="N60" i="15"/>
  <c r="O85" i="15"/>
  <c r="O56" i="15"/>
  <c r="O71" i="15"/>
  <c r="O10" i="15"/>
  <c r="O103" i="15"/>
  <c r="O80" i="15"/>
  <c r="O36" i="15"/>
  <c r="O18" i="15"/>
  <c r="O104" i="15"/>
  <c r="N27" i="15"/>
  <c r="N14" i="15"/>
  <c r="N54" i="15"/>
  <c r="N55" i="15"/>
  <c r="N2" i="15"/>
  <c r="N95" i="15"/>
  <c r="N42" i="15"/>
  <c r="N35" i="15"/>
  <c r="N56" i="15"/>
  <c r="N78" i="15"/>
  <c r="N89" i="15"/>
  <c r="N45" i="15"/>
  <c r="O69" i="15"/>
  <c r="O84" i="15"/>
  <c r="O66" i="15"/>
  <c r="O12" i="15"/>
  <c r="O83" i="15"/>
  <c r="O31" i="15"/>
  <c r="O77" i="15"/>
  <c r="O40" i="15"/>
  <c r="X64" i="13"/>
  <c r="X14" i="13"/>
  <c r="X60" i="13"/>
  <c r="X99" i="13"/>
  <c r="T77" i="13"/>
  <c r="T70" i="13"/>
  <c r="X46" i="13"/>
  <c r="X19" i="13"/>
  <c r="X45" i="13"/>
  <c r="X7" i="13"/>
  <c r="X4" i="13"/>
  <c r="X65" i="13"/>
  <c r="X34" i="13"/>
  <c r="X55" i="13"/>
  <c r="X71" i="13"/>
  <c r="X86" i="13"/>
  <c r="X106" i="13"/>
  <c r="X23" i="13"/>
  <c r="X62" i="13"/>
  <c r="X28" i="13"/>
  <c r="X61" i="13"/>
  <c r="X26" i="13"/>
  <c r="X18" i="13"/>
  <c r="X16" i="13"/>
  <c r="X49" i="13"/>
  <c r="X56" i="13"/>
  <c r="X59" i="13"/>
  <c r="X78" i="13"/>
  <c r="X42" i="13"/>
  <c r="X6" i="13"/>
  <c r="X40" i="13"/>
  <c r="X52" i="13"/>
  <c r="X103" i="13"/>
  <c r="X105" i="13"/>
  <c r="X12" i="13"/>
  <c r="X21" i="13"/>
  <c r="X58" i="13"/>
  <c r="X35" i="13"/>
  <c r="X91" i="13"/>
  <c r="X75" i="13"/>
  <c r="X15" i="13"/>
  <c r="X72" i="13"/>
  <c r="X67" i="13"/>
  <c r="X43" i="13"/>
  <c r="X54" i="13"/>
  <c r="X8" i="13"/>
  <c r="X13" i="13"/>
  <c r="X51" i="13"/>
  <c r="X93" i="13"/>
  <c r="X96" i="13"/>
  <c r="X100" i="13"/>
  <c r="X70" i="13"/>
  <c r="X11" i="13"/>
  <c r="X30" i="13"/>
  <c r="X92" i="13"/>
  <c r="X90" i="13"/>
  <c r="T27" i="13"/>
  <c r="X68" i="13"/>
  <c r="X47" i="13"/>
  <c r="X66" i="13"/>
  <c r="X63" i="13"/>
  <c r="X37" i="13"/>
  <c r="X57" i="13"/>
  <c r="X39" i="13"/>
  <c r="X101" i="13"/>
  <c r="X85" i="13"/>
  <c r="X98" i="13"/>
  <c r="X84" i="13"/>
  <c r="X81" i="13"/>
  <c r="X95" i="13"/>
  <c r="X83" i="13"/>
  <c r="X80" i="13"/>
  <c r="X32" i="13"/>
  <c r="X5" i="13"/>
  <c r="X69" i="13"/>
  <c r="X53" i="13"/>
  <c r="X48" i="13"/>
  <c r="X10" i="13"/>
  <c r="X3" i="13"/>
  <c r="X38" i="13"/>
  <c r="X25" i="13"/>
  <c r="X33" i="13"/>
  <c r="X27" i="13"/>
  <c r="X50" i="13"/>
  <c r="X44" i="13"/>
  <c r="X20" i="13"/>
  <c r="X22" i="13"/>
  <c r="X24" i="13"/>
  <c r="X74" i="13"/>
  <c r="X104" i="13"/>
  <c r="X107" i="13"/>
  <c r="X97" i="13"/>
  <c r="X88" i="13"/>
  <c r="X87" i="13"/>
  <c r="X82" i="13"/>
  <c r="X89" i="13"/>
  <c r="X102" i="13"/>
  <c r="X41" i="13"/>
  <c r="X9" i="13"/>
  <c r="X36" i="13"/>
  <c r="X73" i="13"/>
  <c r="X79" i="13"/>
  <c r="X29" i="13"/>
  <c r="X17" i="13"/>
  <c r="X31" i="13"/>
  <c r="X77" i="13"/>
  <c r="X76" i="13"/>
  <c r="X94" i="13"/>
  <c r="T90" i="13"/>
  <c r="T34" i="13"/>
  <c r="T68" i="13"/>
  <c r="T53" i="13"/>
  <c r="T76" i="13"/>
  <c r="T2" i="13"/>
  <c r="T19" i="13"/>
  <c r="T30" i="13"/>
  <c r="T61" i="13"/>
  <c r="T37" i="13"/>
  <c r="T91" i="13"/>
  <c r="T101" i="13"/>
  <c r="T85" i="13"/>
  <c r="T98" i="13"/>
  <c r="T83" i="13"/>
  <c r="T16" i="13"/>
  <c r="T46" i="13"/>
  <c r="T55" i="13"/>
  <c r="T66" i="13"/>
  <c r="T7" i="13"/>
  <c r="T3" i="13"/>
  <c r="T40" i="13"/>
  <c r="T63" i="13"/>
  <c r="T15" i="13"/>
  <c r="T62" i="13"/>
  <c r="T49" i="13"/>
  <c r="T95" i="13"/>
  <c r="T21" i="13"/>
  <c r="T11" i="13"/>
  <c r="T4" i="13"/>
  <c r="T36" i="13"/>
  <c r="T54" i="13"/>
  <c r="T93" i="13"/>
  <c r="T100" i="13"/>
  <c r="T52" i="13"/>
  <c r="T92" i="13"/>
  <c r="T103" i="13"/>
  <c r="T105" i="13"/>
  <c r="T82" i="13"/>
  <c r="T6" i="13"/>
  <c r="T42" i="13"/>
  <c r="T39" i="13"/>
  <c r="T45" i="13"/>
  <c r="T102" i="13"/>
  <c r="T14" i="13"/>
  <c r="T59" i="13"/>
  <c r="T18" i="13"/>
  <c r="T12" i="13"/>
  <c r="T78" i="13"/>
  <c r="T28" i="13"/>
  <c r="T84" i="13"/>
  <c r="T81" i="13"/>
  <c r="T5" i="13"/>
  <c r="T65" i="13"/>
  <c r="T26" i="13"/>
  <c r="T24" i="13"/>
  <c r="T57" i="13"/>
  <c r="T96" i="13"/>
  <c r="T35" i="13"/>
  <c r="T43" i="13"/>
  <c r="T22" i="13"/>
  <c r="T13" i="13"/>
  <c r="T8" i="13"/>
  <c r="T51" i="13"/>
  <c r="T47" i="13"/>
  <c r="T58" i="13"/>
  <c r="T60" i="13"/>
  <c r="T75" i="13"/>
  <c r="T33" i="13"/>
  <c r="T32" i="13"/>
  <c r="T10" i="13"/>
  <c r="T89" i="13"/>
  <c r="T106" i="13"/>
  <c r="T48" i="13"/>
  <c r="T44" i="13"/>
  <c r="T74" i="13"/>
  <c r="T41" i="13"/>
  <c r="T72" i="13"/>
  <c r="T64" i="13"/>
  <c r="T23" i="13"/>
  <c r="T80" i="13"/>
  <c r="T71" i="13"/>
  <c r="T25" i="13"/>
  <c r="T20" i="13"/>
  <c r="T104" i="13"/>
  <c r="T107" i="13"/>
  <c r="T97" i="13"/>
  <c r="T88" i="13"/>
  <c r="T87" i="13"/>
  <c r="T50" i="13"/>
  <c r="T29" i="13"/>
  <c r="T67" i="13"/>
  <c r="T56" i="13"/>
  <c r="T73" i="13"/>
  <c r="T69" i="13"/>
  <c r="T38" i="13"/>
  <c r="T9" i="13"/>
  <c r="T79" i="13"/>
  <c r="T17" i="13"/>
  <c r="T31" i="13"/>
  <c r="T86" i="13"/>
  <c r="T94" i="13"/>
  <c r="T99" i="13"/>
</calcChain>
</file>

<file path=xl/sharedStrings.xml><?xml version="1.0" encoding="utf-8"?>
<sst xmlns="http://schemas.openxmlformats.org/spreadsheetml/2006/main" count="7397" uniqueCount="1348">
  <si>
    <t>Name</t>
  </si>
  <si>
    <t>Team</t>
  </si>
  <si>
    <t>G</t>
  </si>
  <si>
    <t>PA</t>
  </si>
  <si>
    <t>HR</t>
  </si>
  <si>
    <t>R</t>
  </si>
  <si>
    <t>RBI</t>
  </si>
  <si>
    <t>SB</t>
  </si>
  <si>
    <t>BB%</t>
  </si>
  <si>
    <t>K%</t>
  </si>
  <si>
    <t>ISO</t>
  </si>
  <si>
    <t>BABIP</t>
  </si>
  <si>
    <t>AVG</t>
  </si>
  <si>
    <t>OBP</t>
  </si>
  <si>
    <t>SLG</t>
  </si>
  <si>
    <t>wOBA</t>
  </si>
  <si>
    <t>xwOBA</t>
  </si>
  <si>
    <t>wRC+</t>
  </si>
  <si>
    <t>BsR</t>
  </si>
  <si>
    <t>Off</t>
  </si>
  <si>
    <t>Def</t>
  </si>
  <si>
    <t>WAR</t>
  </si>
  <si>
    <t>NameASCII</t>
  </si>
  <si>
    <t>PlayerId</t>
  </si>
  <si>
    <t>MLBAMID</t>
  </si>
  <si>
    <t>Kyle Tucker</t>
  </si>
  <si>
    <t>HOU</t>
  </si>
  <si>
    <t>Bobby Witt Jr.</t>
  </si>
  <si>
    <t>KCR</t>
  </si>
  <si>
    <t>Mookie Betts</t>
  </si>
  <si>
    <t>LAD</t>
  </si>
  <si>
    <t>Aaron Judge</t>
  </si>
  <si>
    <t>NYY</t>
  </si>
  <si>
    <t>Shohei Ohtani</t>
  </si>
  <si>
    <t>Gunnar Henderson</t>
  </si>
  <si>
    <t>BAL</t>
  </si>
  <si>
    <t>Juan Soto</t>
  </si>
  <si>
    <t>William Contreras</t>
  </si>
  <si>
    <t>MIL</t>
  </si>
  <si>
    <t>Anthony Volpe</t>
  </si>
  <si>
    <t>Elly De La Cruz</t>
  </si>
  <si>
    <t>CIN</t>
  </si>
  <si>
    <t>Isaac Paredes</t>
  </si>
  <si>
    <t>TBR</t>
  </si>
  <si>
    <t>Alec Bohm</t>
  </si>
  <si>
    <t>PHI</t>
  </si>
  <si>
    <t>Marcell Ozuna</t>
  </si>
  <si>
    <t>ATL</t>
  </si>
  <si>
    <t>José Ramírez</t>
  </si>
  <si>
    <t>CLE</t>
  </si>
  <si>
    <t>Jose Ramirez</t>
  </si>
  <si>
    <t>Salvador Perez</t>
  </si>
  <si>
    <t>Jurickson Profar</t>
  </si>
  <si>
    <t>SDP</t>
  </si>
  <si>
    <t>Jarren Duran</t>
  </si>
  <si>
    <t>BOS</t>
  </si>
  <si>
    <t>Bryce Harper</t>
  </si>
  <si>
    <t>Adley Rutschman</t>
  </si>
  <si>
    <t>Jose Altuve</t>
  </si>
  <si>
    <t>Brice Turang</t>
  </si>
  <si>
    <t>Marcus Semien</t>
  </si>
  <si>
    <t>TEX</t>
  </si>
  <si>
    <t>Jordan Westburg</t>
  </si>
  <si>
    <t>Ryan McMahon</t>
  </si>
  <si>
    <t>COL</t>
  </si>
  <si>
    <t>Jeremy Peña</t>
  </si>
  <si>
    <t>Jeremy Pena</t>
  </si>
  <si>
    <t>Ketel Marte</t>
  </si>
  <si>
    <t>ARI</t>
  </si>
  <si>
    <t>Daulton Varsho</t>
  </si>
  <si>
    <t>TOR</t>
  </si>
  <si>
    <t>Will Smith</t>
  </si>
  <si>
    <t>Andrés Giménez</t>
  </si>
  <si>
    <t>Andres Gimenez</t>
  </si>
  <si>
    <t>Ezequiel Tovar</t>
  </si>
  <si>
    <t>Brent Rooker</t>
  </si>
  <si>
    <t>OAK</t>
  </si>
  <si>
    <t>Ryan Jeffers</t>
  </si>
  <si>
    <t>MIN</t>
  </si>
  <si>
    <t>Colton Cowser</t>
  </si>
  <si>
    <t>Rafael Devers</t>
  </si>
  <si>
    <t>Brenton Doyle</t>
  </si>
  <si>
    <t>Willy Adames</t>
  </si>
  <si>
    <t>Jazz Chisholm Jr.</t>
  </si>
  <si>
    <t>MIA</t>
  </si>
  <si>
    <t>Matt Chapman</t>
  </si>
  <si>
    <t>SFG</t>
  </si>
  <si>
    <t>Freddie Freeman</t>
  </si>
  <si>
    <t>Christian Walker</t>
  </si>
  <si>
    <t>Masyn Winn</t>
  </si>
  <si>
    <t>STL</t>
  </si>
  <si>
    <t>Josh Smith</t>
  </si>
  <si>
    <t>Maikel Garcia</t>
  </si>
  <si>
    <t>Corey Seager</t>
  </si>
  <si>
    <t>Ha-Seong Kim</t>
  </si>
  <si>
    <t>Nico Hoerner</t>
  </si>
  <si>
    <t>CHC</t>
  </si>
  <si>
    <t>Cal Raleigh</t>
  </si>
  <si>
    <t>SEA</t>
  </si>
  <si>
    <t>Jake Cronenworth</t>
  </si>
  <si>
    <t>Bryson Stott</t>
  </si>
  <si>
    <t>Willi Castro</t>
  </si>
  <si>
    <t>Brandon Nimmo</t>
  </si>
  <si>
    <t>NYM</t>
  </si>
  <si>
    <t>Taylor Ward</t>
  </si>
  <si>
    <t>LAA</t>
  </si>
  <si>
    <t>Teoscar Hernández</t>
  </si>
  <si>
    <t>Teoscar Hernandez</t>
  </si>
  <si>
    <t>Abraham Toro</t>
  </si>
  <si>
    <t>José Caballero</t>
  </si>
  <si>
    <t>Jose Caballero</t>
  </si>
  <si>
    <t>Brandon Marsh</t>
  </si>
  <si>
    <t>JJ Bleday</t>
  </si>
  <si>
    <t>Vladimir Guerrero Jr.</t>
  </si>
  <si>
    <t>Ronald Acuña Jr.</t>
  </si>
  <si>
    <t>Ronald Acuna Jr.</t>
  </si>
  <si>
    <t>Fernando Tatis Jr.</t>
  </si>
  <si>
    <t>Riley Greene</t>
  </si>
  <si>
    <t>DET</t>
  </si>
  <si>
    <t>Francisco Lindor</t>
  </si>
  <si>
    <t>Connor Joe</t>
  </si>
  <si>
    <t>PIT</t>
  </si>
  <si>
    <t>Mike Tauchman</t>
  </si>
  <si>
    <t>J.T. Realmuto</t>
  </si>
  <si>
    <t>CJ Abrams</t>
  </si>
  <si>
    <t>WSN</t>
  </si>
  <si>
    <t>Alex Verdugo</t>
  </si>
  <si>
    <t>Thairo Estrada</t>
  </si>
  <si>
    <t>Ryan Mountcastle</t>
  </si>
  <si>
    <t>Mark Canha</t>
  </si>
  <si>
    <t>Luis García Jr.</t>
  </si>
  <si>
    <t>Luis Garcia Jr.</t>
  </si>
  <si>
    <t>Logan O'Hoppe</t>
  </si>
  <si>
    <t>Tyler O'Neill</t>
  </si>
  <si>
    <t>Shea Langeliers</t>
  </si>
  <si>
    <t>Spencer Steer</t>
  </si>
  <si>
    <t>Leody Taveras</t>
  </si>
  <si>
    <t>Julio Rodríguez</t>
  </si>
  <si>
    <t>Julio Rodriguez</t>
  </si>
  <si>
    <t>Jackson Merrill</t>
  </si>
  <si>
    <t>Elias Díaz</t>
  </si>
  <si>
    <t>Elias Diaz</t>
  </si>
  <si>
    <t>Oneil Cruz</t>
  </si>
  <si>
    <t>Blake Perkins</t>
  </si>
  <si>
    <t>Yordan Alvarez</t>
  </si>
  <si>
    <t>Kyle Schwarber</t>
  </si>
  <si>
    <t>Josh Naylor</t>
  </si>
  <si>
    <t>Michael Harris II</t>
  </si>
  <si>
    <t>Luis Arraez</t>
  </si>
  <si>
    <t>- - -</t>
  </si>
  <si>
    <t>Michael Busch</t>
  </si>
  <si>
    <t>Edouard Julien</t>
  </si>
  <si>
    <t>Bo Bichette</t>
  </si>
  <si>
    <t>Nolan Arenado</t>
  </si>
  <si>
    <t>Zach Neto</t>
  </si>
  <si>
    <t>Ozzie Albies</t>
  </si>
  <si>
    <t>Tyler Freeman</t>
  </si>
  <si>
    <t>Bryan Reynolds</t>
  </si>
  <si>
    <t>Cody Bellinger</t>
  </si>
  <si>
    <t>Adolis García</t>
  </si>
  <si>
    <t>Adolis Garcia</t>
  </si>
  <si>
    <t>Sal Frelick</t>
  </si>
  <si>
    <t>Ian Happ</t>
  </si>
  <si>
    <t>Orlando Arcia</t>
  </si>
  <si>
    <t>Pete Alonso</t>
  </si>
  <si>
    <t>Gavin Sheets</t>
  </si>
  <si>
    <t>CHW</t>
  </si>
  <si>
    <t>Matt Olson</t>
  </si>
  <si>
    <t>Jeff McNeil</t>
  </si>
  <si>
    <t>Nolan Gorman</t>
  </si>
  <si>
    <t>Brendan Donovan</t>
  </si>
  <si>
    <t>Austin Riley</t>
  </si>
  <si>
    <t>Jesse Winker</t>
  </si>
  <si>
    <t>Anthony Santander</t>
  </si>
  <si>
    <t>Giancarlo Stanton</t>
  </si>
  <si>
    <t>Jonathan India</t>
  </si>
  <si>
    <t>Jonah Heim</t>
  </si>
  <si>
    <t>Brayan Rocchio</t>
  </si>
  <si>
    <t>Bryan De La Cruz</t>
  </si>
  <si>
    <t>Xander Bogaerts</t>
  </si>
  <si>
    <t>Carlos Santana</t>
  </si>
  <si>
    <t>Yainer Diaz</t>
  </si>
  <si>
    <t>Alex Bregman</t>
  </si>
  <si>
    <t>Jackson Chourio</t>
  </si>
  <si>
    <t>Vinnie Pasquantino</t>
  </si>
  <si>
    <t>Lourdes Gurriel Jr.</t>
  </si>
  <si>
    <t>Starling Marte</t>
  </si>
  <si>
    <t>Andrew McCutchen</t>
  </si>
  <si>
    <t>Manny Machado</t>
  </si>
  <si>
    <t>Anthony Rizzo</t>
  </si>
  <si>
    <t>Eugenio Suárez</t>
  </si>
  <si>
    <t>Eugenio Suarez</t>
  </si>
  <si>
    <t>Gleyber Torres</t>
  </si>
  <si>
    <t>Yandy Díaz</t>
  </si>
  <si>
    <t>Yandy Diaz</t>
  </si>
  <si>
    <t>Cedric Mullins</t>
  </si>
  <si>
    <t>Paul Goldschmidt</t>
  </si>
  <si>
    <t>Jeimer Candelario</t>
  </si>
  <si>
    <t>Corbin Carroll</t>
  </si>
  <si>
    <t>Ty France</t>
  </si>
  <si>
    <t>Nolan Schanuel</t>
  </si>
  <si>
    <t>Brendan Rodgers</t>
  </si>
  <si>
    <t>Jorge Soler</t>
  </si>
  <si>
    <t>Will Benson</t>
  </si>
  <si>
    <t>Christopher Morel</t>
  </si>
  <si>
    <t>Jared Triolo</t>
  </si>
  <si>
    <t>George Springer</t>
  </si>
  <si>
    <t>Ceddanne Rafaela</t>
  </si>
  <si>
    <t>Spencer Torkelson</t>
  </si>
  <si>
    <t>Charlie Blackmon</t>
  </si>
  <si>
    <t>Justin Turner</t>
  </si>
  <si>
    <t>Mitch Garver</t>
  </si>
  <si>
    <t>Jorge Polanco</t>
  </si>
  <si>
    <t>Mitch Haniger</t>
  </si>
  <si>
    <t>Javier Báez</t>
  </si>
  <si>
    <t>Javier Baez</t>
  </si>
  <si>
    <t>Josh Bell</t>
  </si>
  <si>
    <t>Randy Arozarena</t>
  </si>
  <si>
    <t>Joey Meneses</t>
  </si>
  <si>
    <t>Andrew Vaughn</t>
  </si>
  <si>
    <t>Elehuris Montero</t>
  </si>
  <si>
    <t>Nick Castellanos</t>
  </si>
  <si>
    <t>Andrew Benintendi</t>
  </si>
  <si>
    <t>BB/K</t>
  </si>
  <si>
    <t>OPS</t>
  </si>
  <si>
    <t>Spd</t>
  </si>
  <si>
    <t>UBR</t>
  </si>
  <si>
    <t>wGDP</t>
  </si>
  <si>
    <t>XBR</t>
  </si>
  <si>
    <t>wSB</t>
  </si>
  <si>
    <t>wRC</t>
  </si>
  <si>
    <t>wRAA</t>
  </si>
  <si>
    <t>4.615039219469308</t>
  </si>
  <si>
    <t>1.301248504780233</t>
  </si>
  <si>
    <t>50.43869459565799</t>
  </si>
  <si>
    <t>22.492729052268665</t>
  </si>
  <si>
    <t>0.4282074801465298</t>
  </si>
  <si>
    <t>185.22771748982524</t>
  </si>
  <si>
    <t>2.8735856169474903</t>
  </si>
  <si>
    <t>52.49562050112024</t>
  </si>
  <si>
    <t>23.606331226308498</t>
  </si>
  <si>
    <t>0.4299950731297334</t>
  </si>
  <si>
    <t>184.48534625388476</t>
  </si>
  <si>
    <t>7.3006804076777545</t>
  </si>
  <si>
    <t>0.19430893589742482</t>
  </si>
  <si>
    <t>2.1163621991872787</t>
  </si>
  <si>
    <t>51.44758646939585</t>
  </si>
  <si>
    <t>23.265789993150925</t>
  </si>
  <si>
    <t>0.43122363391042756</t>
  </si>
  <si>
    <t>181.57652145541886</t>
  </si>
  <si>
    <t>4.125054784866321</t>
  </si>
  <si>
    <t>50.615169587963734</t>
  </si>
  <si>
    <t>21.136302981012978</t>
  </si>
  <si>
    <t>0.41540212869644166</t>
  </si>
  <si>
    <t>174.3148112799121</t>
  </si>
  <si>
    <t>6.676574755737265</t>
  </si>
  <si>
    <t>0.30097085889428854</t>
  </si>
  <si>
    <t>0.1805825224146247</t>
  </si>
  <si>
    <t>0.7724588280543685</t>
  </si>
  <si>
    <t>21.743042846624046</t>
  </si>
  <si>
    <t>0.4192685797329872</t>
  </si>
  <si>
    <t>173.50060122017496</t>
  </si>
  <si>
    <t>0.8765527900000001</t>
  </si>
  <si>
    <t>44.437965165494454</t>
  </si>
  <si>
    <t>0.4194444465082745</t>
  </si>
  <si>
    <t>170.5382830484216</t>
  </si>
  <si>
    <t>3.1951788907353444</t>
  </si>
  <si>
    <t>32.41428739091125</t>
  </si>
  <si>
    <t>11.896996232473516</t>
  </si>
  <si>
    <t>0.3954149109090684</t>
  </si>
  <si>
    <t>164.40427810407184</t>
  </si>
  <si>
    <t>7.689839311611212</t>
  </si>
  <si>
    <t>0.15219512209296227</t>
  </si>
  <si>
    <t>0.9692600700072944</t>
  </si>
  <si>
    <t>43.280771266450536</t>
  </si>
  <si>
    <t>15.688552122344625</t>
  </si>
  <si>
    <t>0.3937730298021832</t>
  </si>
  <si>
    <t>2.8683857281619503</t>
  </si>
  <si>
    <t>41.241250115971866</t>
  </si>
  <si>
    <t>14.710270169716178</t>
  </si>
  <si>
    <t>0.39171381002025946</t>
  </si>
  <si>
    <t>157.33300188765674</t>
  </si>
  <si>
    <t>5.313060626499063</t>
  </si>
  <si>
    <t>0.055907439440488815</t>
  </si>
  <si>
    <t>45.15962728755454</t>
  </si>
  <si>
    <t>16.741999878454013</t>
  </si>
  <si>
    <t>0.39676868269840876</t>
  </si>
  <si>
    <t>156.37659499646946</t>
  </si>
  <si>
    <t>1.0136056772270732</t>
  </si>
  <si>
    <t>37.39637543107216</t>
  </si>
  <si>
    <t>12.280381081950114</t>
  </si>
  <si>
    <t>0.38216665724538407</t>
  </si>
  <si>
    <t>155.43725099309773</t>
  </si>
  <si>
    <t>0.5586206130683422</t>
  </si>
  <si>
    <t>0.3295356370508671</t>
  </si>
  <si>
    <t>43.249780435114985</t>
  </si>
  <si>
    <t>14.59632209315885</t>
  </si>
  <si>
    <t>0.38514873112241427</t>
  </si>
  <si>
    <t>148.37933635378303</t>
  </si>
  <si>
    <t>0.7127100774999999</t>
  </si>
  <si>
    <t>38.257217887020516</t>
  </si>
  <si>
    <t>12.905392605042866</t>
  </si>
  <si>
    <t>0.3850967138299445</t>
  </si>
  <si>
    <t>148.3430829647063</t>
  </si>
  <si>
    <t>2.8040513388505186</t>
  </si>
  <si>
    <t>38.19793714265283</t>
  </si>
  <si>
    <t>12.374449994963964</t>
  </si>
  <si>
    <t>0.38074528471404956</t>
  </si>
  <si>
    <t>145.4787367772143</t>
  </si>
  <si>
    <t>3.707574096298407</t>
  </si>
  <si>
    <t>0.37265823036432266</t>
  </si>
  <si>
    <t>0.18632910982705653</t>
  </si>
  <si>
    <t>30.454382738660847</t>
  </si>
  <si>
    <t>0.36973694485166797</t>
  </si>
  <si>
    <t>143.63223874722163</t>
  </si>
  <si>
    <t>2.8064725921840754</t>
  </si>
  <si>
    <t>32.05467976601446</t>
  </si>
  <si>
    <t>10.004487544015287</t>
  </si>
  <si>
    <t>0.3770320203786339</t>
  </si>
  <si>
    <t>141.71358535878036</t>
  </si>
  <si>
    <t>6.096679501420985</t>
  </si>
  <si>
    <t>0.19523809058591723</t>
  </si>
  <si>
    <t>32.740120964447385</t>
  </si>
  <si>
    <t>8.567450346747762</t>
  </si>
  <si>
    <t>0.36256225933046904</t>
  </si>
  <si>
    <t>139.86039055889898</t>
  </si>
  <si>
    <t>3.6340842542957077</t>
  </si>
  <si>
    <t>0.16445241541077849</t>
  </si>
  <si>
    <t>37.56534043752114</t>
  </si>
  <si>
    <t>10.562698625554239</t>
  </si>
  <si>
    <t>0.36791744096237317</t>
  </si>
  <si>
    <t>136.8132266598113</t>
  </si>
  <si>
    <t>2.0957024289402115</t>
  </si>
  <si>
    <t>36.38888902772393</t>
  </si>
  <si>
    <t>8.914585350045822</t>
  </si>
  <si>
    <t>0.3581964021612858</t>
  </si>
  <si>
    <t>135.93926698283758</t>
  </si>
  <si>
    <t>6.013943247362881</t>
  </si>
  <si>
    <t>0.12051724409684539</t>
  </si>
  <si>
    <t>0.16068964544683695</t>
  </si>
  <si>
    <t>0.44418173423036933</t>
  </si>
  <si>
    <t>36.42567326589252</t>
  </si>
  <si>
    <t>8.951369588214414</t>
  </si>
  <si>
    <t>0.3583915228451485</t>
  </si>
  <si>
    <t>135.59475290824952</t>
  </si>
  <si>
    <t>4.586241683622154</t>
  </si>
  <si>
    <t>0.30815859185531735</t>
  </si>
  <si>
    <t>36.55708324051373</t>
  </si>
  <si>
    <t>8.375286764268806</t>
  </si>
  <si>
    <t>0.3542204045948862</t>
  </si>
  <si>
    <t>133.6625146645988</t>
  </si>
  <si>
    <t>3.241186054386735</t>
  </si>
  <si>
    <t>37.92394935798128</t>
  </si>
  <si>
    <t>9.506321948880746</t>
  </si>
  <si>
    <t>0.3596613575637592</t>
  </si>
  <si>
    <t>133.23452090482735</t>
  </si>
  <si>
    <t>2.023537530010003</t>
  </si>
  <si>
    <t>0.21002130693523213</t>
  </si>
  <si>
    <t>0.12601278984220698</t>
  </si>
  <si>
    <t>30.52658277779156</t>
  </si>
  <si>
    <t>7.297235891514361</t>
  </si>
  <si>
    <t>0.35669075951133805</t>
  </si>
  <si>
    <t>131.2278120630059</t>
  </si>
  <si>
    <t>2.682805422744296</t>
  </si>
  <si>
    <t>32.90213897593441</t>
  </si>
  <si>
    <t>6.842820895389944</t>
  </si>
  <si>
    <t>0.34917770624160765</t>
  </si>
  <si>
    <t>130.53204247099006</t>
  </si>
  <si>
    <t>4.153456054333261</t>
  </si>
  <si>
    <t>0.12063491647131741</t>
  </si>
  <si>
    <t>34.763355024541774</t>
  </si>
  <si>
    <t>7.878628679002682</t>
  </si>
  <si>
    <t>0.3536176959848614</t>
  </si>
  <si>
    <t>129.15188538385334</t>
  </si>
  <si>
    <t>5.174550446859371</t>
  </si>
  <si>
    <t>0.22591091541107744</t>
  </si>
  <si>
    <t>0.15060727263335139</t>
  </si>
  <si>
    <t>27.724600559866538</t>
  </si>
  <si>
    <t>5.792323804295173</t>
  </si>
  <si>
    <t>0.3493983652642978</t>
  </si>
  <si>
    <t>128.2982552304041</t>
  </si>
  <si>
    <t>3.333254990819666</t>
  </si>
  <si>
    <t>24.575914192629362</t>
  </si>
  <si>
    <t>4.766115832758451</t>
  </si>
  <si>
    <t>0.3459726000974278</t>
  </si>
  <si>
    <t>128.29824762008192</t>
  </si>
  <si>
    <t>3.4784709953500137</t>
  </si>
  <si>
    <t>0.1326478134142235</t>
  </si>
  <si>
    <t>26.45240201919404</t>
  </si>
  <si>
    <t>6.170941793611917</t>
  </si>
  <si>
    <t>0.35525183095818474</t>
  </si>
  <si>
    <t>126.53390868331316</t>
  </si>
  <si>
    <t>5.5817740441023584</t>
  </si>
  <si>
    <t>0.2975077906739898</t>
  </si>
  <si>
    <t>28.38950712232191</t>
  </si>
  <si>
    <t>5.867653034611529</t>
  </si>
  <si>
    <t>0.3488782453911467</t>
  </si>
  <si>
    <t>126.36726892060486</t>
  </si>
  <si>
    <t>3.2172354400551546</t>
  </si>
  <si>
    <t>0.12179261480923742</t>
  </si>
  <si>
    <t>33.757405333297626</t>
  </si>
  <si>
    <t>6.518932588475121</t>
  </si>
  <si>
    <t>0.3457881363860348</t>
  </si>
  <si>
    <t>126.3091293468088</t>
  </si>
  <si>
    <t>5.712875694246368</t>
  </si>
  <si>
    <t>0.10815858887508512</t>
  </si>
  <si>
    <t>5.719373184405823</t>
  </si>
  <si>
    <t>0.3426079707295371</t>
  </si>
  <si>
    <t>125.56924292630327</t>
  </si>
  <si>
    <t>1.703667949107143</t>
  </si>
  <si>
    <t>0.24712228507269174</t>
  </si>
  <si>
    <t>37.82693139435241</t>
  </si>
  <si>
    <t>10.82428958238551</t>
  </si>
  <si>
    <t>0.3693292784479867</t>
  </si>
  <si>
    <t>125.5096068882905</t>
  </si>
  <si>
    <t>7.343352054266205</t>
  </si>
  <si>
    <t>0.3255813722498715</t>
  </si>
  <si>
    <t>0.46249417774379253</t>
  </si>
  <si>
    <t>6.765166677228859</t>
  </si>
  <si>
    <t>0.3450372258493723</t>
  </si>
  <si>
    <t>125.27407734045748</t>
  </si>
  <si>
    <t>2.464816902808471</t>
  </si>
  <si>
    <t>0.35122673837098783</t>
  </si>
  <si>
    <t>124.7743698613951</t>
  </si>
  <si>
    <t>2.296502164965477</t>
  </si>
  <si>
    <t>0.1215189757058397</t>
  </si>
  <si>
    <t>32.90525169800629</t>
  </si>
  <si>
    <t>6.492187218178408</t>
  </si>
  <si>
    <t>0.34673052999590126</t>
  </si>
  <si>
    <t>124.35840946973215</t>
  </si>
  <si>
    <t>3.5960608337094886</t>
  </si>
  <si>
    <t>28.26956871908936</t>
  </si>
  <si>
    <t>6.101461030662386</t>
  </si>
  <si>
    <t>0.35102122166055316</t>
  </si>
  <si>
    <t>123.54707470499649</t>
  </si>
  <si>
    <t>2.4120323741462286</t>
  </si>
  <si>
    <t>32.676456355001356</t>
  </si>
  <si>
    <t>5.320068143751051</t>
  </si>
  <si>
    <t>0.3392510518236452</t>
  </si>
  <si>
    <t>123.22964235472334</t>
  </si>
  <si>
    <t>5.937714767108982</t>
  </si>
  <si>
    <t>0.10763357812538743</t>
  </si>
  <si>
    <t>2.9916072539053857</t>
  </si>
  <si>
    <t>27.570469063344664</t>
  </si>
  <si>
    <t>5.4023613749176915</t>
  </si>
  <si>
    <t>0.34642523559190896</t>
  </si>
  <si>
    <t>122.36841258550862</t>
  </si>
  <si>
    <t>0.1236294824630022</t>
  </si>
  <si>
    <t>30.70045582015109</t>
  </si>
  <si>
    <t>4.994884138890029</t>
  </si>
  <si>
    <t>0.33922754962679363</t>
  </si>
  <si>
    <t>121.20971757250183</t>
  </si>
  <si>
    <t>2.9153738736579653</t>
  </si>
  <si>
    <t>0.2692307560937479</t>
  </si>
  <si>
    <t>28.326292046730714</t>
  </si>
  <si>
    <t>4.389452361886696</t>
  </si>
  <si>
    <t>0.3376339350766803</t>
  </si>
  <si>
    <t>120.96337157488091</t>
  </si>
  <si>
    <t>4.2246350445826915</t>
  </si>
  <si>
    <t>0.9999999850988388</t>
  </si>
  <si>
    <t>34.986034896645144</t>
  </si>
  <si>
    <t>6.332576554689003</t>
  </si>
  <si>
    <t>0.3431178855994516</t>
  </si>
  <si>
    <t>120.94355059112782</t>
  </si>
  <si>
    <t>5.041175657937291</t>
  </si>
  <si>
    <t>27.320521513437626</t>
  </si>
  <si>
    <t>3.8553436943048185</t>
  </si>
  <si>
    <t>0.33485389564504575</t>
  </si>
  <si>
    <t>120.54907999903395</t>
  </si>
  <si>
    <t>3.1591342364717567</t>
  </si>
  <si>
    <t>0.19741695513948798</t>
  </si>
  <si>
    <t>28.753017625068612</t>
  </si>
  <si>
    <t>3.5191078095187605</t>
  </si>
  <si>
    <t>0.3312336322255609</t>
  </si>
  <si>
    <t>119.67321354689291</t>
  </si>
  <si>
    <t>3.288492725929699</t>
  </si>
  <si>
    <t>25.735376660941178</t>
  </si>
  <si>
    <t>3.921015371797616</t>
  </si>
  <si>
    <t>0.3371046556008829</t>
  </si>
  <si>
    <t>118.91809499591044</t>
  </si>
  <si>
    <t>4.732733083045155</t>
  </si>
  <si>
    <t>0.23300000478047878</t>
  </si>
  <si>
    <t>33.28894658804302</t>
  </si>
  <si>
    <t>5.8146429103649115</t>
  </si>
  <si>
    <t>0.34175286767802715</t>
  </si>
  <si>
    <t>118.37454741811892</t>
  </si>
  <si>
    <t>6.349579552860714</t>
  </si>
  <si>
    <t>0.12611939327325672</t>
  </si>
  <si>
    <t>0.6596187893301249</t>
  </si>
  <si>
    <t>23.590226701200507</t>
  </si>
  <si>
    <t>3.662512874901796</t>
  </si>
  <si>
    <t>0.33769419430250147</t>
  </si>
  <si>
    <t>118.23196479932825</t>
  </si>
  <si>
    <t>5.467493020983618</t>
  </si>
  <si>
    <t>0.11711229127831757</t>
  </si>
  <si>
    <t>0.33903269609436393</t>
  </si>
  <si>
    <t>29.75270989523147</t>
  </si>
  <si>
    <t>3.9292227475426014</t>
  </si>
  <si>
    <t>0.33308411574144975</t>
  </si>
  <si>
    <t>117.78453715750965</t>
  </si>
  <si>
    <t>7.880948326097369</t>
  </si>
  <si>
    <t>0.3384485102724284</t>
  </si>
  <si>
    <t>0.15042157843708992</t>
  </si>
  <si>
    <t>3.7298590573482215</t>
  </si>
  <si>
    <t>32.821588250489135</t>
  </si>
  <si>
    <t>0.34708099939801673</t>
  </si>
  <si>
    <t>117.5677304598244</t>
  </si>
  <si>
    <t>3.800032898464127</t>
  </si>
  <si>
    <t>0.2195402157958597</t>
  </si>
  <si>
    <t>26.79821317792589</t>
  </si>
  <si>
    <t>4.276359090215511</t>
  </si>
  <si>
    <t>0.3385811554199738</t>
  </si>
  <si>
    <t>116.99587589566104</t>
  </si>
  <si>
    <t>6.251972777264298</t>
  </si>
  <si>
    <t>0.4204650800675154</t>
  </si>
  <si>
    <t>0.2627906734123826</t>
  </si>
  <si>
    <t>0.37584679340943694</t>
  </si>
  <si>
    <t>32.00782737234393</t>
  </si>
  <si>
    <t>5.358931959660449</t>
  </si>
  <si>
    <t>0.34021602464573725</t>
  </si>
  <si>
    <t>116.81124830337295</t>
  </si>
  <si>
    <t>4.393478532552483</t>
  </si>
  <si>
    <t>0.46249996684491634</t>
  </si>
  <si>
    <t>0.1849999907426536</t>
  </si>
  <si>
    <t>29.895725163043736</t>
  </si>
  <si>
    <t>3.718491616071461</t>
  </si>
  <si>
    <t>0.3316112530177535</t>
  </si>
  <si>
    <t>116.76587059778608</t>
  </si>
  <si>
    <t>25.717598963826063</t>
  </si>
  <si>
    <t>3.1957448761156844</t>
  </si>
  <si>
    <t>0.33158861841830906</t>
  </si>
  <si>
    <t>115.90108665621874</t>
  </si>
  <si>
    <t>3.888605199019563</t>
  </si>
  <si>
    <t>33.971483802106704</t>
  </si>
  <si>
    <t>5.082194527294959</t>
  </si>
  <si>
    <t>0.33654721374394464</t>
  </si>
  <si>
    <t>115.62190046276457</t>
  </si>
  <si>
    <t>3.0212992609655114</t>
  </si>
  <si>
    <t>0.039999999571591616</t>
  </si>
  <si>
    <t>28.69445588684084</t>
  </si>
  <si>
    <t>3.224715138435383</t>
  </si>
  <si>
    <t>0.32936094516799563</t>
  </si>
  <si>
    <t>115.36192690594345</t>
  </si>
  <si>
    <t>0.22747251577675343</t>
  </si>
  <si>
    <t>26.75481836958118</t>
  </si>
  <si>
    <t>0.3249185151524014</t>
  </si>
  <si>
    <t>115.27190034030157</t>
  </si>
  <si>
    <t>7.523577106539941</t>
  </si>
  <si>
    <t>0.11772152374032885</t>
  </si>
  <si>
    <t>29.64237585169237</t>
  </si>
  <si>
    <t>0.33400326911534106</t>
  </si>
  <si>
    <t>114.8644482959182</t>
  </si>
  <si>
    <t>5.543808458113881</t>
  </si>
  <si>
    <t>0.21428569336421788</t>
  </si>
  <si>
    <t>0.4366248929873109</t>
  </si>
  <si>
    <t>23.412497552307133</t>
  </si>
  <si>
    <t>3.248952793152811</t>
  </si>
  <si>
    <t>0.3343918239861204</t>
  </si>
  <si>
    <t>114.16588399460858</t>
  </si>
  <si>
    <t>2.768728564326998</t>
  </si>
  <si>
    <t>0.3857867526676273</t>
  </si>
  <si>
    <t>29.926055925820272</t>
  </si>
  <si>
    <t>3.0413295802811793</t>
  </si>
  <si>
    <t>0.3273957113249112</t>
  </si>
  <si>
    <t>113.94188620403565</t>
  </si>
  <si>
    <t>7.031403935864286</t>
  </si>
  <si>
    <t>0.21818182221613824</t>
  </si>
  <si>
    <t>0.1090909109916538</t>
  </si>
  <si>
    <t>25.93875187254583</t>
  </si>
  <si>
    <t>2.3556585869852227</t>
  </si>
  <si>
    <t>0.3254665669798851</t>
  </si>
  <si>
    <t>112.77805243039015</t>
  </si>
  <si>
    <t>7.902354331132031</t>
  </si>
  <si>
    <t>1.7613798710517585</t>
  </si>
  <si>
    <t>26.183151748020936</t>
  </si>
  <si>
    <t>3.307551261027147</t>
  </si>
  <si>
    <t>0.3319811341688805</t>
  </si>
  <si>
    <t>4.477590058288225</t>
  </si>
  <si>
    <t>22.424075074091455</t>
  </si>
  <si>
    <t>1.435122049942516</t>
  </si>
  <si>
    <t>0.3208740485662764</t>
  </si>
  <si>
    <t>112.45311424450819</t>
  </si>
  <si>
    <t>7.848487974546652</t>
  </si>
  <si>
    <t>0.9686133307404816</t>
  </si>
  <si>
    <t>33.551281725875214</t>
  </si>
  <si>
    <t>4.661992451063471</t>
  </si>
  <si>
    <t>0.33442743967990485</t>
  </si>
  <si>
    <t>112.02037436708183</t>
  </si>
  <si>
    <t>5.354784477419621</t>
  </si>
  <si>
    <t>0.4347826021257788</t>
  </si>
  <si>
    <t>0.21739129605703056</t>
  </si>
  <si>
    <t>32.23243080917731</t>
  </si>
  <si>
    <t>2.753564202226545</t>
  </si>
  <si>
    <t>0.32452226400375367</t>
  </si>
  <si>
    <t>111.94353245840149</t>
  </si>
  <si>
    <t>4.791241698536417</t>
  </si>
  <si>
    <t>0.5916072181425989</t>
  </si>
  <si>
    <t>26.275494643167526</t>
  </si>
  <si>
    <t>2.9282322904625255</t>
  </si>
  <si>
    <t>0.3291876851604675</t>
  </si>
  <si>
    <t>111.61140808978791</t>
  </si>
  <si>
    <t>6.938076697388743</t>
  </si>
  <si>
    <t>0.19421486998908222</t>
  </si>
  <si>
    <t>0.7279537301510572</t>
  </si>
  <si>
    <t>24.04883813720606</t>
  </si>
  <si>
    <t>1.880730448779093</t>
  </si>
  <si>
    <t>0.3232735053021857</t>
  </si>
  <si>
    <t>111.59979625288581</t>
  </si>
  <si>
    <t>4.374500271040741</t>
  </si>
  <si>
    <t>0.39424698799848557</t>
  </si>
  <si>
    <t>0.15769880264997482</t>
  </si>
  <si>
    <t>0.39884068677201867</t>
  </si>
  <si>
    <t>31.104796202720504</t>
  </si>
  <si>
    <t>3.630492525042394</t>
  </si>
  <si>
    <t>0.33016711959511424</t>
  </si>
  <si>
    <t>111.38567289929095</t>
  </si>
  <si>
    <t>2.3381251922191035</t>
  </si>
  <si>
    <t>27.526083458518062</t>
  </si>
  <si>
    <t>2.410089109396018</t>
  </si>
  <si>
    <t>0.32489393042846465</t>
  </si>
  <si>
    <t>111.2352319582996</t>
  </si>
  <si>
    <t>3.9330189124730772</t>
  </si>
  <si>
    <t>27.457456035687436</t>
  </si>
  <si>
    <t>2.3414616865653897</t>
  </si>
  <si>
    <t>0.32449571732080207</t>
  </si>
  <si>
    <t>110.94238486362302</t>
  </si>
  <si>
    <t>4.183259216285705</t>
  </si>
  <si>
    <t>0.20683758752420545</t>
  </si>
  <si>
    <t>32.700211798662515</t>
  </si>
  <si>
    <t>4.164668923134179</t>
  </si>
  <si>
    <t>0.33217906061544455</t>
  </si>
  <si>
    <t>110.81875182151988</t>
  </si>
  <si>
    <t>4.5407034206011865</t>
  </si>
  <si>
    <t>0.15072462696116418</t>
  </si>
  <si>
    <t>23.366001442749102</t>
  </si>
  <si>
    <t>1.9053865528889484</t>
  </si>
  <si>
    <t>0.32384855308375515</t>
  </si>
  <si>
    <t>109.45912316174808</t>
  </si>
  <si>
    <t>2.2031715978164503</t>
  </si>
  <si>
    <t>0.037367303390055895</t>
  </si>
  <si>
    <t>22.565277968796337</t>
  </si>
  <si>
    <t>1.8121558775030024</t>
  </si>
  <si>
    <t>0.32363496200982916</t>
  </si>
  <si>
    <t>109.31483736844389</t>
  </si>
  <si>
    <t>5.561178576874725</t>
  </si>
  <si>
    <t>0.25963634287472814</t>
  </si>
  <si>
    <t>26.073504313960054</t>
  </si>
  <si>
    <t>2.0187491626882323</t>
  </si>
  <si>
    <t>0.3231399543766905</t>
  </si>
  <si>
    <t>108.98044807152144</t>
  </si>
  <si>
    <t>0.15401067165657878</t>
  </si>
  <si>
    <t>0.2310160241322592</t>
  </si>
  <si>
    <t>1.376493547577411</t>
  </si>
  <si>
    <t>29.10497125217807</t>
  </si>
  <si>
    <t>3.635230503772615</t>
  </si>
  <si>
    <t>0.33170989169630893</t>
  </si>
  <si>
    <t>107.18418573607202</t>
  </si>
  <si>
    <t>4.286229661306771</t>
  </si>
  <si>
    <t>30.87173131670771</t>
  </si>
  <si>
    <t>1.6286956426125583</t>
  </si>
  <si>
    <t>0.31902611736328373</t>
  </si>
  <si>
    <t>107.13035378820341</t>
  </si>
  <si>
    <t>21.585443403446348</t>
  </si>
  <si>
    <t>1.3039831778642248</t>
  </si>
  <si>
    <t>0.3202793315837258</t>
  </si>
  <si>
    <t>105.9232787266326</t>
  </si>
  <si>
    <t>21.557048510371512</t>
  </si>
  <si>
    <t>0.3076499633610567</t>
  </si>
  <si>
    <t>105.38209223360232</t>
  </si>
  <si>
    <t>27.62920093389076</t>
  </si>
  <si>
    <t>1.923629252629698</t>
  </si>
  <si>
    <t>0.3218152219498599</t>
  </si>
  <si>
    <t>104.58744598318306</t>
  </si>
  <si>
    <t>7.307514372492835</t>
  </si>
  <si>
    <t>0.30000000714790076</t>
  </si>
  <si>
    <t>1.485164716374129</t>
  </si>
  <si>
    <t>28.094604395881856</t>
  </si>
  <si>
    <t>1.9173708489095787</t>
  </si>
  <si>
    <t>0.32158387647018777</t>
  </si>
  <si>
    <t>104.43116667127983</t>
  </si>
  <si>
    <t>6.194768010399666</t>
  </si>
  <si>
    <t>0.20949719077907503</t>
  </si>
  <si>
    <t>26.819531231571595</t>
  </si>
  <si>
    <t>0.28855128531591157</t>
  </si>
  <si>
    <t>0.3124943327690874</t>
  </si>
  <si>
    <t>103.60676179312449</t>
  </si>
  <si>
    <t>23.89183108210576</t>
  </si>
  <si>
    <t>3.6103708565236365</t>
  </si>
  <si>
    <t>0.3368523390854106</t>
  </si>
  <si>
    <t>103.57067061212113</t>
  </si>
  <si>
    <t>0.39895471482304856</t>
  </si>
  <si>
    <t>0.6448284764774144</t>
  </si>
  <si>
    <t>27.530240886950995</t>
  </si>
  <si>
    <t>0.5275990749841004</t>
  </si>
  <si>
    <t>0.31375681595844135</t>
  </si>
  <si>
    <t>103.07979363172879</t>
  </si>
  <si>
    <t>3.5160725834533775</t>
  </si>
  <si>
    <t>0.11176469968631864</t>
  </si>
  <si>
    <t>23.203309761863945</t>
  </si>
  <si>
    <t>0.7993711405813668</t>
  </si>
  <si>
    <t>0.3161091691569278</t>
  </si>
  <si>
    <t>103.01688906669966</t>
  </si>
  <si>
    <t>4.534576356196977</t>
  </si>
  <si>
    <t>1.3203968978486955</t>
  </si>
  <si>
    <t>20.63323833974986</t>
  </si>
  <si>
    <t>0.7055245134511443</t>
  </si>
  <si>
    <t>0.31606898223154645</t>
  </si>
  <si>
    <t>102.74941575823077</t>
  </si>
  <si>
    <t>2.0730993639934443</t>
  </si>
  <si>
    <t>0.10484581091441214</t>
  </si>
  <si>
    <t>29.595142695782688</t>
  </si>
  <si>
    <t>1.531261685965566</t>
  </si>
  <si>
    <t>0.31886118298341454</t>
  </si>
  <si>
    <t>102.38555057407122</t>
  </si>
  <si>
    <t>8.536624682096413</t>
  </si>
  <si>
    <t>0.31252334802411497</t>
  </si>
  <si>
    <t>1.9916072390042245</t>
  </si>
  <si>
    <t>28.547219672730517</t>
  </si>
  <si>
    <t>3.902887189319684</t>
  </si>
  <si>
    <t>0.33398937397790185</t>
  </si>
  <si>
    <t>101.63667035571429</t>
  </si>
  <si>
    <t>2.8455750679001275</t>
  </si>
  <si>
    <t>21.029552505925558</t>
  </si>
  <si>
    <t>0.2764304146322213</t>
  </si>
  <si>
    <t>0.3128505025591169</t>
  </si>
  <si>
    <t>101.44946679549922</t>
  </si>
  <si>
    <t>3.9135802096051333</t>
  </si>
  <si>
    <t>0.19593906635418534</t>
  </si>
  <si>
    <t>0.2939086393453181</t>
  </si>
  <si>
    <t>23.719688139254995</t>
  </si>
  <si>
    <t>0.9620031186890057</t>
  </si>
  <si>
    <t>0.31706981059800776</t>
  </si>
  <si>
    <t>101.38180902059224</t>
  </si>
  <si>
    <t>4.7394541511973545</t>
  </si>
  <si>
    <t>0.021834574174135923</t>
  </si>
  <si>
    <t>31.871129195945567</t>
  </si>
  <si>
    <t>4.278910051839659</t>
  </si>
  <si>
    <t>0.3335096301970544</t>
  </si>
  <si>
    <t>101.31259214996349</t>
  </si>
  <si>
    <t>1.261452327817435</t>
  </si>
  <si>
    <t>21.778813924568183</t>
  </si>
  <si>
    <t>101.31119488407631</t>
  </si>
  <si>
    <t>0.17787609831430018</t>
  </si>
  <si>
    <t>22.965936507278872</t>
  </si>
  <si>
    <t>100.7107660124041</t>
  </si>
  <si>
    <t>2.559806876304907</t>
  </si>
  <si>
    <t>22.596159462341724</t>
  </si>
  <si>
    <t>0.8997136396259637</t>
  </si>
  <si>
    <t>0.31695273730272805</t>
  </si>
  <si>
    <t>100.5330123573211</t>
  </si>
  <si>
    <t>4.782002153125669</t>
  </si>
  <si>
    <t>0.21752988023217767</t>
  </si>
  <si>
    <t>0.6674990002065897</t>
  </si>
  <si>
    <t>20.993004636670914</t>
  </si>
  <si>
    <t>0.3077338157774328</t>
  </si>
  <si>
    <t>100.41923292595558</t>
  </si>
  <si>
    <t>8.013980740175372</t>
  </si>
  <si>
    <t>2.1843737703748047</t>
  </si>
  <si>
    <t>29.45672217780237</t>
  </si>
  <si>
    <t>1.039094768701836</t>
  </si>
  <si>
    <t>0.3162381766231489</t>
  </si>
  <si>
    <t>100.35220873643125</t>
  </si>
  <si>
    <t>5.611510904233333</t>
  </si>
  <si>
    <t>21.733088631762556</t>
  </si>
  <si>
    <t>0.3072934596933783</t>
  </si>
  <si>
    <t>99.98201959298164</t>
  </si>
  <si>
    <t>5.695642475763147</t>
  </si>
  <si>
    <t>1.2372716441750526</t>
  </si>
  <si>
    <t>22.778420038123734</t>
  </si>
  <si>
    <t>0.3059366608983907</t>
  </si>
  <si>
    <t>99.44579300391598</t>
  </si>
  <si>
    <t>5.8638394690466065</t>
  </si>
  <si>
    <t>22.184085023147908</t>
  </si>
  <si>
    <t>0.3079759737583979</t>
  </si>
  <si>
    <t>99.42896956689997</t>
  </si>
  <si>
    <t>4.411958941885951</t>
  </si>
  <si>
    <t>0.29909256924293004</t>
  </si>
  <si>
    <t>0.037386569572845474</t>
  </si>
  <si>
    <t>23.832897494300713</t>
  </si>
  <si>
    <t>0.30816330232666533</t>
  </si>
  <si>
    <t>98.86336741660956</t>
  </si>
  <si>
    <t>6.877996529692489</t>
  </si>
  <si>
    <t>1.3459428129717708</t>
  </si>
  <si>
    <t>25.32017397787445</t>
  </si>
  <si>
    <t>0.30487917905504053</t>
  </si>
  <si>
    <t>98.67416664329052</t>
  </si>
  <si>
    <t>7.044755915990812</t>
  </si>
  <si>
    <t>0.17170262709259987</t>
  </si>
  <si>
    <t>0.20445730723440647</t>
  </si>
  <si>
    <t>19.569064310628306</t>
  </si>
  <si>
    <t>0.3002912338170628</t>
  </si>
  <si>
    <t>98.37427365544443</t>
  </si>
  <si>
    <t>0.1525423724669963</t>
  </si>
  <si>
    <t>25.673380377088865</t>
  </si>
  <si>
    <t>0.3061984486050076</t>
  </si>
  <si>
    <t>98.20543851188897</t>
  </si>
  <si>
    <t>0.16985293594188988</t>
  </si>
  <si>
    <t>0.2974711179217219</t>
  </si>
  <si>
    <t>96.40879729285464</t>
  </si>
  <si>
    <t>3.5828542064891025</t>
  </si>
  <si>
    <t>24.040061948922506</t>
  </si>
  <si>
    <t>0.31010980647185754</t>
  </si>
  <si>
    <t>95.91045166080126</t>
  </si>
  <si>
    <t>4.031617042475008</t>
  </si>
  <si>
    <t>22.138240280906068</t>
  </si>
  <si>
    <t>0.31149123760468184</t>
  </si>
  <si>
    <t>93.52600942967841</t>
  </si>
  <si>
    <t>4.651468785562605</t>
  </si>
  <si>
    <t>0.1423625232418999</t>
  </si>
  <si>
    <t>0.4923981730826199</t>
  </si>
  <si>
    <t>23.33156629069851</t>
  </si>
  <si>
    <t>92.33823177498182</t>
  </si>
  <si>
    <t>0.4272920857183635</t>
  </si>
  <si>
    <t>0.1424306952394545</t>
  </si>
  <si>
    <t>18.683401865901917</t>
  </si>
  <si>
    <t>0.30344569468926524</t>
  </si>
  <si>
    <t>92.17839833573332</t>
  </si>
  <si>
    <t>5.376866216590358</t>
  </si>
  <si>
    <t>0.1495107546215877</t>
  </si>
  <si>
    <t>0.19884068379178643</t>
  </si>
  <si>
    <t>20.054261306295807</t>
  </si>
  <si>
    <t>0.2949417766439852</t>
  </si>
  <si>
    <t>91.96121762390047</t>
  </si>
  <si>
    <t>18.81566397284532</t>
  </si>
  <si>
    <t>0.2965572169945065</t>
  </si>
  <si>
    <t>91.46106006103234</t>
  </si>
  <si>
    <t>23.846331542088645</t>
  </si>
  <si>
    <t>0.3028954515390307</t>
  </si>
  <si>
    <t>3.344270604668124</t>
  </si>
  <si>
    <t>0.16157988575287163</t>
  </si>
  <si>
    <t>24.064703893763248</t>
  </si>
  <si>
    <t>0.29736187987857393</t>
  </si>
  <si>
    <t>3.884340096330617</t>
  </si>
  <si>
    <t>0.17603484471328557</t>
  </si>
  <si>
    <t>0.22215794678777456</t>
  </si>
  <si>
    <t>20.951278969689515</t>
  </si>
  <si>
    <t>0.2933635679050465</t>
  </si>
  <si>
    <t>90.95237301455613</t>
  </si>
  <si>
    <t>4.566638131893841</t>
  </si>
  <si>
    <t>0.2288713885936886</t>
  </si>
  <si>
    <t>22.81146585301446</t>
  </si>
  <si>
    <t>0.2945013111884441</t>
  </si>
  <si>
    <t>90.07224734178378</t>
  </si>
  <si>
    <t>5.732580893339128</t>
  </si>
  <si>
    <t>19.83262777446464</t>
  </si>
  <si>
    <t>0.29695746975560344</t>
  </si>
  <si>
    <t>88.95177346532857</t>
  </si>
  <si>
    <t>4.547601948768865</t>
  </si>
  <si>
    <t>0.029391415417194366</t>
  </si>
  <si>
    <t>21.203990865724265</t>
  </si>
  <si>
    <t>0.29056453277049454</t>
  </si>
  <si>
    <t>88.80331740538604</t>
  </si>
  <si>
    <t>4.266424840074396</t>
  </si>
  <si>
    <t>0.20807599602267146</t>
  </si>
  <si>
    <t>22.385085756455577</t>
  </si>
  <si>
    <t>0.29150446741262337</t>
  </si>
  <si>
    <t>87.60993267837372</t>
  </si>
  <si>
    <t>5.349892565664283</t>
  </si>
  <si>
    <t>22.71533739269289</t>
  </si>
  <si>
    <t>0.29636348352253994</t>
  </si>
  <si>
    <t>87.39419814536055</t>
  </si>
  <si>
    <t>2.107514189241566</t>
  </si>
  <si>
    <t>17.402830174005768</t>
  </si>
  <si>
    <t>0.28808059215545656</t>
  </si>
  <si>
    <t>87.07213799783061</t>
  </si>
  <si>
    <t>1.5839777073439545</t>
  </si>
  <si>
    <t>22.156284517336257</t>
  </si>
  <si>
    <t>0.2913656591819728</t>
  </si>
  <si>
    <t>86.93594985067908</t>
  </si>
  <si>
    <t>5.032542137782107</t>
  </si>
  <si>
    <t>0.2445051008835435</t>
  </si>
  <si>
    <t>17.71203161576112</t>
  </si>
  <si>
    <t>0.2939434938571032</t>
  </si>
  <si>
    <t>5.192359471648022</t>
  </si>
  <si>
    <t>20.690161798558925</t>
  </si>
  <si>
    <t>0.30119306292939696</t>
  </si>
  <si>
    <t>86.56935026178031</t>
  </si>
  <si>
    <t>0.9884453712500001</t>
  </si>
  <si>
    <t>19.789479795924397</t>
  </si>
  <si>
    <t>0.2912481635188063</t>
  </si>
  <si>
    <t>4.049767879378505</t>
  </si>
  <si>
    <t>0.21460110554471612</t>
  </si>
  <si>
    <t>22.11813771931832</t>
  </si>
  <si>
    <t>0.28886829056871044</t>
  </si>
  <si>
    <t>85.24891862360468</t>
  </si>
  <si>
    <t>3.448750162745422</t>
  </si>
  <si>
    <t>0.23978102940600365</t>
  </si>
  <si>
    <t>0.052385308779776096</t>
  </si>
  <si>
    <t>20.990625200762096</t>
  </si>
  <si>
    <t>0.2836347419187563</t>
  </si>
  <si>
    <t>84.32304976763133</t>
  </si>
  <si>
    <t>18.749787725872515</t>
  </si>
  <si>
    <t>0.2834055721759796</t>
  </si>
  <si>
    <t>84.30820285420022</t>
  </si>
  <si>
    <t>2.733970508595107</t>
  </si>
  <si>
    <t>0.13389021100010723</t>
  </si>
  <si>
    <t>18.281683626458623</t>
  </si>
  <si>
    <t>0.28600207465217714</t>
  </si>
  <si>
    <t>84.11428716020811</t>
  </si>
  <si>
    <t>4.699805291116652</t>
  </si>
  <si>
    <t>0.5964800085348543</t>
  </si>
  <si>
    <t>22.246266664489802</t>
  </si>
  <si>
    <t>0.2831773645376443</t>
  </si>
  <si>
    <t>84.07135309828125</t>
  </si>
  <si>
    <t>1.8326719525000001</t>
  </si>
  <si>
    <t>20.507256341811328</t>
  </si>
  <si>
    <t>0.2836108845724186</t>
  </si>
  <si>
    <t>83.31207186179445</t>
  </si>
  <si>
    <t>4.977375937387221</t>
  </si>
  <si>
    <t>0.16137984720990062</t>
  </si>
  <si>
    <t>20.580402822963475</t>
  </si>
  <si>
    <t>0.2956146160761515</t>
  </si>
  <si>
    <t>82.80097822810349</t>
  </si>
  <si>
    <t>23.25105953897347</t>
  </si>
  <si>
    <t>0.2890388664991959</t>
  </si>
  <si>
    <t>82.23987447908308</t>
  </si>
  <si>
    <t>16.968759336811566</t>
  </si>
  <si>
    <t>81.42648567311333</t>
  </si>
  <si>
    <t>0.11393939540721476</t>
  </si>
  <si>
    <t>17.501644462499637</t>
  </si>
  <si>
    <t>0.28023127137973747</t>
  </si>
  <si>
    <t>19.606347358886353</t>
  </si>
  <si>
    <t>0.2863341999053955</t>
  </si>
  <si>
    <t>80.61918121055328</t>
  </si>
  <si>
    <t>15.43382747558207</t>
  </si>
  <si>
    <t>0.27173868903900655</t>
  </si>
  <si>
    <t>80.35377302619821</t>
  </si>
  <si>
    <t>3.935627097696447</t>
  </si>
  <si>
    <t>21.168321063364786</t>
  </si>
  <si>
    <t>80.24431528982022</t>
  </si>
  <si>
    <t>4.318718899023895</t>
  </si>
  <si>
    <t>0.27505583548918366</t>
  </si>
  <si>
    <t>0.28353037772603995</t>
  </si>
  <si>
    <t>79.04388627926586</t>
  </si>
  <si>
    <t>1.6269261232041465</t>
  </si>
  <si>
    <t>0.23506492422893643</t>
  </si>
  <si>
    <t>0.2687390148639679</t>
  </si>
  <si>
    <t>78.26315373773215</t>
  </si>
  <si>
    <t>7.117835102520256</t>
  </si>
  <si>
    <t>0.3203968829475343</t>
  </si>
  <si>
    <t>18.75206303920373</t>
  </si>
  <si>
    <t>0.29914063075829667</t>
  </si>
  <si>
    <t>78.09552479812183</t>
  </si>
  <si>
    <t>2.629926346138434</t>
  </si>
  <si>
    <t>17.187941133600713</t>
  </si>
  <si>
    <t>0.26173314154148103</t>
  </si>
  <si>
    <t>69.20362853427709</t>
  </si>
  <si>
    <t>2.992750464200025</t>
  </si>
  <si>
    <t>0.19402981083840132</t>
  </si>
  <si>
    <t>0.31044774036854506</t>
  </si>
  <si>
    <t>17.42008167236182</t>
  </si>
  <si>
    <t>0.26868331231749976</t>
  </si>
  <si>
    <t>69.01434444807265</t>
  </si>
  <si>
    <t>5.411984417396088</t>
  </si>
  <si>
    <t>13.486567231811506</t>
  </si>
  <si>
    <t>0.2620832456482781</t>
  </si>
  <si>
    <t>3.8975087672027806</t>
  </si>
  <si>
    <t>18.48686941205346</t>
  </si>
  <si>
    <t>0.28479935423865993</t>
  </si>
  <si>
    <t>68.40765525565526</t>
  </si>
  <si>
    <t>5.422058563793827</t>
  </si>
  <si>
    <t>0.2512820363044739</t>
  </si>
  <si>
    <t>0.14358973503112793</t>
  </si>
  <si>
    <t>0.7276303605176508</t>
  </si>
  <si>
    <t>13.476764392946896</t>
  </si>
  <si>
    <t>0.26431851900980147</t>
  </si>
  <si>
    <t>4.818445397987584</t>
  </si>
  <si>
    <t>0.10611246671760455</t>
  </si>
  <si>
    <t>0.27440909622237086</t>
  </si>
  <si>
    <t>15.698119983583831</t>
  </si>
  <si>
    <t>0.25458268553430585</t>
  </si>
  <si>
    <t>66.51775621001804</t>
  </si>
  <si>
    <t>4.835113311593199</t>
  </si>
  <si>
    <t>0.10666667032637633</t>
  </si>
  <si>
    <t>0.4750558384694159</t>
  </si>
  <si>
    <t>14.754791033341291</t>
  </si>
  <si>
    <t>0.2563530319929123</t>
  </si>
  <si>
    <t>65.89361314843651</t>
  </si>
  <si>
    <t>2.516088523599291</t>
  </si>
  <si>
    <t>0.022157943807542324</t>
  </si>
  <si>
    <t>15.207388934827307</t>
  </si>
  <si>
    <t>0.2600992155559172</t>
  </si>
  <si>
    <t>64.94052216822533</t>
  </si>
  <si>
    <t>4.904864776617485</t>
  </si>
  <si>
    <t>1.0599421649239957</t>
  </si>
  <si>
    <t>14.807143789273978</t>
  </si>
  <si>
    <t>0.25622131397475056</t>
  </si>
  <si>
    <t>64.86785260062356</t>
  </si>
  <si>
    <t>8.005131408262145</t>
  </si>
  <si>
    <t>0.2051596841774881</t>
  </si>
  <si>
    <t>0.16412776010110974</t>
  </si>
  <si>
    <t>1.1575343618169427</t>
  </si>
  <si>
    <t>11.983516433873655</t>
  </si>
  <si>
    <t>0.2538609170770071</t>
  </si>
  <si>
    <t>64.10112153951958</t>
  </si>
  <si>
    <t>3.671703292857143</t>
  </si>
  <si>
    <t>16.64957085329294</t>
  </si>
  <si>
    <t>0.2558242620875657</t>
  </si>
  <si>
    <t>61.09164831547218</t>
  </si>
  <si>
    <t>2.221896605788946</t>
  </si>
  <si>
    <t>15.07708769631346</t>
  </si>
  <si>
    <t>0.2530708481680672</t>
  </si>
  <si>
    <t>60.350834536689646</t>
  </si>
  <si>
    <t>2.9808689083258386</t>
  </si>
  <si>
    <t>0.2743732496164739</t>
  </si>
  <si>
    <t>14.644143929396593</t>
  </si>
  <si>
    <t>0.2570473842209366</t>
  </si>
  <si>
    <t>60.065537599607296</t>
  </si>
  <si>
    <t>7.277902782331353</t>
  </si>
  <si>
    <t>0.2738596184644848</t>
  </si>
  <si>
    <t>15.677894471509003</t>
  </si>
  <si>
    <t>0.2520649427790278</t>
  </si>
  <si>
    <t>57.78824502262941</t>
  </si>
  <si>
    <t>7.553732923606253</t>
  </si>
  <si>
    <t>0.19322706753155217</t>
  </si>
  <si>
    <t>0.15458166395546868</t>
  </si>
  <si>
    <t>14.04328226198251</t>
  </si>
  <si>
    <t>0.2546401396393776</t>
  </si>
  <si>
    <t>56.41271209916043</t>
  </si>
  <si>
    <t>12.887574256911988</t>
  </si>
  <si>
    <t>0.25942296001332754</t>
  </si>
  <si>
    <t>51.265304198090604</t>
  </si>
  <si>
    <t>5.4415644372754395</t>
  </si>
  <si>
    <t>7.509324205588055</t>
  </si>
  <si>
    <t>0.22074813792805473</t>
  </si>
  <si>
    <t>39.499956614654714</t>
  </si>
  <si>
    <t>2.6038822009118694</t>
  </si>
  <si>
    <t>8.767031303398387</t>
  </si>
  <si>
    <t>0.2219033394184412</t>
  </si>
  <si>
    <t>38.628677007842974</t>
  </si>
  <si>
    <t>GB/FB</t>
  </si>
  <si>
    <t>LD%</t>
  </si>
  <si>
    <t>GB%</t>
  </si>
  <si>
    <t>FB%</t>
  </si>
  <si>
    <t>IFFB%</t>
  </si>
  <si>
    <t>HR/FB</t>
  </si>
  <si>
    <t>IFH</t>
  </si>
  <si>
    <t>IFH%</t>
  </si>
  <si>
    <t>BUH</t>
  </si>
  <si>
    <t>BUH%</t>
  </si>
  <si>
    <t>Pull%</t>
  </si>
  <si>
    <t>Cent%</t>
  </si>
  <si>
    <t>Oppo%</t>
  </si>
  <si>
    <t>Soft%</t>
  </si>
  <si>
    <t>Med%</t>
  </si>
  <si>
    <t>Hard%</t>
  </si>
  <si>
    <t>BB%+</t>
  </si>
  <si>
    <t>K%+</t>
  </si>
  <si>
    <t>AVG+</t>
  </si>
  <si>
    <t>OBP+</t>
  </si>
  <si>
    <t>SLG+</t>
  </si>
  <si>
    <t>ISO+</t>
  </si>
  <si>
    <t>BABIP+</t>
  </si>
  <si>
    <t>LD%+</t>
  </si>
  <si>
    <t>GB%+</t>
  </si>
  <si>
    <t>FB%+</t>
  </si>
  <si>
    <t>Pull%+</t>
  </si>
  <si>
    <t>Cent%+</t>
  </si>
  <si>
    <t>Oppo%+</t>
  </si>
  <si>
    <t>O-Swing%</t>
  </si>
  <si>
    <t>Z-Swing%</t>
  </si>
  <si>
    <t>Swing%</t>
  </si>
  <si>
    <t>O-Contact%</t>
  </si>
  <si>
    <t>Z-Contact%</t>
  </si>
  <si>
    <t>Contact%</t>
  </si>
  <si>
    <t>Zone%</t>
  </si>
  <si>
    <t>Pace</t>
  </si>
  <si>
    <t>Events</t>
  </si>
  <si>
    <t>EV</t>
  </si>
  <si>
    <t>maxEV</t>
  </si>
  <si>
    <t>LA</t>
  </si>
  <si>
    <t>Barrels</t>
  </si>
  <si>
    <t>Barrel%</t>
  </si>
  <si>
    <t>HardHit</t>
  </si>
  <si>
    <t>HardHit%</t>
  </si>
  <si>
    <t>xBA</t>
  </si>
  <si>
    <t>xSLG</t>
  </si>
  <si>
    <t>Jesús Sánchez</t>
  </si>
  <si>
    <t>Jesus Sanchez</t>
  </si>
  <si>
    <t>Jake Burger</t>
  </si>
  <si>
    <t>Michael Toglia</t>
  </si>
  <si>
    <t>Seiya Suzuki</t>
  </si>
  <si>
    <t>Mark Vientos</t>
  </si>
  <si>
    <t>Brandon Lowe</t>
  </si>
  <si>
    <t>J.D. Martinez</t>
  </si>
  <si>
    <t>Patrick Bailey</t>
  </si>
  <si>
    <t>Michael Conforto</t>
  </si>
  <si>
    <t>Ryan O'Hearn</t>
  </si>
  <si>
    <t>Heliot Ramos</t>
  </si>
  <si>
    <t>Luis Robert Jr.</t>
  </si>
  <si>
    <t>Jo Adell</t>
  </si>
  <si>
    <t>Tyler Stephenson</t>
  </si>
  <si>
    <t>Jarred Kelenic</t>
  </si>
  <si>
    <t>Dansby Swanson</t>
  </si>
  <si>
    <t>Wyatt Langford</t>
  </si>
  <si>
    <t>Gavin Lux</t>
  </si>
  <si>
    <t>Alec Burleson</t>
  </si>
  <si>
    <t>Lane Thomas</t>
  </si>
  <si>
    <t>Nathaniel Lowe</t>
  </si>
  <si>
    <t>Matt Vierling</t>
  </si>
  <si>
    <t>Trea Turner</t>
  </si>
  <si>
    <t>Masataka Yoshida</t>
  </si>
  <si>
    <t>Max Schuemann</t>
  </si>
  <si>
    <t>Max Kepler</t>
  </si>
  <si>
    <t>Josh Rojas</t>
  </si>
  <si>
    <t>Zack Gelof</t>
  </si>
  <si>
    <t>Spencer Horwitz</t>
  </si>
  <si>
    <t>Joey Ortiz</t>
  </si>
  <si>
    <t>Jake Meyers</t>
  </si>
  <si>
    <t>Rhys Hoskins</t>
  </si>
  <si>
    <t>Geraldo Perdomo</t>
  </si>
  <si>
    <t>Colt Keith</t>
  </si>
  <si>
    <t>Otto Lopez</t>
  </si>
  <si>
    <t>Paul DeJong</t>
  </si>
  <si>
    <t>Steven Kwan</t>
  </si>
  <si>
    <t>Connor Wong</t>
  </si>
  <si>
    <t>Gio Urshela</t>
  </si>
  <si>
    <t>Jake McCarthy</t>
  </si>
  <si>
    <t>Jacob Young</t>
  </si>
  <si>
    <t>Miguel Andujar</t>
  </si>
  <si>
    <t>Keibert Ruiz</t>
  </si>
  <si>
    <t>WAR/162</t>
  </si>
  <si>
    <t>AVG Change</t>
  </si>
  <si>
    <t>OPS Change</t>
  </si>
  <si>
    <t>wOBA Change</t>
  </si>
  <si>
    <t>wRC+ Change</t>
  </si>
  <si>
    <t>WAR/162 Change</t>
  </si>
  <si>
    <t>OPS+</t>
  </si>
  <si>
    <t>OPS+ Change</t>
  </si>
  <si>
    <t>G2</t>
  </si>
  <si>
    <t>HR3</t>
  </si>
  <si>
    <t>RBI4</t>
  </si>
  <si>
    <t>AVG5</t>
  </si>
  <si>
    <t>OBP6</t>
  </si>
  <si>
    <t>SLG7</t>
  </si>
  <si>
    <t>OPS8</t>
  </si>
  <si>
    <t>OPS+9</t>
  </si>
  <si>
    <t>wOBA10</t>
  </si>
  <si>
    <t>wRC+11</t>
  </si>
  <si>
    <t>WAR12</t>
  </si>
  <si>
    <t>WAR/16213</t>
  </si>
  <si>
    <t>OPS Change Rank</t>
  </si>
  <si>
    <t>OPS+ Change Rank</t>
  </si>
  <si>
    <t>wOBA Change Rank</t>
  </si>
  <si>
    <t>wRC+ Change Rank</t>
  </si>
  <si>
    <t>WAR/162 Change Rank</t>
  </si>
  <si>
    <t>O-Swing% Change</t>
  </si>
  <si>
    <t>Z-Swing% Change</t>
  </si>
  <si>
    <t>Swing% Change</t>
  </si>
  <si>
    <t>O-Contact% Change</t>
  </si>
  <si>
    <t>Z-Contact% Change</t>
  </si>
  <si>
    <t>Contact% Change</t>
  </si>
  <si>
    <t>EV Change</t>
  </si>
  <si>
    <t>LA Change</t>
  </si>
  <si>
    <t>Barrel% Change</t>
  </si>
  <si>
    <t>HardHit% Change</t>
  </si>
  <si>
    <t>BABIP Change</t>
  </si>
  <si>
    <t>LD%+ Change</t>
  </si>
  <si>
    <t>GB%+ Change</t>
  </si>
  <si>
    <t>FB%+ Change</t>
  </si>
  <si>
    <t>BABIP2</t>
  </si>
  <si>
    <t>O-Swing%3</t>
  </si>
  <si>
    <t>Z-Swing%4</t>
  </si>
  <si>
    <t>Swing%5</t>
  </si>
  <si>
    <t>O-Contact%6</t>
  </si>
  <si>
    <t>Z-Contact%7</t>
  </si>
  <si>
    <t>Contact%8</t>
  </si>
  <si>
    <t>EV9</t>
  </si>
  <si>
    <t>LA10</t>
  </si>
  <si>
    <t>Barrel%11</t>
  </si>
  <si>
    <t>HardHit%12</t>
  </si>
  <si>
    <t>LD%+13</t>
  </si>
  <si>
    <t>GB%+14</t>
  </si>
  <si>
    <t>FB%+15</t>
  </si>
  <si>
    <t>Matt Carpenter</t>
  </si>
  <si>
    <t>Max Muncy</t>
  </si>
  <si>
    <t>Anthony Rendon</t>
  </si>
  <si>
    <t>Joc Pederson</t>
  </si>
  <si>
    <t>Sean Murphy</t>
  </si>
  <si>
    <t>Tommy Pham</t>
  </si>
  <si>
    <t>LaMonte Wade Jr.</t>
  </si>
  <si>
    <t>Eloy Jiménez</t>
  </si>
  <si>
    <t>Eloy Jimenez</t>
  </si>
  <si>
    <t>Lars Nootbaar</t>
  </si>
  <si>
    <t>Mike Yastrzemski</t>
  </si>
  <si>
    <t>Jose Miranda</t>
  </si>
  <si>
    <t>Yasmani Grandal</t>
  </si>
  <si>
    <t>Gary Sánchez</t>
  </si>
  <si>
    <t>Gary Sanchez</t>
  </si>
  <si>
    <t>Alejandro Kirk</t>
  </si>
  <si>
    <t>David Peralta</t>
  </si>
  <si>
    <t>Yuli Gurriel</t>
  </si>
  <si>
    <t>Ramón Laureano</t>
  </si>
  <si>
    <t>Ramon Laureano</t>
  </si>
  <si>
    <t>Joey Gallo</t>
  </si>
  <si>
    <t>Patrick Wisdom</t>
  </si>
  <si>
    <t>Austin Hays</t>
  </si>
  <si>
    <t>TJ Friedl</t>
  </si>
  <si>
    <t>J.P. Crawford</t>
  </si>
  <si>
    <t>Chris Taylor</t>
  </si>
  <si>
    <t>Jason Heyward</t>
  </si>
  <si>
    <t>Seth Brown</t>
  </si>
  <si>
    <t>Austin Slater</t>
  </si>
  <si>
    <t>Trevor Larnach</t>
  </si>
  <si>
    <t>Robbie Grossman</t>
  </si>
  <si>
    <t>Dylan Moore</t>
  </si>
  <si>
    <t>Jake Fraley</t>
  </si>
  <si>
    <t>Travis d'Arnaud</t>
  </si>
  <si>
    <t>Randal Grichuk</t>
  </si>
  <si>
    <t>DJ LeMahieu</t>
  </si>
  <si>
    <t>Danny Jansen</t>
  </si>
  <si>
    <t>Whit Merrifield</t>
  </si>
  <si>
    <t>Rowdy Tellez</t>
  </si>
  <si>
    <t>Tyrone Taylor</t>
  </si>
  <si>
    <t>Tommy Edman</t>
  </si>
  <si>
    <t>Donovan Solano</t>
  </si>
  <si>
    <t>Luis Urías</t>
  </si>
  <si>
    <t>Luis Urias</t>
  </si>
  <si>
    <t>Edmundo Sosa</t>
  </si>
  <si>
    <t>Ben Gamel</t>
  </si>
  <si>
    <t>Dominic Smith</t>
  </si>
  <si>
    <t>Santiago Espinal</t>
  </si>
  <si>
    <t>Rob Refsnyder</t>
  </si>
  <si>
    <t>Amed Rosario</t>
  </si>
  <si>
    <t>Adam Frazier</t>
  </si>
  <si>
    <t>Kevin Kiermaier</t>
  </si>
  <si>
    <t>Trent Grisham</t>
  </si>
  <si>
    <t>Adam Duvall</t>
  </si>
  <si>
    <t>Dylan Carlson</t>
  </si>
  <si>
    <t>MJ Melendez</t>
  </si>
  <si>
    <t>Pavin Smith</t>
  </si>
  <si>
    <t>Enrique Hernández</t>
  </si>
  <si>
    <t>Enrique Hernandez</t>
  </si>
  <si>
    <t>Jose Siri</t>
  </si>
  <si>
    <t>Harrison Bader</t>
  </si>
  <si>
    <t>Brandon Drury</t>
  </si>
  <si>
    <t>Jose Iglesias</t>
  </si>
  <si>
    <t>Victor Caratini</t>
  </si>
  <si>
    <t>Kyle Farmer</t>
  </si>
  <si>
    <t>Kevin Pillar</t>
  </si>
  <si>
    <t>Jake Cave</t>
  </si>
  <si>
    <t>Curt Casali</t>
  </si>
  <si>
    <t>Austin Barnes</t>
  </si>
  <si>
    <t>Carson Kelly</t>
  </si>
  <si>
    <t>Mauricio Dubón</t>
  </si>
  <si>
    <t>Mauricio Dubon</t>
  </si>
  <si>
    <t>Eric Haase</t>
  </si>
  <si>
    <t>Victor Robles</t>
  </si>
  <si>
    <t>Jake Bauers</t>
  </si>
  <si>
    <t>Isiah Kiner-Falefa</t>
  </si>
  <si>
    <t>Miguel Rojas</t>
  </si>
  <si>
    <t>Kyle Higashioka</t>
  </si>
  <si>
    <t>Jacob Stallings</t>
  </si>
  <si>
    <t>James McCann</t>
  </si>
  <si>
    <t>Zach McKinstry</t>
  </si>
  <si>
    <t>Christian Vázquez</t>
  </si>
  <si>
    <t>Christian Vazquez</t>
  </si>
  <si>
    <t>Michael A. Taylor</t>
  </si>
  <si>
    <t>Kevin Newman</t>
  </si>
  <si>
    <t>Travis Jankowski</t>
  </si>
  <si>
    <t>Ildemaro Vargas</t>
  </si>
  <si>
    <t>Kyle Isbel</t>
  </si>
  <si>
    <t>Jose Trevino</t>
  </si>
  <si>
    <t>Christian Bethancourt</t>
  </si>
  <si>
    <t>Nicky Lopez</t>
  </si>
  <si>
    <t>Taylor Walls</t>
  </si>
  <si>
    <t>Garrett Hampson</t>
  </si>
  <si>
    <t>Luke Maile</t>
  </si>
  <si>
    <t>Austin Hedges</t>
  </si>
  <si>
    <t>Career BABIP</t>
  </si>
  <si>
    <t>First 55 Difference from Career</t>
  </si>
  <si>
    <t>After 55 Difference from Career</t>
  </si>
  <si>
    <t>Royce Lewis</t>
  </si>
  <si>
    <t>Matt Wallner</t>
  </si>
  <si>
    <t>Kerry Carpenter</t>
  </si>
  <si>
    <t>Triston Casas</t>
  </si>
  <si>
    <t>Luke Raley</t>
  </si>
  <si>
    <t>Josh Lowe</t>
  </si>
  <si>
    <t>Nolan Jones</t>
  </si>
  <si>
    <t>Jordan Walker</t>
  </si>
  <si>
    <t>Davis Schneider</t>
  </si>
  <si>
    <t>Josh Jung</t>
  </si>
  <si>
    <t>Freddy Fermin</t>
  </si>
  <si>
    <t>Juan Yepez</t>
  </si>
  <si>
    <t>Andy Ibáñez</t>
  </si>
  <si>
    <t>Andy Ibanez</t>
  </si>
  <si>
    <t>Francisco Alvarez</t>
  </si>
  <si>
    <t>Luis Campusano</t>
  </si>
  <si>
    <t>Bo Naylor</t>
  </si>
  <si>
    <t>Ezequiel Duran</t>
  </si>
  <si>
    <t>Luis Guillorme</t>
  </si>
  <si>
    <t>Will Brennan</t>
  </si>
  <si>
    <t>Matt Thaiss</t>
  </si>
  <si>
    <t>Mickey Moniak</t>
  </si>
  <si>
    <t>Jon Singleton</t>
  </si>
  <si>
    <t>Michael Massey</t>
  </si>
  <si>
    <t>Emmanuel Rivera</t>
  </si>
  <si>
    <t>Jake Rogers</t>
  </si>
  <si>
    <t>Luis Torrens</t>
  </si>
  <si>
    <t>Tyler Nevin</t>
  </si>
  <si>
    <t>Sam Hilliard</t>
  </si>
  <si>
    <t>Ernie Clement</t>
  </si>
  <si>
    <t>Billy McKinney</t>
  </si>
  <si>
    <t>Oswaldo Cabrera</t>
  </si>
  <si>
    <t>Pablo Reyes</t>
  </si>
  <si>
    <t>Miguel Vargas</t>
  </si>
  <si>
    <t>Nick Fortes</t>
  </si>
  <si>
    <t>Tyler Wade</t>
  </si>
  <si>
    <t>Nick Allen</t>
  </si>
  <si>
    <t>Cristian Pache</t>
  </si>
  <si>
    <t>Wilyer Abreu</t>
  </si>
  <si>
    <t>David Fry</t>
  </si>
  <si>
    <t>Austin Wells</t>
  </si>
  <si>
    <t>Lawrence Butler</t>
  </si>
  <si>
    <t>Miguel Amaya</t>
  </si>
  <si>
    <t>Andruw Monasterio</t>
  </si>
  <si>
    <t>Johan Rojas</t>
  </si>
  <si>
    <t>Romy Gonzalez</t>
  </si>
  <si>
    <t>Corey Julks</t>
  </si>
  <si>
    <t>Jonah Bride</t>
  </si>
  <si>
    <t>Nick Gonzales</t>
  </si>
  <si>
    <t>Ben Rortvedt</t>
  </si>
  <si>
    <t>Garrett Stubbs</t>
  </si>
  <si>
    <t>Derek Hill</t>
  </si>
  <si>
    <t>Eli White</t>
  </si>
  <si>
    <t>Korey Lee</t>
  </si>
  <si>
    <t>Lenyn Sosa</t>
  </si>
  <si>
    <t>Patrick Corbin</t>
  </si>
  <si>
    <t>Kyle Hendricks</t>
  </si>
  <si>
    <t>Blake Sabol</t>
  </si>
  <si>
    <t>Andy Pages</t>
  </si>
  <si>
    <t>Daz Cameron</t>
  </si>
  <si>
    <t>Brett Wisely</t>
  </si>
  <si>
    <t>Casey Schmitt</t>
  </si>
  <si>
    <t>Henry Davis</t>
  </si>
  <si>
    <t>Charlie Morton</t>
  </si>
  <si>
    <t>2 Tms</t>
  </si>
  <si>
    <t>3 Tms</t>
  </si>
  <si>
    <t>Avg Change Rank</t>
  </si>
  <si>
    <t>First 55 vs. After 55 Shift</t>
  </si>
  <si>
    <t>Abs Value of First 55 Difference from Career</t>
  </si>
  <si>
    <t>Abs Value of After 55 Difference from Career</t>
  </si>
  <si>
    <t>First 55 Difference Rank</t>
  </si>
  <si>
    <t>After 55 Difference Rank</t>
  </si>
  <si>
    <t>Abs Value of Shift</t>
  </si>
  <si>
    <t>Abs Value of Shift Rank</t>
  </si>
  <si>
    <t>Gmean</t>
  </si>
  <si>
    <t>K%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</si>
</sst>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9" fontId="0" fillId="0" borderId="0" xfId="1" applyFont="1"/>
    <xf numFmtId="166" fontId="0" fillId="0" borderId="0" xfId="1" applyNumberFormat="1" applyFont="1"/>
    <xf numFmtId="164" fontId="0" fillId="0" borderId="0" xfId="1" applyNumberFormat="1" applyFont="1"/>
    <xf numFmtId="165" fontId="0" fillId="0" borderId="0" xfId="1" applyNumberFormat="1" applyFont="1"/>
    <xf numFmtId="0" fontId="0" fillId="33" borderId="0" xfId="0" applyFill="1"/>
    <xf numFmtId="166" fontId="0" fillId="33" borderId="0" xfId="1" applyNumberFormat="1" applyFont="1" applyFill="1"/>
    <xf numFmtId="165" fontId="0" fillId="33" borderId="0" xfId="1" applyNumberFormat="1" applyFont="1" applyFill="1"/>
    <xf numFmtId="9" fontId="0" fillId="33" borderId="0" xfId="1" applyFont="1" applyFill="1"/>
    <xf numFmtId="164" fontId="0" fillId="33" borderId="0" xfId="1" applyNumberFormat="1" applyFont="1" applyFill="1"/>
    <xf numFmtId="1" fontId="0" fillId="0" borderId="0" xfId="1" applyNumberFormat="1" applyFont="1"/>
    <xf numFmtId="164" fontId="0" fillId="33" borderId="0" xfId="0" applyNumberFormat="1" applyFill="1"/>
    <xf numFmtId="165" fontId="0" fillId="33" borderId="0" xfId="0" applyNumberFormat="1" applyFill="1"/>
    <xf numFmtId="11" fontId="0" fillId="0" borderId="0" xfId="0" applyNumberFormat="1"/>
    <xf numFmtId="1" fontId="0" fillId="33" borderId="0" xfId="1" applyNumberFormat="1" applyFont="1" applyFill="1"/>
    <xf numFmtId="10" fontId="0" fillId="0" borderId="0" xfId="0" applyNumberFormat="1"/>
    <xf numFmtId="1" fontId="0" fillId="33" borderId="0" xfId="0" applyNumberFormat="1" applyFill="1"/>
    <xf numFmtId="164" fontId="0" fillId="0" borderId="0" xfId="1" applyNumberFormat="1" applyFont="1" applyFill="1"/>
    <xf numFmtId="166" fontId="0" fillId="0" borderId="0" xfId="1" applyNumberFormat="1" applyFont="1" applyFill="1"/>
    <xf numFmtId="165" fontId="0" fillId="0" borderId="0" xfId="1" applyNumberFormat="1" applyFont="1" applyFill="1"/>
    <xf numFmtId="9" fontId="0" fillId="0" borderId="0" xfId="1" applyFont="1" applyFill="1"/>
    <xf numFmtId="1" fontId="0" fillId="0" borderId="0" xfId="1" applyNumberFormat="1" applyFont="1" applyFill="1"/>
    <xf numFmtId="0" fontId="16" fillId="33" borderId="0" xfId="0" applyFont="1" applyFill="1"/>
    <xf numFmtId="164" fontId="16" fillId="33" borderId="0" xfId="1" applyNumberFormat="1" applyFont="1" applyFill="1"/>
    <xf numFmtId="1" fontId="16" fillId="33" borderId="0" xfId="1" applyNumberFormat="1" applyFont="1" applyFill="1"/>
    <xf numFmtId="166" fontId="16" fillId="33" borderId="0" xfId="1" applyNumberFormat="1" applyFont="1" applyFill="1"/>
    <xf numFmtId="165" fontId="16" fillId="33" borderId="0" xfId="1" applyNumberFormat="1" applyFont="1" applyFill="1"/>
    <xf numFmtId="9" fontId="16" fillId="33" borderId="0" xfId="1" applyFont="1" applyFill="1"/>
    <xf numFmtId="0" fontId="0" fillId="0" borderId="0" xfId="0" applyFont="1" applyFill="1"/>
    <xf numFmtId="164" fontId="1" fillId="0" borderId="0" xfId="1" applyNumberFormat="1" applyFont="1" applyFill="1"/>
    <xf numFmtId="1" fontId="1" fillId="0" borderId="0" xfId="1" applyNumberFormat="1" applyFont="1" applyFill="1"/>
    <xf numFmtId="166" fontId="1" fillId="0" borderId="0" xfId="1" applyNumberFormat="1" applyFont="1" applyFill="1"/>
    <xf numFmtId="165" fontId="1" fillId="0" borderId="0" xfId="1" applyNumberFormat="1" applyFont="1" applyFill="1"/>
    <xf numFmtId="9" fontId="1" fillId="0" borderId="0" xfId="1" applyFont="1" applyFill="1"/>
    <xf numFmtId="10" fontId="16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" formatCode="0"/>
    </dxf>
    <dxf>
      <numFmt numFmtId="165" formatCode="0.0"/>
    </dxf>
    <dxf>
      <numFmt numFmtId="165" formatCode="0.0"/>
    </dxf>
    <dxf>
      <numFmt numFmtId="165" formatCode="0.0"/>
    </dxf>
    <dxf>
      <numFmt numFmtId="1" formatCode="0"/>
    </dxf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87A3FB-3E10-4B45-AC62-F6F10F31484C}" name="Table2" displayName="Table2" ref="A1:AM107" totalsRowShown="0">
  <autoFilter ref="A1:AM107" xr:uid="{5387A3FB-3E10-4B45-AC62-F6F10F31484C}"/>
  <sortState xmlns:xlrd2="http://schemas.microsoft.com/office/spreadsheetml/2017/richdata2" ref="A2:AM107">
    <sortCondition ref="AG1:AG107"/>
  </sortState>
  <tableColumns count="39">
    <tableColumn id="1" xr3:uid="{0B6264F3-D397-4369-AEEF-B0681EC39FA2}" name="Name"/>
    <tableColumn id="2" xr3:uid="{DBC1DA64-8E2B-4784-9CC4-1CA182C65AAD}" name="Team"/>
    <tableColumn id="3" xr3:uid="{5743F167-7C1A-4335-8594-FF4CFB9B18ED}" name="G"/>
    <tableColumn id="4" xr3:uid="{A6AE6691-7D99-4C70-BBE1-90544D49C407}" name="G2"/>
    <tableColumn id="5" xr3:uid="{338CE789-FBC6-4A44-B22E-4F626A9F0CD2}" name="HR"/>
    <tableColumn id="6" xr3:uid="{771969A6-B1FB-4C7A-8AC7-BB054CE385A5}" name="HR3"/>
    <tableColumn id="7" xr3:uid="{8258FB78-F792-45CE-9759-59F6D0D4FDD1}" name="RBI"/>
    <tableColumn id="8" xr3:uid="{1E447F5F-F4C2-45D9-B82F-9C18A1B1A06F}" name="RBI4"/>
    <tableColumn id="9" xr3:uid="{08F42490-87A3-410E-9E76-27C9C7DD2B3E}" name="AVG" dataDxfId="84"/>
    <tableColumn id="10" xr3:uid="{EC5BE004-EAAF-4C54-B51B-17F35D301555}" name="AVG5" dataDxfId="83"/>
    <tableColumn id="11" xr3:uid="{64DE4212-814F-49D5-8E74-623DA5E2C670}" name="AVG Change" dataDxfId="82"/>
    <tableColumn id="12" xr3:uid="{6BD1EC8F-C979-4640-89D2-C9307D1EAE07}" name="Avg Change Rank" dataDxfId="81"/>
    <tableColumn id="13" xr3:uid="{A43EE610-22D1-4EB9-B5D9-AB2624BD610C}" name="OBP" dataDxfId="80"/>
    <tableColumn id="14" xr3:uid="{23B06A15-062A-49AA-B077-09C0FEA54B76}" name="OBP6" dataDxfId="79"/>
    <tableColumn id="15" xr3:uid="{D95B1B90-8B05-4560-A359-8144738AED35}" name="SLG" dataDxfId="78"/>
    <tableColumn id="16" xr3:uid="{B73F765E-EAA6-4DFB-BA68-8BEC8C2133A5}" name="SLG7" dataDxfId="77"/>
    <tableColumn id="17" xr3:uid="{E98E62FC-C8E5-40EF-AA09-CB6C7A2C901B}" name="OPS" dataDxfId="76"/>
    <tableColumn id="18" xr3:uid="{3EFABA2A-C52E-4DC5-9142-E43680869130}" name="OPS8" dataDxfId="75"/>
    <tableColumn id="19" xr3:uid="{90011B85-B8D9-45C0-8F03-FCBD780B4D10}" name="OPS Change" dataDxfId="74"/>
    <tableColumn id="20" xr3:uid="{081674DE-B7D9-42EB-BC7C-B6B7A2E1D605}" name="OPS Change Rank" dataDxfId="73"/>
    <tableColumn id="21" xr3:uid="{303BBECF-9649-4B6B-B986-0CAAFAF9AA51}" name="OPS+" dataDxfId="72"/>
    <tableColumn id="22" xr3:uid="{90EA2A1B-778A-4256-B175-01B43DA9256F}" name="OPS+9" dataDxfId="71"/>
    <tableColumn id="23" xr3:uid="{63AE4337-94EC-4196-AF5A-F1093FEE93C1}" name="OPS+ Change" dataDxfId="70"/>
    <tableColumn id="24" xr3:uid="{1D72CB2E-F7B2-491B-9F74-DB0DA8E39C1F}" name="OPS+ Change Rank" dataDxfId="69"/>
    <tableColumn id="25" xr3:uid="{6E15D99F-5A3E-4592-8B1C-8B0A0C2012CE}" name="wOBA" dataDxfId="68"/>
    <tableColumn id="26" xr3:uid="{539AF2A1-1710-4620-AAD9-3E57C7EF26CF}" name="wOBA10" dataDxfId="67"/>
    <tableColumn id="27" xr3:uid="{A8F1AC07-80A3-4024-8860-305041DD94A6}" name="wOBA Change" dataDxfId="66"/>
    <tableColumn id="28" xr3:uid="{C9E563F0-376E-45EF-A748-BC69EF587919}" name="wOBA Change Rank" dataDxfId="65"/>
    <tableColumn id="29" xr3:uid="{773F98A9-FF6B-410F-961B-D2E735006907}" name="wRC+" dataDxfId="64"/>
    <tableColumn id="30" xr3:uid="{28112315-55B9-4106-A1AF-9A8F420AC106}" name="wRC+11" dataDxfId="63"/>
    <tableColumn id="31" xr3:uid="{6536604F-F0CF-43E3-9A0C-311204E0A593}" name="wRC+ Change" dataDxfId="62"/>
    <tableColumn id="32" xr3:uid="{45590D94-1E85-48D7-A8CE-DD0F29CAFE36}" name="wRC+ Change Rank" dataDxfId="61"/>
    <tableColumn id="33" xr3:uid="{7C66A40F-E08A-48F5-9145-A718B0E377E8}" name="WAR" dataDxfId="60"/>
    <tableColumn id="34" xr3:uid="{7C31C5E8-A7C3-4B40-8990-F23643DBE958}" name="WAR12" dataDxfId="59"/>
    <tableColumn id="35" xr3:uid="{13385DB6-D98F-4B2D-A617-1EE2FC80854B}" name="WAR/162" dataDxfId="58"/>
    <tableColumn id="36" xr3:uid="{F82BBC39-2FE7-4535-8186-EDF580FC3D4B}" name="WAR/16213" dataDxfId="57"/>
    <tableColumn id="37" xr3:uid="{4946524A-96AC-4DF2-BF41-A890892C600F}" name="WAR/162 Change" dataDxfId="56"/>
    <tableColumn id="38" xr3:uid="{C9673E43-7C21-4742-B9CF-D31359717044}" name="WAR/162 Change Rank"/>
    <tableColumn id="39" xr3:uid="{F91A0B07-F2A0-449B-9E8D-98C7768C1C52}" name="Gmean" dataDxfId="55">
      <calculatedColumnFormula>GEOMEAN(Table2[[#This Row],[WAR/162 Change Rank]],Table2[[#This Row],[wOBA Change Rank]],Table2[[#This Row],[OPS+ Change Rank]],Table2[[#This Row],[Avg Change Rank]])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261F01-14F3-43A8-A5B6-BBEE5C64649A}" name="Table3" displayName="Table3" ref="A1:BB104" totalsRowShown="0" dataDxfId="0" dataCellStyle="Percent">
  <autoFilter ref="A1:BB104" xr:uid="{89261F01-14F3-43A8-A5B6-BBEE5C64649A}"/>
  <sortState xmlns:xlrd2="http://schemas.microsoft.com/office/spreadsheetml/2017/richdata2" ref="A2:BB104">
    <sortCondition ref="G1:G104"/>
  </sortState>
  <tableColumns count="54">
    <tableColumn id="1" xr3:uid="{846CDF71-C049-4D9A-905D-7C796133BE19}" name="Name" dataDxfId="54"/>
    <tableColumn id="2" xr3:uid="{08F643B3-2EFF-457F-A028-3B399ED633DA}" name="Team" dataDxfId="53"/>
    <tableColumn id="3" xr3:uid="{990C53AD-E779-423E-9729-0EA09D9F9140}" name="BABIP" dataDxfId="52" dataCellStyle="Percent"/>
    <tableColumn id="4" xr3:uid="{8E708658-52B4-4445-BEBC-B8391CDE09FA}" name="BABIP2" dataDxfId="51" dataCellStyle="Percent"/>
    <tableColumn id="5" xr3:uid="{1A9FD022-B31C-4A96-AC8E-C3180018A982}" name="BABIP Change" dataDxfId="50" dataCellStyle="Percent"/>
    <tableColumn id="6" xr3:uid="{F1DF0767-CA9A-462E-825C-EC45BB703C0A}" name="Career BABIP" dataDxfId="49" dataCellStyle="Percent"/>
    <tableColumn id="7" xr3:uid="{38F556BC-306D-42BF-8B84-37DF83C21DB6}" name="First 55 Difference from Career" dataDxfId="48" dataCellStyle="Percent"/>
    <tableColumn id="8" xr3:uid="{9E391BEA-CCD7-491F-87A5-5E65C379F567}" name="After 55 Difference from Career" dataDxfId="47" dataCellStyle="Percent"/>
    <tableColumn id="9" xr3:uid="{16727916-579C-4DC0-B667-F0BB69A51AF5}" name="First 55 vs. After 55 Shift" dataDxfId="46" dataCellStyle="Percent"/>
    <tableColumn id="10" xr3:uid="{6D3F8D34-749E-4730-BD7C-ED42DED897AA}" name="Abs Value of Shift" dataDxfId="45" dataCellStyle="Percent"/>
    <tableColumn id="11" xr3:uid="{32999F0F-A0A0-4134-9CDB-5A8FD0B6916F}" name="Abs Value of Shift Rank" dataDxfId="44" dataCellStyle="Percent"/>
    <tableColumn id="12" xr3:uid="{04094AD5-7023-4335-AE68-67DAEF4BC891}" name="Abs Value of First 55 Difference from Career" dataDxfId="43" dataCellStyle="Percent"/>
    <tableColumn id="13" xr3:uid="{C743611D-BA59-4A29-90B4-F1181BCD3607}" name="Abs Value of After 55 Difference from Career" dataDxfId="42" dataCellStyle="Percent"/>
    <tableColumn id="14" xr3:uid="{3A50A7E6-FF2C-4AD8-B740-0726BCF7D2A6}" name="First 55 Difference Rank" dataDxfId="41" dataCellStyle="Percent"/>
    <tableColumn id="15" xr3:uid="{C215DC44-7502-4151-8BC0-8F53EC204D39}" name="After 55 Difference Rank" dataDxfId="40" dataCellStyle="Percent"/>
    <tableColumn id="16" xr3:uid="{E8F20203-C0D1-4B44-BDD3-61DF9493C55E}" name="O-Swing%" dataDxfId="39" dataCellStyle="Percent"/>
    <tableColumn id="17" xr3:uid="{E75C50BF-5750-4AC1-BB36-83164FAE3F00}" name="O-Swing%3" dataDxfId="38" dataCellStyle="Percent"/>
    <tableColumn id="18" xr3:uid="{72E45DEF-17F6-4CCA-8C00-0FCB986A99FF}" name="O-Swing% Change" dataDxfId="37" dataCellStyle="Percent"/>
    <tableColumn id="19" xr3:uid="{EBFBE29D-7257-46EA-9E46-BC01734E8492}" name="Z-Swing%" dataDxfId="36" dataCellStyle="Percent"/>
    <tableColumn id="20" xr3:uid="{EBF81E62-0722-4F38-9D3B-0E5A9CBFAD77}" name="Z-Swing%4" dataDxfId="35" dataCellStyle="Percent"/>
    <tableColumn id="21" xr3:uid="{EE953B2B-8C74-43C4-AF17-E07F76F1B8A0}" name="Z-Swing% Change" dataDxfId="34" dataCellStyle="Percent"/>
    <tableColumn id="22" xr3:uid="{A4B8CFD0-F426-4015-B56E-6DF7EE77142B}" name="Swing%" dataDxfId="33" dataCellStyle="Percent"/>
    <tableColumn id="23" xr3:uid="{306CFF77-73BE-47EA-8CEE-D3BD18963F12}" name="Swing%5" dataDxfId="32" dataCellStyle="Percent"/>
    <tableColumn id="24" xr3:uid="{D763BCA3-841C-4EA3-9AD5-56A6EB88A0BC}" name="Swing% Change" dataDxfId="31" dataCellStyle="Percent"/>
    <tableColumn id="25" xr3:uid="{D54A0594-0C5C-4F27-8B2C-BE8B712A70B1}" name="O-Contact%" dataDxfId="30" dataCellStyle="Percent"/>
    <tableColumn id="26" xr3:uid="{E0073C50-9EDF-4016-A443-AE38BF0BDEEE}" name="O-Contact%6" dataDxfId="29" dataCellStyle="Percent"/>
    <tableColumn id="27" xr3:uid="{CD860A2B-621F-444D-AEFB-8B820621F5C4}" name="O-Contact% Change" dataDxfId="28" dataCellStyle="Percent"/>
    <tableColumn id="28" xr3:uid="{89987082-3C7D-4D39-A1B3-0E79AD18F2CB}" name="Z-Contact%" dataDxfId="27" dataCellStyle="Percent"/>
    <tableColumn id="29" xr3:uid="{E39DE0FA-A62E-43FF-A7D2-1A104B5DD982}" name="Z-Contact%7" dataDxfId="26" dataCellStyle="Percent"/>
    <tableColumn id="30" xr3:uid="{C5434ABF-4E1A-496B-88EF-4EA39FAD4478}" name="Z-Contact% Change" dataDxfId="25" dataCellStyle="Percent"/>
    <tableColumn id="31" xr3:uid="{E6A20A97-DC12-42FB-8BE4-5CF490330A01}" name="Contact%" dataDxfId="24" dataCellStyle="Percent"/>
    <tableColumn id="32" xr3:uid="{34F920A1-DACD-49A3-9B09-B5D6CBB22AD8}" name="Contact%8" dataDxfId="23" dataCellStyle="Percent"/>
    <tableColumn id="33" xr3:uid="{DE2FD4A0-1625-425E-B2D5-6ECFBA4C08D8}" name="Contact% Change" dataDxfId="22" dataCellStyle="Percent"/>
    <tableColumn id="34" xr3:uid="{8D560D72-3CD6-4718-9E19-408CA9AA7618}" name="EV" dataDxfId="21" dataCellStyle="Percent"/>
    <tableColumn id="35" xr3:uid="{C5625E6E-8F36-4A07-83AC-54F0C41899EC}" name="EV9" dataDxfId="20" dataCellStyle="Percent"/>
    <tableColumn id="36" xr3:uid="{E27C4ACC-0829-4FB9-BD8D-E09C94AEDA30}" name="EV Change" dataDxfId="19" dataCellStyle="Percent"/>
    <tableColumn id="37" xr3:uid="{880D87A8-80A3-4FBC-A726-95D944A07084}" name="LA" dataDxfId="18" dataCellStyle="Percent"/>
    <tableColumn id="38" xr3:uid="{8E6F7769-23C3-4781-A5CF-C771E206D1DF}" name="LA10" dataDxfId="17" dataCellStyle="Percent"/>
    <tableColumn id="39" xr3:uid="{71183D93-0C7E-4E6F-8EA4-0AE2934F668B}" name="LA Change" dataDxfId="16" dataCellStyle="Percent"/>
    <tableColumn id="40" xr3:uid="{3A2FC1E9-E460-465B-8260-709B78B8FA1B}" name="Barrel%" dataDxfId="15" dataCellStyle="Percent"/>
    <tableColumn id="41" xr3:uid="{44637E09-7092-4902-8A79-B2B04FBB1BFD}" name="Barrel%11" dataDxfId="14" dataCellStyle="Percent"/>
    <tableColumn id="42" xr3:uid="{9FE97825-A594-4174-B46B-957CDDC17506}" name="Barrel% Change" dataDxfId="13" dataCellStyle="Percent"/>
    <tableColumn id="43" xr3:uid="{C35393BC-6BD5-476A-A6F9-640A70C4A04F}" name="HardHit%" dataDxfId="12" dataCellStyle="Percent"/>
    <tableColumn id="44" xr3:uid="{6BDFA4D7-79F8-4534-832B-0A70235611D9}" name="HardHit%12" dataDxfId="11" dataCellStyle="Percent"/>
    <tableColumn id="45" xr3:uid="{31D895FC-1FC2-407A-8394-05CD758CB678}" name="HardHit% Change" dataDxfId="10" dataCellStyle="Percent"/>
    <tableColumn id="46" xr3:uid="{1AE5CE46-470F-4C40-A6C5-E72D954A5227}" name="LD%+" dataDxfId="9" dataCellStyle="Percent"/>
    <tableColumn id="47" xr3:uid="{30B84FD6-3E04-4453-BDEE-9EF1D09F867B}" name="LD%+13" dataDxfId="8" dataCellStyle="Percent"/>
    <tableColumn id="48" xr3:uid="{C21D02DF-89A2-42B8-995E-71EA867D485E}" name="LD%+ Change" dataDxfId="7" dataCellStyle="Percent"/>
    <tableColumn id="49" xr3:uid="{49454AA3-94C7-43CB-9563-480A7D17DE65}" name="GB%+" dataDxfId="6" dataCellStyle="Percent"/>
    <tableColumn id="50" xr3:uid="{69197798-BAA8-42BF-A71B-07ECE6508E69}" name="GB%+14" dataDxfId="5" dataCellStyle="Percent"/>
    <tableColumn id="51" xr3:uid="{1037494A-0BC9-4F2F-A3B5-29A3BF395C63}" name="GB%+ Change" dataDxfId="4" dataCellStyle="Percent"/>
    <tableColumn id="52" xr3:uid="{EF5F90FD-F2FF-45F4-B91E-8C1E4BFED87E}" name="FB%+" dataDxfId="3" dataCellStyle="Percent"/>
    <tableColumn id="53" xr3:uid="{A3F37DE0-D02F-4B79-B87F-74E6F9C72FCB}" name="FB%+15" dataDxfId="2" dataCellStyle="Percent"/>
    <tableColumn id="54" xr3:uid="{2F621B38-8E82-494C-94C6-1A980BA8A49C}" name="FB%+ Change" dataDxfId="1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5F5F-2035-4F61-8EF5-E70940EA0049}">
  <sheetPr>
    <tabColor rgb="FF00B050"/>
  </sheetPr>
  <dimension ref="A1:Y155"/>
  <sheetViews>
    <sheetView workbookViewId="0">
      <pane ySplit="1" topLeftCell="A124" activePane="bottomLeft" state="frozen"/>
      <selection pane="bottomLeft" activeCell="J154" sqref="J154"/>
    </sheetView>
  </sheetViews>
  <sheetFormatPr defaultRowHeight="14.25" x14ac:dyDescent="0.45"/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45">
      <c r="A2" t="s">
        <v>25</v>
      </c>
      <c r="B2" t="s">
        <v>26</v>
      </c>
      <c r="C2">
        <v>53</v>
      </c>
      <c r="D2">
        <v>237</v>
      </c>
      <c r="E2">
        <v>18</v>
      </c>
      <c r="F2">
        <v>38</v>
      </c>
      <c r="G2">
        <v>39</v>
      </c>
      <c r="H2">
        <v>9</v>
      </c>
      <c r="I2">
        <v>0.181434599</v>
      </c>
      <c r="J2">
        <v>0.15611814299999999</v>
      </c>
      <c r="K2">
        <v>0.33854166699999999</v>
      </c>
      <c r="L2">
        <v>0.253623188</v>
      </c>
      <c r="M2">
        <v>0.27604166600000002</v>
      </c>
      <c r="N2">
        <v>0.40677966100000001</v>
      </c>
      <c r="O2">
        <v>0.61458333300000001</v>
      </c>
      <c r="P2">
        <v>0.42820748014652898</v>
      </c>
      <c r="R2">
        <v>185.22771748982501</v>
      </c>
      <c r="S2">
        <v>0.32195628806948601</v>
      </c>
      <c r="T2">
        <v>23.771309602373002</v>
      </c>
      <c r="U2">
        <v>-0.60858615301549401</v>
      </c>
      <c r="V2">
        <v>3.1825813745406202</v>
      </c>
      <c r="W2" t="s">
        <v>25</v>
      </c>
      <c r="X2">
        <v>18345</v>
      </c>
      <c r="Y2">
        <v>663656</v>
      </c>
    </row>
    <row r="3" spans="1:25" x14ac:dyDescent="0.45">
      <c r="A3" t="s">
        <v>27</v>
      </c>
      <c r="B3" t="s">
        <v>28</v>
      </c>
      <c r="C3">
        <v>55</v>
      </c>
      <c r="D3">
        <v>243</v>
      </c>
      <c r="E3">
        <v>9</v>
      </c>
      <c r="F3">
        <v>48</v>
      </c>
      <c r="G3">
        <v>36</v>
      </c>
      <c r="H3">
        <v>16</v>
      </c>
      <c r="I3">
        <v>8.2304526000000003E-2</v>
      </c>
      <c r="J3">
        <v>0.16460905300000001</v>
      </c>
      <c r="K3">
        <v>0.248847926</v>
      </c>
      <c r="L3">
        <v>0.33720930199999999</v>
      </c>
      <c r="M3">
        <v>0.30875575999999999</v>
      </c>
      <c r="N3">
        <v>0.36625514399999998</v>
      </c>
      <c r="O3">
        <v>0.55760368599999999</v>
      </c>
      <c r="P3">
        <v>0.38514873112241399</v>
      </c>
      <c r="R3">
        <v>148.379336353783</v>
      </c>
      <c r="S3">
        <v>1.80336966924369</v>
      </c>
      <c r="T3">
        <v>15.451332995667901</v>
      </c>
      <c r="U3">
        <v>7.1565854884683997</v>
      </c>
      <c r="V3">
        <v>3.1459963394921999</v>
      </c>
      <c r="W3" t="s">
        <v>27</v>
      </c>
      <c r="X3">
        <v>25764</v>
      </c>
      <c r="Y3">
        <v>677951</v>
      </c>
    </row>
    <row r="4" spans="1:25" x14ac:dyDescent="0.45">
      <c r="A4" t="s">
        <v>29</v>
      </c>
      <c r="B4" t="s">
        <v>30</v>
      </c>
      <c r="C4">
        <v>54</v>
      </c>
      <c r="D4">
        <v>248</v>
      </c>
      <c r="E4">
        <v>8</v>
      </c>
      <c r="F4">
        <v>41</v>
      </c>
      <c r="G4">
        <v>30</v>
      </c>
      <c r="H4">
        <v>9</v>
      </c>
      <c r="I4">
        <v>0.14516129</v>
      </c>
      <c r="J4">
        <v>9.2741934999999998E-2</v>
      </c>
      <c r="K4">
        <v>0.20754717</v>
      </c>
      <c r="L4">
        <v>0.348066298</v>
      </c>
      <c r="M4">
        <v>0.33490565999999999</v>
      </c>
      <c r="N4">
        <v>0.43145161199999998</v>
      </c>
      <c r="O4">
        <v>0.54245283</v>
      </c>
      <c r="P4">
        <v>0.41926857973298698</v>
      </c>
      <c r="R4">
        <v>173.50060122017399</v>
      </c>
      <c r="S4">
        <v>0.27254691626876498</v>
      </c>
      <c r="T4">
        <v>22.105105568137201</v>
      </c>
      <c r="U4">
        <v>-0.640379719436168</v>
      </c>
      <c r="V4">
        <v>3.06479686335507</v>
      </c>
      <c r="W4" t="s">
        <v>29</v>
      </c>
      <c r="X4">
        <v>13611</v>
      </c>
      <c r="Y4">
        <v>605141</v>
      </c>
    </row>
    <row r="5" spans="1:25" x14ac:dyDescent="0.45">
      <c r="A5" t="s">
        <v>31</v>
      </c>
      <c r="B5" t="s">
        <v>32</v>
      </c>
      <c r="C5">
        <v>55</v>
      </c>
      <c r="D5">
        <v>245</v>
      </c>
      <c r="E5">
        <v>17</v>
      </c>
      <c r="F5">
        <v>37</v>
      </c>
      <c r="G5">
        <v>39</v>
      </c>
      <c r="H5">
        <v>2</v>
      </c>
      <c r="I5">
        <v>0.175510204</v>
      </c>
      <c r="J5">
        <v>0.248979591</v>
      </c>
      <c r="K5">
        <v>0.35025380699999997</v>
      </c>
      <c r="L5">
        <v>0.31404958599999999</v>
      </c>
      <c r="M5">
        <v>0.279187817</v>
      </c>
      <c r="N5">
        <v>0.40983606500000003</v>
      </c>
      <c r="O5">
        <v>0.62944162400000003</v>
      </c>
      <c r="P5">
        <v>0.42999507312973301</v>
      </c>
      <c r="R5">
        <v>184.48534625388399</v>
      </c>
      <c r="S5">
        <v>-0.42055746354162599</v>
      </c>
      <c r="T5">
        <v>23.609186272029401</v>
      </c>
      <c r="U5">
        <v>-3.41429605148732</v>
      </c>
      <c r="V5">
        <v>2.9050636855721801</v>
      </c>
      <c r="W5" t="s">
        <v>31</v>
      </c>
      <c r="X5">
        <v>15640</v>
      </c>
      <c r="Y5">
        <v>592450</v>
      </c>
    </row>
    <row r="6" spans="1:25" x14ac:dyDescent="0.45">
      <c r="A6" t="s">
        <v>33</v>
      </c>
      <c r="B6" t="s">
        <v>30</v>
      </c>
      <c r="C6">
        <v>53</v>
      </c>
      <c r="D6">
        <v>239</v>
      </c>
      <c r="E6">
        <v>13</v>
      </c>
      <c r="F6">
        <v>40</v>
      </c>
      <c r="G6">
        <v>35</v>
      </c>
      <c r="H6">
        <v>13</v>
      </c>
      <c r="I6">
        <v>0.10041841</v>
      </c>
      <c r="J6">
        <v>0.19246861900000001</v>
      </c>
      <c r="K6">
        <v>0.28436019000000001</v>
      </c>
      <c r="L6">
        <v>0.37662337600000001</v>
      </c>
      <c r="M6">
        <v>0.33649288999999999</v>
      </c>
      <c r="N6">
        <v>0.40336134400000001</v>
      </c>
      <c r="O6">
        <v>0.62085307999999995</v>
      </c>
      <c r="P6">
        <v>0.43122363391042701</v>
      </c>
      <c r="R6">
        <v>181.576521455418</v>
      </c>
      <c r="S6">
        <v>2.2440683672903101</v>
      </c>
      <c r="T6">
        <v>25.596125608237202</v>
      </c>
      <c r="U6">
        <v>-5.6253635436296401</v>
      </c>
      <c r="V6">
        <v>2.8801717862882099</v>
      </c>
      <c r="W6" t="s">
        <v>33</v>
      </c>
      <c r="X6">
        <v>19755</v>
      </c>
      <c r="Y6">
        <v>660271</v>
      </c>
    </row>
    <row r="7" spans="1:25" x14ac:dyDescent="0.45">
      <c r="A7" t="s">
        <v>34</v>
      </c>
      <c r="B7" t="s">
        <v>35</v>
      </c>
      <c r="C7">
        <v>52</v>
      </c>
      <c r="D7">
        <v>234</v>
      </c>
      <c r="E7">
        <v>17</v>
      </c>
      <c r="F7">
        <v>40</v>
      </c>
      <c r="G7">
        <v>37</v>
      </c>
      <c r="H7">
        <v>7</v>
      </c>
      <c r="I7">
        <v>0.115384615</v>
      </c>
      <c r="J7">
        <v>0.23076922999999999</v>
      </c>
      <c r="K7">
        <v>0.32</v>
      </c>
      <c r="L7">
        <v>0.26717557199999997</v>
      </c>
      <c r="M7">
        <v>0.26</v>
      </c>
      <c r="N7">
        <v>0.35897435799999999</v>
      </c>
      <c r="O7">
        <v>0.57999999999999996</v>
      </c>
      <c r="P7">
        <v>0.39377302980218298</v>
      </c>
      <c r="R7">
        <v>161.61269929263401</v>
      </c>
      <c r="S7">
        <v>1.674432632979</v>
      </c>
      <c r="T7">
        <v>18.411823564456199</v>
      </c>
      <c r="U7">
        <v>1.7506667114794201</v>
      </c>
      <c r="V7">
        <v>2.86438948163973</v>
      </c>
      <c r="W7" t="s">
        <v>34</v>
      </c>
      <c r="X7">
        <v>26289</v>
      </c>
      <c r="Y7">
        <v>683002</v>
      </c>
    </row>
    <row r="8" spans="1:25" x14ac:dyDescent="0.45">
      <c r="A8" t="s">
        <v>36</v>
      </c>
      <c r="B8" t="s">
        <v>32</v>
      </c>
      <c r="C8">
        <v>55</v>
      </c>
      <c r="D8">
        <v>250</v>
      </c>
      <c r="E8">
        <v>14</v>
      </c>
      <c r="F8">
        <v>39</v>
      </c>
      <c r="G8">
        <v>44</v>
      </c>
      <c r="H8">
        <v>4</v>
      </c>
      <c r="I8">
        <v>0.14399999999999999</v>
      </c>
      <c r="J8">
        <v>0.156</v>
      </c>
      <c r="K8">
        <v>0.26190476200000001</v>
      </c>
      <c r="L8">
        <v>0.31874999999999998</v>
      </c>
      <c r="M8">
        <v>0.30952380899999998</v>
      </c>
      <c r="N8">
        <v>0.40799999999999997</v>
      </c>
      <c r="O8">
        <v>0.571428571</v>
      </c>
      <c r="P8">
        <v>0.415402128696441</v>
      </c>
      <c r="R8">
        <v>174.31481127991199</v>
      </c>
      <c r="S8">
        <v>-1.27153715398162</v>
      </c>
      <c r="T8">
        <v>20.296819407911499</v>
      </c>
      <c r="U8">
        <v>-1.1039521079510399</v>
      </c>
      <c r="V8">
        <v>2.8191716638074502</v>
      </c>
      <c r="W8" t="s">
        <v>36</v>
      </c>
      <c r="X8">
        <v>20123</v>
      </c>
      <c r="Y8">
        <v>665742</v>
      </c>
    </row>
    <row r="9" spans="1:25" x14ac:dyDescent="0.45">
      <c r="A9" t="s">
        <v>37</v>
      </c>
      <c r="B9" t="s">
        <v>38</v>
      </c>
      <c r="C9">
        <v>53</v>
      </c>
      <c r="D9">
        <v>241</v>
      </c>
      <c r="E9">
        <v>8</v>
      </c>
      <c r="F9">
        <v>44</v>
      </c>
      <c r="G9">
        <v>43</v>
      </c>
      <c r="H9">
        <v>3</v>
      </c>
      <c r="I9">
        <v>0.103734439</v>
      </c>
      <c r="J9">
        <v>0.199170124</v>
      </c>
      <c r="K9">
        <v>0.193396226</v>
      </c>
      <c r="L9">
        <v>0.392405063</v>
      </c>
      <c r="M9">
        <v>0.33018867899999998</v>
      </c>
      <c r="N9">
        <v>0.40248962599999999</v>
      </c>
      <c r="O9">
        <v>0.52358490499999999</v>
      </c>
      <c r="P9">
        <v>0.39676868269840798</v>
      </c>
      <c r="R9">
        <v>156.37659499646901</v>
      </c>
      <c r="S9">
        <v>-0.88003203459084001</v>
      </c>
      <c r="T9">
        <v>15.3933547855345</v>
      </c>
      <c r="U9">
        <v>1.8054188285022901</v>
      </c>
      <c r="V9">
        <v>2.6025427427435499</v>
      </c>
      <c r="W9" t="s">
        <v>37</v>
      </c>
      <c r="X9">
        <v>20503</v>
      </c>
      <c r="Y9">
        <v>661388</v>
      </c>
    </row>
    <row r="10" spans="1:25" x14ac:dyDescent="0.45">
      <c r="A10" t="s">
        <v>39</v>
      </c>
      <c r="B10" t="s">
        <v>32</v>
      </c>
      <c r="C10">
        <v>54</v>
      </c>
      <c r="D10">
        <v>245</v>
      </c>
      <c r="E10">
        <v>6</v>
      </c>
      <c r="F10">
        <v>36</v>
      </c>
      <c r="G10">
        <v>23</v>
      </c>
      <c r="H10">
        <v>11</v>
      </c>
      <c r="I10">
        <v>8.9795918000000002E-2</v>
      </c>
      <c r="J10">
        <v>0.21224489699999999</v>
      </c>
      <c r="K10">
        <v>0.152777778</v>
      </c>
      <c r="L10">
        <v>0.345911949</v>
      </c>
      <c r="M10">
        <v>0.282407407</v>
      </c>
      <c r="N10">
        <v>0.35537190000000002</v>
      </c>
      <c r="O10">
        <v>0.43518518499999997</v>
      </c>
      <c r="P10">
        <v>0.34503722584937202</v>
      </c>
      <c r="R10">
        <v>125.274077340457</v>
      </c>
      <c r="S10">
        <v>1.67640005052089</v>
      </c>
      <c r="T10">
        <v>8.8649792370123102</v>
      </c>
      <c r="U10">
        <v>5.5996537804603497</v>
      </c>
      <c r="V10">
        <v>2.3167914006370798</v>
      </c>
      <c r="W10" t="s">
        <v>39</v>
      </c>
      <c r="X10">
        <v>27647</v>
      </c>
      <c r="Y10">
        <v>683011</v>
      </c>
    </row>
    <row r="11" spans="1:25" x14ac:dyDescent="0.45">
      <c r="A11" t="s">
        <v>40</v>
      </c>
      <c r="B11" t="s">
        <v>41</v>
      </c>
      <c r="C11">
        <v>54</v>
      </c>
      <c r="D11">
        <v>223</v>
      </c>
      <c r="E11">
        <v>9</v>
      </c>
      <c r="F11">
        <v>36</v>
      </c>
      <c r="G11">
        <v>24</v>
      </c>
      <c r="H11">
        <v>31</v>
      </c>
      <c r="I11">
        <v>0.12107623300000001</v>
      </c>
      <c r="J11">
        <v>0.32286995499999999</v>
      </c>
      <c r="K11">
        <v>0.203125</v>
      </c>
      <c r="L11">
        <v>0.34234234200000002</v>
      </c>
      <c r="M11">
        <v>0.24479166599999999</v>
      </c>
      <c r="N11">
        <v>0.34684684599999999</v>
      </c>
      <c r="O11">
        <v>0.44791666600000002</v>
      </c>
      <c r="P11">
        <v>0.34708099939801601</v>
      </c>
      <c r="R11">
        <v>117.56773045982401</v>
      </c>
      <c r="S11">
        <v>4.5697758726309896</v>
      </c>
      <c r="T11">
        <v>9.2620414601705701</v>
      </c>
      <c r="U11">
        <v>5.4172974480315998</v>
      </c>
      <c r="V11">
        <v>2.2813883994687298</v>
      </c>
      <c r="W11" t="s">
        <v>40</v>
      </c>
      <c r="X11">
        <v>26668</v>
      </c>
      <c r="Y11">
        <v>682829</v>
      </c>
    </row>
    <row r="12" spans="1:25" x14ac:dyDescent="0.45">
      <c r="A12" t="s">
        <v>42</v>
      </c>
      <c r="B12" t="s">
        <v>43</v>
      </c>
      <c r="C12">
        <v>50</v>
      </c>
      <c r="D12">
        <v>213</v>
      </c>
      <c r="E12">
        <v>9</v>
      </c>
      <c r="F12">
        <v>22</v>
      </c>
      <c r="G12">
        <v>29</v>
      </c>
      <c r="H12">
        <v>0</v>
      </c>
      <c r="I12">
        <v>0.10798122</v>
      </c>
      <c r="J12">
        <v>0.15962441299999999</v>
      </c>
      <c r="K12">
        <v>0.19672131100000001</v>
      </c>
      <c r="L12">
        <v>0.32394366099999999</v>
      </c>
      <c r="M12">
        <v>0.30054644800000002</v>
      </c>
      <c r="N12">
        <v>0.38967136099999999</v>
      </c>
      <c r="O12">
        <v>0.49726775899999998</v>
      </c>
      <c r="P12">
        <v>0.38216665724538401</v>
      </c>
      <c r="R12">
        <v>155.437250993097</v>
      </c>
      <c r="S12">
        <v>-0.70963835367001504</v>
      </c>
      <c r="T12">
        <v>12.9986413289776</v>
      </c>
      <c r="U12">
        <v>-3.5316221415996503E-2</v>
      </c>
      <c r="V12">
        <v>2.05401732685347</v>
      </c>
      <c r="W12" t="s">
        <v>42</v>
      </c>
      <c r="X12">
        <v>20036</v>
      </c>
      <c r="Y12">
        <v>670623</v>
      </c>
    </row>
    <row r="13" spans="1:25" x14ac:dyDescent="0.45">
      <c r="A13" t="s">
        <v>44</v>
      </c>
      <c r="B13" t="s">
        <v>45</v>
      </c>
      <c r="C13">
        <v>54</v>
      </c>
      <c r="D13">
        <v>229</v>
      </c>
      <c r="E13">
        <v>5</v>
      </c>
      <c r="F13">
        <v>25</v>
      </c>
      <c r="G13">
        <v>47</v>
      </c>
      <c r="H13">
        <v>2</v>
      </c>
      <c r="I13">
        <v>7.4235807000000001E-2</v>
      </c>
      <c r="J13">
        <v>0.13973799100000001</v>
      </c>
      <c r="K13">
        <v>0.18446602000000001</v>
      </c>
      <c r="L13">
        <v>0.34302325500000003</v>
      </c>
      <c r="M13">
        <v>0.31067961100000002</v>
      </c>
      <c r="N13">
        <v>0.36681222699999999</v>
      </c>
      <c r="O13">
        <v>0.49514563099999997</v>
      </c>
      <c r="P13">
        <v>0.367917440962373</v>
      </c>
      <c r="R13">
        <v>136.81322665981099</v>
      </c>
      <c r="S13">
        <v>-0.81776225764770005</v>
      </c>
      <c r="T13">
        <v>9.2794487089290296</v>
      </c>
      <c r="U13">
        <v>2.4134136127540802</v>
      </c>
      <c r="V13">
        <v>1.9956303805536499</v>
      </c>
      <c r="W13" t="s">
        <v>44</v>
      </c>
      <c r="X13">
        <v>21618</v>
      </c>
      <c r="Y13">
        <v>664761</v>
      </c>
    </row>
    <row r="14" spans="1:25" x14ac:dyDescent="0.45">
      <c r="A14" t="s">
        <v>46</v>
      </c>
      <c r="B14" t="s">
        <v>47</v>
      </c>
      <c r="C14">
        <v>51</v>
      </c>
      <c r="D14">
        <v>216</v>
      </c>
      <c r="E14">
        <v>15</v>
      </c>
      <c r="F14">
        <v>30</v>
      </c>
      <c r="G14">
        <v>47</v>
      </c>
      <c r="H14">
        <v>0</v>
      </c>
      <c r="I14">
        <v>0.12037037</v>
      </c>
      <c r="J14">
        <v>0.217592592</v>
      </c>
      <c r="K14">
        <v>0.29411764699999998</v>
      </c>
      <c r="L14">
        <v>0.338582677</v>
      </c>
      <c r="M14">
        <v>0.31016042700000002</v>
      </c>
      <c r="N14">
        <v>0.39351851799999998</v>
      </c>
      <c r="O14">
        <v>0.604278074</v>
      </c>
      <c r="P14">
        <v>0.419444446508274</v>
      </c>
      <c r="R14">
        <v>170.53828304842099</v>
      </c>
      <c r="S14">
        <v>-1.4262427208013799</v>
      </c>
      <c r="T14">
        <v>16.822825669447401</v>
      </c>
      <c r="U14">
        <v>-5.4831326007843</v>
      </c>
      <c r="V14">
        <v>1.91422955299575</v>
      </c>
      <c r="W14" t="s">
        <v>46</v>
      </c>
      <c r="X14">
        <v>10324</v>
      </c>
      <c r="Y14">
        <v>542303</v>
      </c>
    </row>
    <row r="15" spans="1:25" x14ac:dyDescent="0.45">
      <c r="A15" t="s">
        <v>48</v>
      </c>
      <c r="B15" t="s">
        <v>49</v>
      </c>
      <c r="C15">
        <v>53</v>
      </c>
      <c r="D15">
        <v>233</v>
      </c>
      <c r="E15">
        <v>15</v>
      </c>
      <c r="F15">
        <v>37</v>
      </c>
      <c r="G15">
        <v>54</v>
      </c>
      <c r="H15">
        <v>8</v>
      </c>
      <c r="I15">
        <v>6.8669526999999994E-2</v>
      </c>
      <c r="J15">
        <v>0.115879828</v>
      </c>
      <c r="K15">
        <v>0.271028037</v>
      </c>
      <c r="L15">
        <v>0.24137931000000001</v>
      </c>
      <c r="M15">
        <v>0.26635513999999999</v>
      </c>
      <c r="N15">
        <v>0.31759656600000002</v>
      </c>
      <c r="O15">
        <v>0.53738317700000005</v>
      </c>
      <c r="P15">
        <v>0.35839152284514803</v>
      </c>
      <c r="R15">
        <v>135.59475290824901</v>
      </c>
      <c r="S15">
        <v>0.84726214502006703</v>
      </c>
      <c r="T15">
        <v>10.475428162093699</v>
      </c>
      <c r="U15">
        <v>0.18434951454401</v>
      </c>
      <c r="V15">
        <v>1.8854389664351701</v>
      </c>
      <c r="W15" t="s">
        <v>50</v>
      </c>
      <c r="X15">
        <v>13510</v>
      </c>
      <c r="Y15">
        <v>608070</v>
      </c>
    </row>
    <row r="16" spans="1:25" x14ac:dyDescent="0.45">
      <c r="A16" t="s">
        <v>51</v>
      </c>
      <c r="B16" t="s">
        <v>28</v>
      </c>
      <c r="C16">
        <v>53</v>
      </c>
      <c r="D16">
        <v>215</v>
      </c>
      <c r="E16">
        <v>9</v>
      </c>
      <c r="F16">
        <v>22</v>
      </c>
      <c r="G16">
        <v>39</v>
      </c>
      <c r="H16">
        <v>0</v>
      </c>
      <c r="I16">
        <v>6.5116278999999999E-2</v>
      </c>
      <c r="J16">
        <v>0.158139534</v>
      </c>
      <c r="K16">
        <v>0.19487179399999999</v>
      </c>
      <c r="L16">
        <v>0.355263157</v>
      </c>
      <c r="M16">
        <v>0.32307692300000002</v>
      </c>
      <c r="N16">
        <v>0.38604651099999998</v>
      </c>
      <c r="O16">
        <v>0.517948717</v>
      </c>
      <c r="P16">
        <v>0.38509671382994398</v>
      </c>
      <c r="R16">
        <v>148.34308296470601</v>
      </c>
      <c r="S16">
        <v>-2.0928445421159201</v>
      </c>
      <c r="T16">
        <v>9.9734652034704006</v>
      </c>
      <c r="U16">
        <v>1.2280231498880301</v>
      </c>
      <c r="V16">
        <v>1.8799364569955299</v>
      </c>
      <c r="W16" t="s">
        <v>51</v>
      </c>
      <c r="X16">
        <v>7304</v>
      </c>
      <c r="Y16">
        <v>521692</v>
      </c>
    </row>
    <row r="17" spans="1:25" x14ac:dyDescent="0.45">
      <c r="A17" t="s">
        <v>52</v>
      </c>
      <c r="B17" t="s">
        <v>53</v>
      </c>
      <c r="C17">
        <v>57</v>
      </c>
      <c r="D17">
        <v>225</v>
      </c>
      <c r="E17">
        <v>7</v>
      </c>
      <c r="F17">
        <v>32</v>
      </c>
      <c r="G17">
        <v>32</v>
      </c>
      <c r="H17">
        <v>3</v>
      </c>
      <c r="I17">
        <v>0.133333333</v>
      </c>
      <c r="J17">
        <v>0.146666666</v>
      </c>
      <c r="K17">
        <v>0.16230366500000001</v>
      </c>
      <c r="L17">
        <v>0.355263157</v>
      </c>
      <c r="M17">
        <v>0.31937172699999999</v>
      </c>
      <c r="N17">
        <v>0.41777777700000002</v>
      </c>
      <c r="O17">
        <v>0.48167539199999998</v>
      </c>
      <c r="P17">
        <v>0.39171381002025901</v>
      </c>
      <c r="R17">
        <v>157.333001887656</v>
      </c>
      <c r="S17">
        <v>-1.0107061455491899</v>
      </c>
      <c r="T17">
        <v>14.440033085005201</v>
      </c>
      <c r="U17">
        <v>-4.1163661400787497</v>
      </c>
      <c r="V17">
        <v>1.8411772787820599</v>
      </c>
      <c r="W17" t="s">
        <v>52</v>
      </c>
      <c r="X17">
        <v>10815</v>
      </c>
      <c r="Y17">
        <v>595777</v>
      </c>
    </row>
    <row r="18" spans="1:25" x14ac:dyDescent="0.45">
      <c r="A18" t="s">
        <v>54</v>
      </c>
      <c r="B18" t="s">
        <v>55</v>
      </c>
      <c r="C18">
        <v>54</v>
      </c>
      <c r="D18">
        <v>245</v>
      </c>
      <c r="E18">
        <v>3</v>
      </c>
      <c r="F18">
        <v>31</v>
      </c>
      <c r="G18">
        <v>22</v>
      </c>
      <c r="H18">
        <v>11</v>
      </c>
      <c r="I18">
        <v>7.7551019999999998E-2</v>
      </c>
      <c r="J18">
        <v>0.22857142799999999</v>
      </c>
      <c r="K18">
        <v>0.18018018</v>
      </c>
      <c r="L18">
        <v>0.34146341400000002</v>
      </c>
      <c r="M18">
        <v>0.26576576499999999</v>
      </c>
      <c r="N18">
        <v>0.330612244</v>
      </c>
      <c r="O18">
        <v>0.44594594500000001</v>
      </c>
      <c r="P18">
        <v>0.33442743967990401</v>
      </c>
      <c r="R18">
        <v>112.020374367081</v>
      </c>
      <c r="S18">
        <v>3.38692634226754</v>
      </c>
      <c r="T18">
        <v>6.8058211974605101</v>
      </c>
      <c r="U18">
        <v>2.9664204558357499</v>
      </c>
      <c r="V18">
        <v>1.8350671617782699</v>
      </c>
      <c r="W18" t="s">
        <v>54</v>
      </c>
      <c r="X18">
        <v>24617</v>
      </c>
      <c r="Y18">
        <v>680776</v>
      </c>
    </row>
    <row r="19" spans="1:25" x14ac:dyDescent="0.45">
      <c r="A19" t="s">
        <v>56</v>
      </c>
      <c r="B19" t="s">
        <v>45</v>
      </c>
      <c r="C19">
        <v>50</v>
      </c>
      <c r="D19">
        <v>219</v>
      </c>
      <c r="E19">
        <v>13</v>
      </c>
      <c r="F19">
        <v>32</v>
      </c>
      <c r="G19">
        <v>41</v>
      </c>
      <c r="H19">
        <v>3</v>
      </c>
      <c r="I19">
        <v>0.15068493099999999</v>
      </c>
      <c r="J19">
        <v>0.228310502</v>
      </c>
      <c r="K19">
        <v>0.26086956500000003</v>
      </c>
      <c r="L19">
        <v>0.30081300799999999</v>
      </c>
      <c r="M19">
        <v>0.27173913</v>
      </c>
      <c r="N19">
        <v>0.37899543299999999</v>
      </c>
      <c r="O19">
        <v>0.53260869499999997</v>
      </c>
      <c r="P19">
        <v>0.380745284714049</v>
      </c>
      <c r="R19">
        <v>145.47873677721401</v>
      </c>
      <c r="S19">
        <v>0.28601366886869001</v>
      </c>
      <c r="T19">
        <v>12.2153029768628</v>
      </c>
      <c r="U19">
        <v>-1.8849787935614499</v>
      </c>
      <c r="V19">
        <v>1.82102492151235</v>
      </c>
      <c r="W19" t="s">
        <v>56</v>
      </c>
      <c r="X19">
        <v>11579</v>
      </c>
      <c r="Y19">
        <v>547180</v>
      </c>
    </row>
    <row r="20" spans="1:25" x14ac:dyDescent="0.45">
      <c r="A20" t="s">
        <v>57</v>
      </c>
      <c r="B20" t="s">
        <v>35</v>
      </c>
      <c r="C20">
        <v>50</v>
      </c>
      <c r="D20">
        <v>221</v>
      </c>
      <c r="E20">
        <v>10</v>
      </c>
      <c r="F20">
        <v>29</v>
      </c>
      <c r="G20">
        <v>37</v>
      </c>
      <c r="H20">
        <v>1</v>
      </c>
      <c r="I20">
        <v>4.9773755000000003E-2</v>
      </c>
      <c r="J20">
        <v>0.17647058800000001</v>
      </c>
      <c r="K20">
        <v>0.183574879</v>
      </c>
      <c r="L20">
        <v>0.32500000000000001</v>
      </c>
      <c r="M20">
        <v>0.29951690800000003</v>
      </c>
      <c r="N20">
        <v>0.334841628</v>
      </c>
      <c r="O20">
        <v>0.48309178699999999</v>
      </c>
      <c r="P20">
        <v>0.34917770624160699</v>
      </c>
      <c r="R20">
        <v>130.53204247099001</v>
      </c>
      <c r="S20">
        <v>-0.56533248955383897</v>
      </c>
      <c r="T20">
        <v>7.26805839223909</v>
      </c>
      <c r="U20">
        <v>2.7294337693601798</v>
      </c>
      <c r="V20">
        <v>1.77670498834711</v>
      </c>
      <c r="W20" t="s">
        <v>57</v>
      </c>
      <c r="X20">
        <v>26288</v>
      </c>
      <c r="Y20">
        <v>668939</v>
      </c>
    </row>
    <row r="21" spans="1:25" x14ac:dyDescent="0.45">
      <c r="A21" t="s">
        <v>58</v>
      </c>
      <c r="B21" t="s">
        <v>26</v>
      </c>
      <c r="C21">
        <v>53</v>
      </c>
      <c r="D21">
        <v>239</v>
      </c>
      <c r="E21">
        <v>9</v>
      </c>
      <c r="F21">
        <v>34</v>
      </c>
      <c r="G21">
        <v>20</v>
      </c>
      <c r="H21">
        <v>8</v>
      </c>
      <c r="I21">
        <v>6.6945606000000005E-2</v>
      </c>
      <c r="J21">
        <v>0.171548117</v>
      </c>
      <c r="K21">
        <v>0.17272727299999999</v>
      </c>
      <c r="L21">
        <v>0.329411764</v>
      </c>
      <c r="M21">
        <v>0.29545454500000001</v>
      </c>
      <c r="N21">
        <v>0.35146443500000002</v>
      </c>
      <c r="O21">
        <v>0.46818181800000003</v>
      </c>
      <c r="P21">
        <v>0.35422040459488602</v>
      </c>
      <c r="R21">
        <v>133.66251466459801</v>
      </c>
      <c r="S21">
        <v>0.290283913549501</v>
      </c>
      <c r="T21">
        <v>9.6302677184357695</v>
      </c>
      <c r="U21">
        <v>-1.2181061925366501</v>
      </c>
      <c r="V21">
        <v>1.67506872964491</v>
      </c>
      <c r="W21" t="s">
        <v>58</v>
      </c>
      <c r="X21">
        <v>5417</v>
      </c>
      <c r="Y21">
        <v>514888</v>
      </c>
    </row>
    <row r="22" spans="1:25" x14ac:dyDescent="0.45">
      <c r="A22" t="s">
        <v>59</v>
      </c>
      <c r="B22" t="s">
        <v>38</v>
      </c>
      <c r="C22">
        <v>49</v>
      </c>
      <c r="D22">
        <v>188</v>
      </c>
      <c r="E22">
        <v>3</v>
      </c>
      <c r="F22">
        <v>22</v>
      </c>
      <c r="G22">
        <v>19</v>
      </c>
      <c r="H22">
        <v>19</v>
      </c>
      <c r="I22">
        <v>9.0425531000000003E-2</v>
      </c>
      <c r="J22">
        <v>0.14893617000000001</v>
      </c>
      <c r="K22">
        <v>0.12650602399999999</v>
      </c>
      <c r="L22">
        <v>0.343065693</v>
      </c>
      <c r="M22">
        <v>0.30120481900000001</v>
      </c>
      <c r="N22">
        <v>0.36559139699999998</v>
      </c>
      <c r="O22">
        <v>0.42771084300000001</v>
      </c>
      <c r="P22">
        <v>0.34642523559190802</v>
      </c>
      <c r="R22">
        <v>122.368412585508</v>
      </c>
      <c r="S22">
        <v>2.9678404116712001</v>
      </c>
      <c r="T22">
        <v>8.0046447120420794</v>
      </c>
      <c r="U22">
        <v>1.77853863150812</v>
      </c>
      <c r="V22">
        <v>1.6572034504295201</v>
      </c>
      <c r="W22" t="s">
        <v>59</v>
      </c>
      <c r="X22">
        <v>22186</v>
      </c>
      <c r="Y22">
        <v>668930</v>
      </c>
    </row>
    <row r="23" spans="1:25" x14ac:dyDescent="0.45">
      <c r="A23" t="s">
        <v>60</v>
      </c>
      <c r="B23" t="s">
        <v>61</v>
      </c>
      <c r="C23">
        <v>54</v>
      </c>
      <c r="D23">
        <v>248</v>
      </c>
      <c r="E23">
        <v>9</v>
      </c>
      <c r="F23">
        <v>39</v>
      </c>
      <c r="G23">
        <v>34</v>
      </c>
      <c r="H23">
        <v>1</v>
      </c>
      <c r="I23">
        <v>7.2580644999999999E-2</v>
      </c>
      <c r="J23">
        <v>0.14112903199999999</v>
      </c>
      <c r="K23">
        <v>0.17903930100000001</v>
      </c>
      <c r="L23">
        <v>0.26344086</v>
      </c>
      <c r="M23">
        <v>0.253275109</v>
      </c>
      <c r="N23">
        <v>0.30645161199999998</v>
      </c>
      <c r="O23">
        <v>0.43231440999999998</v>
      </c>
      <c r="P23">
        <v>0.31902611736328301</v>
      </c>
      <c r="R23">
        <v>107.130353788203</v>
      </c>
      <c r="S23">
        <v>0.45219653844833302</v>
      </c>
      <c r="T23">
        <v>2.5050806161385499</v>
      </c>
      <c r="U23">
        <v>5.4010231960564798</v>
      </c>
      <c r="V23">
        <v>1.6536739410263099</v>
      </c>
      <c r="W23" t="s">
        <v>60</v>
      </c>
      <c r="X23">
        <v>12533</v>
      </c>
      <c r="Y23">
        <v>543760</v>
      </c>
    </row>
    <row r="24" spans="1:25" x14ac:dyDescent="0.45">
      <c r="A24" t="s">
        <v>62</v>
      </c>
      <c r="B24" t="s">
        <v>35</v>
      </c>
      <c r="C24">
        <v>50</v>
      </c>
      <c r="D24">
        <v>205</v>
      </c>
      <c r="E24">
        <v>8</v>
      </c>
      <c r="F24">
        <v>28</v>
      </c>
      <c r="G24">
        <v>32</v>
      </c>
      <c r="H24">
        <v>5</v>
      </c>
      <c r="I24">
        <v>7.3170731000000003E-2</v>
      </c>
      <c r="J24">
        <v>0.2</v>
      </c>
      <c r="K24">
        <v>0.22043010800000001</v>
      </c>
      <c r="L24">
        <v>0.32608695599999998</v>
      </c>
      <c r="M24">
        <v>0.28494623600000002</v>
      </c>
      <c r="N24">
        <v>0.343137254</v>
      </c>
      <c r="O24">
        <v>0.50537634399999998</v>
      </c>
      <c r="P24">
        <v>0.36256225933046898</v>
      </c>
      <c r="R24">
        <v>139.86039055889799</v>
      </c>
      <c r="S24">
        <v>-9.7083276137709604E-2</v>
      </c>
      <c r="T24">
        <v>9.3892215828843106</v>
      </c>
      <c r="U24">
        <v>-0.48777766060084099</v>
      </c>
      <c r="V24">
        <v>1.6098595282705099</v>
      </c>
      <c r="W24" t="s">
        <v>62</v>
      </c>
      <c r="X24">
        <v>27815</v>
      </c>
      <c r="Y24">
        <v>676059</v>
      </c>
    </row>
    <row r="25" spans="1:25" x14ac:dyDescent="0.45">
      <c r="A25" t="s">
        <v>63</v>
      </c>
      <c r="B25" t="s">
        <v>64</v>
      </c>
      <c r="C25">
        <v>53</v>
      </c>
      <c r="D25">
        <v>229</v>
      </c>
      <c r="E25">
        <v>10</v>
      </c>
      <c r="F25">
        <v>27</v>
      </c>
      <c r="G25">
        <v>32</v>
      </c>
      <c r="H25">
        <v>0</v>
      </c>
      <c r="I25">
        <v>0.11790393</v>
      </c>
      <c r="J25">
        <v>0.244541484</v>
      </c>
      <c r="K25">
        <v>0.20202020200000001</v>
      </c>
      <c r="L25">
        <v>0.35074626800000003</v>
      </c>
      <c r="M25">
        <v>0.28787878700000002</v>
      </c>
      <c r="N25">
        <v>0.37004405200000001</v>
      </c>
      <c r="O25">
        <v>0.48989898900000001</v>
      </c>
      <c r="P25">
        <v>0.36932927844798602</v>
      </c>
      <c r="R25">
        <v>125.50960688828999</v>
      </c>
      <c r="S25">
        <v>-1.9843954211682999</v>
      </c>
      <c r="T25">
        <v>5.0124344086575396</v>
      </c>
      <c r="U25">
        <v>2.7632140344940099</v>
      </c>
      <c r="V25">
        <v>1.5934864143685199</v>
      </c>
      <c r="W25" t="s">
        <v>63</v>
      </c>
      <c r="X25">
        <v>15112</v>
      </c>
      <c r="Y25">
        <v>641857</v>
      </c>
    </row>
    <row r="26" spans="1:25" x14ac:dyDescent="0.45">
      <c r="A26" t="s">
        <v>65</v>
      </c>
      <c r="B26" t="s">
        <v>26</v>
      </c>
      <c r="C26">
        <v>54</v>
      </c>
      <c r="D26">
        <v>223</v>
      </c>
      <c r="E26">
        <v>5</v>
      </c>
      <c r="F26">
        <v>32</v>
      </c>
      <c r="G26">
        <v>21</v>
      </c>
      <c r="H26">
        <v>7</v>
      </c>
      <c r="I26">
        <v>3.5874439000000001E-2</v>
      </c>
      <c r="J26">
        <v>0.15246636699999999</v>
      </c>
      <c r="K26">
        <v>0.123809524</v>
      </c>
      <c r="L26">
        <v>0.35465116200000002</v>
      </c>
      <c r="M26">
        <v>0.31428571399999999</v>
      </c>
      <c r="N26">
        <v>0.34977578399999998</v>
      </c>
      <c r="O26">
        <v>0.438095238</v>
      </c>
      <c r="P26">
        <v>0.34260797072953703</v>
      </c>
      <c r="R26">
        <v>125.569242926303</v>
      </c>
      <c r="S26">
        <v>0.70759878354146999</v>
      </c>
      <c r="T26">
        <v>7.3270867799041701</v>
      </c>
      <c r="U26">
        <v>0.57718301564454999</v>
      </c>
      <c r="V26">
        <v>1.56860383560001</v>
      </c>
      <c r="W26" t="s">
        <v>66</v>
      </c>
      <c r="X26">
        <v>21636</v>
      </c>
      <c r="Y26">
        <v>665161</v>
      </c>
    </row>
    <row r="27" spans="1:25" x14ac:dyDescent="0.45">
      <c r="A27" t="s">
        <v>67</v>
      </c>
      <c r="B27" t="s">
        <v>68</v>
      </c>
      <c r="C27">
        <v>52</v>
      </c>
      <c r="D27">
        <v>233</v>
      </c>
      <c r="E27">
        <v>10</v>
      </c>
      <c r="F27">
        <v>35</v>
      </c>
      <c r="G27">
        <v>27</v>
      </c>
      <c r="H27">
        <v>1</v>
      </c>
      <c r="I27">
        <v>6.8669526999999994E-2</v>
      </c>
      <c r="J27">
        <v>0.20171673800000001</v>
      </c>
      <c r="K27">
        <v>0.21800947900000001</v>
      </c>
      <c r="L27">
        <v>0.30188679200000001</v>
      </c>
      <c r="M27">
        <v>0.27488151599999999</v>
      </c>
      <c r="N27">
        <v>0.32188841200000001</v>
      </c>
      <c r="O27">
        <v>0.492890995</v>
      </c>
      <c r="P27">
        <v>0.34175286767802698</v>
      </c>
      <c r="R27">
        <v>118.374547418118</v>
      </c>
      <c r="S27">
        <v>0.31182024115696499</v>
      </c>
      <c r="T27">
        <v>5.4396622394992802</v>
      </c>
      <c r="U27">
        <v>1.8665710496716199</v>
      </c>
      <c r="V27">
        <v>1.5591864497955099</v>
      </c>
      <c r="W27" t="s">
        <v>67</v>
      </c>
      <c r="X27">
        <v>13613</v>
      </c>
      <c r="Y27">
        <v>606466</v>
      </c>
    </row>
    <row r="28" spans="1:25" x14ac:dyDescent="0.45">
      <c r="A28" t="s">
        <v>69</v>
      </c>
      <c r="B28" t="s">
        <v>70</v>
      </c>
      <c r="C28">
        <v>50</v>
      </c>
      <c r="D28">
        <v>188</v>
      </c>
      <c r="E28">
        <v>10</v>
      </c>
      <c r="F28">
        <v>31</v>
      </c>
      <c r="G28">
        <v>30</v>
      </c>
      <c r="H28">
        <v>5</v>
      </c>
      <c r="I28">
        <v>0.11702127599999999</v>
      </c>
      <c r="J28">
        <v>0.244680851</v>
      </c>
      <c r="K28">
        <v>0.24698795100000001</v>
      </c>
      <c r="L28">
        <v>0.218181818</v>
      </c>
      <c r="M28">
        <v>0.20481927699999999</v>
      </c>
      <c r="N28">
        <v>0.29787234000000001</v>
      </c>
      <c r="O28">
        <v>0.45180722800000001</v>
      </c>
      <c r="P28">
        <v>0.32327350530218502</v>
      </c>
      <c r="R28">
        <v>111.599796252885</v>
      </c>
      <c r="S28">
        <v>1.18000119272619</v>
      </c>
      <c r="T28">
        <v>3.7116874079447202</v>
      </c>
      <c r="U28">
        <v>5.1494061150587997</v>
      </c>
      <c r="V28">
        <v>1.5479974872466999</v>
      </c>
      <c r="W28" t="s">
        <v>69</v>
      </c>
      <c r="X28">
        <v>19918</v>
      </c>
      <c r="Y28">
        <v>662139</v>
      </c>
    </row>
    <row r="29" spans="1:25" x14ac:dyDescent="0.45">
      <c r="A29" t="s">
        <v>71</v>
      </c>
      <c r="B29" t="s">
        <v>30</v>
      </c>
      <c r="C29">
        <v>46</v>
      </c>
      <c r="D29">
        <v>197</v>
      </c>
      <c r="E29">
        <v>6</v>
      </c>
      <c r="F29">
        <v>28</v>
      </c>
      <c r="G29">
        <v>33</v>
      </c>
      <c r="H29">
        <v>0</v>
      </c>
      <c r="I29">
        <v>9.6446699999999996E-2</v>
      </c>
      <c r="J29">
        <v>0.15736040600000001</v>
      </c>
      <c r="K29">
        <v>0.18023255899999999</v>
      </c>
      <c r="L29">
        <v>0.32374100700000003</v>
      </c>
      <c r="M29">
        <v>0.296511627</v>
      </c>
      <c r="N29">
        <v>0.36548223299999999</v>
      </c>
      <c r="O29">
        <v>0.47674418600000001</v>
      </c>
      <c r="P29">
        <v>0.356690759511338</v>
      </c>
      <c r="R29">
        <v>131.22781206300499</v>
      </c>
      <c r="S29">
        <v>-0.86549843777902402</v>
      </c>
      <c r="T29">
        <v>6.5028447667722498</v>
      </c>
      <c r="U29">
        <v>1.72705111885443</v>
      </c>
      <c r="V29">
        <v>1.5289955450689301</v>
      </c>
      <c r="W29" t="s">
        <v>71</v>
      </c>
      <c r="X29">
        <v>19197</v>
      </c>
      <c r="Y29">
        <v>669257</v>
      </c>
    </row>
    <row r="30" spans="1:25" x14ac:dyDescent="0.45">
      <c r="A30" t="s">
        <v>72</v>
      </c>
      <c r="B30" t="s">
        <v>49</v>
      </c>
      <c r="C30">
        <v>51</v>
      </c>
      <c r="D30">
        <v>225</v>
      </c>
      <c r="E30">
        <v>4</v>
      </c>
      <c r="F30">
        <v>31</v>
      </c>
      <c r="G30">
        <v>33</v>
      </c>
      <c r="H30">
        <v>8</v>
      </c>
      <c r="I30">
        <v>4.4444444E-2</v>
      </c>
      <c r="J30">
        <v>0.146666666</v>
      </c>
      <c r="K30">
        <v>0.10945273599999999</v>
      </c>
      <c r="L30">
        <v>0.29940119700000001</v>
      </c>
      <c r="M30">
        <v>0.26865671600000002</v>
      </c>
      <c r="N30">
        <v>0.33035714199999999</v>
      </c>
      <c r="O30">
        <v>0.37810945200000001</v>
      </c>
      <c r="P30">
        <v>0.312494332769087</v>
      </c>
      <c r="R30">
        <v>103.60676179312399</v>
      </c>
      <c r="S30">
        <v>-0.12780781497713101</v>
      </c>
      <c r="T30">
        <v>0.81430225357194497</v>
      </c>
      <c r="U30">
        <v>6.0383686330169404</v>
      </c>
      <c r="V30">
        <v>1.46743648868916</v>
      </c>
      <c r="W30" t="s">
        <v>73</v>
      </c>
      <c r="X30">
        <v>19950</v>
      </c>
      <c r="Y30">
        <v>665926</v>
      </c>
    </row>
    <row r="31" spans="1:25" x14ac:dyDescent="0.45">
      <c r="A31" t="s">
        <v>74</v>
      </c>
      <c r="B31" t="s">
        <v>64</v>
      </c>
      <c r="C31">
        <v>52</v>
      </c>
      <c r="D31">
        <v>234</v>
      </c>
      <c r="E31">
        <v>7</v>
      </c>
      <c r="F31">
        <v>26</v>
      </c>
      <c r="G31">
        <v>23</v>
      </c>
      <c r="H31">
        <v>4</v>
      </c>
      <c r="I31">
        <v>3.8461538000000003E-2</v>
      </c>
      <c r="J31">
        <v>0.30341880300000001</v>
      </c>
      <c r="K31">
        <v>0.178082192</v>
      </c>
      <c r="L31">
        <v>0.387323943</v>
      </c>
      <c r="M31">
        <v>0.28310502199999998</v>
      </c>
      <c r="N31">
        <v>0.31601731599999999</v>
      </c>
      <c r="O31">
        <v>0.46118721400000001</v>
      </c>
      <c r="P31">
        <v>0.33350963019705399</v>
      </c>
      <c r="R31">
        <v>101.312592149963</v>
      </c>
      <c r="S31">
        <v>0.70357802836224403</v>
      </c>
      <c r="T31">
        <v>1.0714593374116801</v>
      </c>
      <c r="U31">
        <v>5.2957799322903103</v>
      </c>
      <c r="V31">
        <v>1.4662612874573999</v>
      </c>
      <c r="W31" t="s">
        <v>74</v>
      </c>
      <c r="X31">
        <v>24064</v>
      </c>
      <c r="Y31">
        <v>678662</v>
      </c>
    </row>
    <row r="32" spans="1:25" x14ac:dyDescent="0.45">
      <c r="A32" t="s">
        <v>75</v>
      </c>
      <c r="B32" t="s">
        <v>76</v>
      </c>
      <c r="C32">
        <v>42</v>
      </c>
      <c r="D32">
        <v>174</v>
      </c>
      <c r="E32">
        <v>11</v>
      </c>
      <c r="F32">
        <v>23</v>
      </c>
      <c r="G32">
        <v>34</v>
      </c>
      <c r="H32">
        <v>2</v>
      </c>
      <c r="I32">
        <v>0.10344827500000001</v>
      </c>
      <c r="J32">
        <v>0.32758620599999999</v>
      </c>
      <c r="K32">
        <v>0.27922077899999997</v>
      </c>
      <c r="L32">
        <v>0.38372093000000002</v>
      </c>
      <c r="M32">
        <v>0.28571428500000001</v>
      </c>
      <c r="N32">
        <v>0.36781609100000001</v>
      </c>
      <c r="O32">
        <v>0.56493506400000004</v>
      </c>
      <c r="P32">
        <v>0.395414910909068</v>
      </c>
      <c r="R32">
        <v>164.40427810407101</v>
      </c>
      <c r="S32">
        <v>0.17535365326329999</v>
      </c>
      <c r="T32">
        <v>13.185004214082999</v>
      </c>
      <c r="U32">
        <v>-4.7977502178400702</v>
      </c>
      <c r="V32">
        <v>1.45181896258833</v>
      </c>
      <c r="W32" t="s">
        <v>75</v>
      </c>
      <c r="X32">
        <v>19627</v>
      </c>
      <c r="Y32">
        <v>667670</v>
      </c>
    </row>
    <row r="33" spans="1:25" x14ac:dyDescent="0.45">
      <c r="A33" t="s">
        <v>77</v>
      </c>
      <c r="B33" t="s">
        <v>78</v>
      </c>
      <c r="C33">
        <v>47</v>
      </c>
      <c r="D33">
        <v>184</v>
      </c>
      <c r="E33">
        <v>10</v>
      </c>
      <c r="F33">
        <v>23</v>
      </c>
      <c r="G33">
        <v>33</v>
      </c>
      <c r="H33">
        <v>2</v>
      </c>
      <c r="I33">
        <v>6.5217391E-2</v>
      </c>
      <c r="J33">
        <v>0.233695652</v>
      </c>
      <c r="K33">
        <v>0.27044025100000002</v>
      </c>
      <c r="L33">
        <v>0.28440366900000003</v>
      </c>
      <c r="M33">
        <v>0.25786163499999998</v>
      </c>
      <c r="N33">
        <v>0.34239130400000001</v>
      </c>
      <c r="O33">
        <v>0.52830188600000005</v>
      </c>
      <c r="P33">
        <v>0.36973694485166703</v>
      </c>
      <c r="R33">
        <v>143.63223874722101</v>
      </c>
      <c r="S33">
        <v>1.16153086128178E-2</v>
      </c>
      <c r="T33">
        <v>9.3318529662304197</v>
      </c>
      <c r="U33">
        <v>-1.42298067873343</v>
      </c>
      <c r="V33">
        <v>1.43666068530543</v>
      </c>
      <c r="W33" t="s">
        <v>77</v>
      </c>
      <c r="X33">
        <v>24618</v>
      </c>
      <c r="Y33">
        <v>680777</v>
      </c>
    </row>
    <row r="34" spans="1:25" x14ac:dyDescent="0.45">
      <c r="A34" t="s">
        <v>79</v>
      </c>
      <c r="B34" t="s">
        <v>35</v>
      </c>
      <c r="C34">
        <v>50</v>
      </c>
      <c r="D34">
        <v>168</v>
      </c>
      <c r="E34">
        <v>7</v>
      </c>
      <c r="F34">
        <v>19</v>
      </c>
      <c r="G34">
        <v>24</v>
      </c>
      <c r="H34">
        <v>3</v>
      </c>
      <c r="I34">
        <v>0.113095238</v>
      </c>
      <c r="J34">
        <v>0.29761904700000003</v>
      </c>
      <c r="K34">
        <v>0.22068965500000001</v>
      </c>
      <c r="L34">
        <v>0.322222222</v>
      </c>
      <c r="M34">
        <v>0.24827586200000001</v>
      </c>
      <c r="N34">
        <v>0.33928571400000002</v>
      </c>
      <c r="O34">
        <v>0.468965517</v>
      </c>
      <c r="P34">
        <v>0.34597260009742697</v>
      </c>
      <c r="R34">
        <v>128.29824762008101</v>
      </c>
      <c r="S34">
        <v>0.47248821915127298</v>
      </c>
      <c r="T34">
        <v>5.99161653026131</v>
      </c>
      <c r="U34">
        <v>2.3964289505965999</v>
      </c>
      <c r="V34">
        <v>1.4315285792093699</v>
      </c>
      <c r="W34" t="s">
        <v>79</v>
      </c>
      <c r="X34">
        <v>29591</v>
      </c>
      <c r="Y34">
        <v>681297</v>
      </c>
    </row>
    <row r="35" spans="1:25" x14ac:dyDescent="0.45">
      <c r="A35" t="s">
        <v>80</v>
      </c>
      <c r="B35" t="s">
        <v>55</v>
      </c>
      <c r="C35">
        <v>43</v>
      </c>
      <c r="D35">
        <v>187</v>
      </c>
      <c r="E35">
        <v>10</v>
      </c>
      <c r="F35">
        <v>27</v>
      </c>
      <c r="G35">
        <v>24</v>
      </c>
      <c r="H35">
        <v>1</v>
      </c>
      <c r="I35">
        <v>0.122994652</v>
      </c>
      <c r="J35">
        <v>0.24064171100000001</v>
      </c>
      <c r="K35">
        <v>0.25465838499999999</v>
      </c>
      <c r="L35">
        <v>0.31775700899999998</v>
      </c>
      <c r="M35">
        <v>0.27329192499999999</v>
      </c>
      <c r="N35">
        <v>0.36898395699999997</v>
      </c>
      <c r="O35">
        <v>0.52795031000000003</v>
      </c>
      <c r="P35">
        <v>0.37703202037863298</v>
      </c>
      <c r="R35">
        <v>141.71358535877999</v>
      </c>
      <c r="S35">
        <v>-0.25227594119496599</v>
      </c>
      <c r="T35">
        <v>8.80339833576814</v>
      </c>
      <c r="U35">
        <v>-1.2362614297308001</v>
      </c>
      <c r="V35">
        <v>1.4117637065744599</v>
      </c>
      <c r="W35" t="s">
        <v>80</v>
      </c>
      <c r="X35">
        <v>17350</v>
      </c>
      <c r="Y35">
        <v>646240</v>
      </c>
    </row>
    <row r="36" spans="1:25" x14ac:dyDescent="0.45">
      <c r="A36" t="s">
        <v>81</v>
      </c>
      <c r="B36" t="s">
        <v>64</v>
      </c>
      <c r="C36">
        <v>51</v>
      </c>
      <c r="D36">
        <v>209</v>
      </c>
      <c r="E36">
        <v>5</v>
      </c>
      <c r="F36">
        <v>35</v>
      </c>
      <c r="G36">
        <v>15</v>
      </c>
      <c r="H36">
        <v>14</v>
      </c>
      <c r="I36">
        <v>9.0909089999999998E-2</v>
      </c>
      <c r="J36">
        <v>0.28229664999999998</v>
      </c>
      <c r="K36">
        <v>0.15591397800000001</v>
      </c>
      <c r="L36">
        <v>0.36885245900000002</v>
      </c>
      <c r="M36">
        <v>0.26881720399999998</v>
      </c>
      <c r="N36">
        <v>0.33980582500000001</v>
      </c>
      <c r="O36">
        <v>0.42473118199999998</v>
      </c>
      <c r="P36">
        <v>0.33398937397790102</v>
      </c>
      <c r="R36">
        <v>101.636670355714</v>
      </c>
      <c r="S36">
        <v>2.9185848417691802</v>
      </c>
      <c r="T36">
        <v>3.3282882394514499</v>
      </c>
      <c r="U36">
        <v>3.33632403612136</v>
      </c>
      <c r="V36">
        <v>1.4099740032392001</v>
      </c>
      <c r="W36" t="s">
        <v>81</v>
      </c>
      <c r="X36">
        <v>25479</v>
      </c>
      <c r="Y36">
        <v>686668</v>
      </c>
    </row>
    <row r="37" spans="1:25" x14ac:dyDescent="0.45">
      <c r="A37" t="s">
        <v>82</v>
      </c>
      <c r="B37" t="s">
        <v>38</v>
      </c>
      <c r="C37">
        <v>53</v>
      </c>
      <c r="D37">
        <v>233</v>
      </c>
      <c r="E37">
        <v>8</v>
      </c>
      <c r="F37">
        <v>27</v>
      </c>
      <c r="G37">
        <v>35</v>
      </c>
      <c r="H37">
        <v>8</v>
      </c>
      <c r="I37">
        <v>9.4420599999999993E-2</v>
      </c>
      <c r="J37">
        <v>0.214592274</v>
      </c>
      <c r="K37">
        <v>0.19138756000000001</v>
      </c>
      <c r="L37">
        <v>0.28947368400000001</v>
      </c>
      <c r="M37">
        <v>0.24880382700000001</v>
      </c>
      <c r="N37">
        <v>0.32188841200000001</v>
      </c>
      <c r="O37">
        <v>0.44019138699999999</v>
      </c>
      <c r="P37">
        <v>0.33016711959511402</v>
      </c>
      <c r="R37">
        <v>111.38567289929</v>
      </c>
      <c r="S37">
        <v>0.590176067547872</v>
      </c>
      <c r="T37">
        <v>3.7676111544551101</v>
      </c>
      <c r="U37">
        <v>1.95588822895661</v>
      </c>
      <c r="V37">
        <v>1.39670185997876</v>
      </c>
      <c r="W37" t="s">
        <v>82</v>
      </c>
      <c r="X37">
        <v>15986</v>
      </c>
      <c r="Y37">
        <v>642715</v>
      </c>
    </row>
    <row r="38" spans="1:25" x14ac:dyDescent="0.45">
      <c r="A38" t="s">
        <v>83</v>
      </c>
      <c r="B38" t="s">
        <v>84</v>
      </c>
      <c r="C38">
        <v>54</v>
      </c>
      <c r="D38">
        <v>226</v>
      </c>
      <c r="E38">
        <v>8</v>
      </c>
      <c r="F38">
        <v>27</v>
      </c>
      <c r="G38">
        <v>27</v>
      </c>
      <c r="H38">
        <v>10</v>
      </c>
      <c r="I38">
        <v>8.8495575000000007E-2</v>
      </c>
      <c r="J38">
        <v>0.24778760999999999</v>
      </c>
      <c r="K38">
        <v>0.19117646999999999</v>
      </c>
      <c r="L38">
        <v>0.328571428</v>
      </c>
      <c r="M38">
        <v>0.264705882</v>
      </c>
      <c r="N38">
        <v>0.33628318499999998</v>
      </c>
      <c r="O38">
        <v>0.45588235199999999</v>
      </c>
      <c r="P38">
        <v>0.34021602464573703</v>
      </c>
      <c r="R38">
        <v>116.811248303372</v>
      </c>
      <c r="S38">
        <v>1.73669159552082</v>
      </c>
      <c r="T38">
        <v>6.2873104834535196</v>
      </c>
      <c r="U38">
        <v>-0.341025851666927</v>
      </c>
      <c r="V38">
        <v>1.39526472576827</v>
      </c>
      <c r="W38" t="s">
        <v>83</v>
      </c>
      <c r="X38">
        <v>20454</v>
      </c>
      <c r="Y38">
        <v>665862</v>
      </c>
    </row>
    <row r="39" spans="1:25" x14ac:dyDescent="0.45">
      <c r="A39" t="s">
        <v>85</v>
      </c>
      <c r="B39" t="s">
        <v>86</v>
      </c>
      <c r="C39">
        <v>54</v>
      </c>
      <c r="D39">
        <v>229</v>
      </c>
      <c r="E39">
        <v>8</v>
      </c>
      <c r="F39">
        <v>37</v>
      </c>
      <c r="G39">
        <v>27</v>
      </c>
      <c r="H39">
        <v>5</v>
      </c>
      <c r="I39">
        <v>7.8602619999999998E-2</v>
      </c>
      <c r="J39">
        <v>0.23580786000000001</v>
      </c>
      <c r="K39">
        <v>0.182692307</v>
      </c>
      <c r="L39">
        <v>0.28082191699999998</v>
      </c>
      <c r="M39">
        <v>0.23557692299999999</v>
      </c>
      <c r="N39">
        <v>0.30567685500000003</v>
      </c>
      <c r="O39">
        <v>0.41826922999999999</v>
      </c>
      <c r="P39">
        <v>0.31375681595844102</v>
      </c>
      <c r="R39">
        <v>103.07979363172799</v>
      </c>
      <c r="S39">
        <v>1.6097434828989201</v>
      </c>
      <c r="T39">
        <v>2.4544759025928902</v>
      </c>
      <c r="U39">
        <v>3.2105493401177201</v>
      </c>
      <c r="V39">
        <v>1.3768083336542101</v>
      </c>
      <c r="W39" t="s">
        <v>85</v>
      </c>
      <c r="X39">
        <v>16505</v>
      </c>
      <c r="Y39">
        <v>656305</v>
      </c>
    </row>
    <row r="40" spans="1:25" x14ac:dyDescent="0.45">
      <c r="A40" t="s">
        <v>87</v>
      </c>
      <c r="B40" t="s">
        <v>30</v>
      </c>
      <c r="C40">
        <v>55</v>
      </c>
      <c r="D40">
        <v>241</v>
      </c>
      <c r="E40">
        <v>5</v>
      </c>
      <c r="F40">
        <v>31</v>
      </c>
      <c r="G40">
        <v>30</v>
      </c>
      <c r="H40">
        <v>1</v>
      </c>
      <c r="I40">
        <v>0.12863070500000001</v>
      </c>
      <c r="J40">
        <v>0.16597510300000001</v>
      </c>
      <c r="K40">
        <v>0.15920397999999999</v>
      </c>
      <c r="L40">
        <v>0.32704402500000002</v>
      </c>
      <c r="M40">
        <v>0.28358208899999998</v>
      </c>
      <c r="N40">
        <v>0.39004149300000002</v>
      </c>
      <c r="O40">
        <v>0.442786069</v>
      </c>
      <c r="P40">
        <v>0.359661357563759</v>
      </c>
      <c r="R40">
        <v>133.23452090482701</v>
      </c>
      <c r="S40">
        <v>-1.1743058268912101</v>
      </c>
      <c r="T40">
        <v>8.4190052714407795</v>
      </c>
      <c r="U40">
        <v>-3.3513570837676498</v>
      </c>
      <c r="V40">
        <v>1.3571527680005899</v>
      </c>
      <c r="W40" t="s">
        <v>87</v>
      </c>
      <c r="X40">
        <v>5361</v>
      </c>
      <c r="Y40">
        <v>518692</v>
      </c>
    </row>
    <row r="41" spans="1:25" x14ac:dyDescent="0.45">
      <c r="A41" t="s">
        <v>88</v>
      </c>
      <c r="B41" t="s">
        <v>68</v>
      </c>
      <c r="C41">
        <v>53</v>
      </c>
      <c r="D41">
        <v>227</v>
      </c>
      <c r="E41">
        <v>10</v>
      </c>
      <c r="F41">
        <v>35</v>
      </c>
      <c r="G41">
        <v>33</v>
      </c>
      <c r="H41">
        <v>1</v>
      </c>
      <c r="I41">
        <v>0.123348017</v>
      </c>
      <c r="J41">
        <v>0.23348017600000001</v>
      </c>
      <c r="K41">
        <v>0.19371727799999999</v>
      </c>
      <c r="L41">
        <v>0.300751879</v>
      </c>
      <c r="M41">
        <v>0.26178010400000001</v>
      </c>
      <c r="N41">
        <v>0.35682819300000002</v>
      </c>
      <c r="O41">
        <v>0.45549738200000001</v>
      </c>
      <c r="P41">
        <v>0.351226738370987</v>
      </c>
      <c r="R41">
        <v>124.774369861395</v>
      </c>
      <c r="S41">
        <v>-1.8959127673879199</v>
      </c>
      <c r="T41">
        <v>4.8399082292450197</v>
      </c>
      <c r="U41">
        <v>0.69661153852939595</v>
      </c>
      <c r="V41">
        <v>1.3566706053889701</v>
      </c>
      <c r="W41" t="s">
        <v>88</v>
      </c>
      <c r="X41">
        <v>13419</v>
      </c>
      <c r="Y41">
        <v>572233</v>
      </c>
    </row>
    <row r="42" spans="1:25" x14ac:dyDescent="0.45">
      <c r="A42" t="s">
        <v>89</v>
      </c>
      <c r="B42" t="s">
        <v>90</v>
      </c>
      <c r="C42">
        <v>47</v>
      </c>
      <c r="D42">
        <v>169</v>
      </c>
      <c r="E42">
        <v>2</v>
      </c>
      <c r="F42">
        <v>16</v>
      </c>
      <c r="G42">
        <v>15</v>
      </c>
      <c r="H42">
        <v>7</v>
      </c>
      <c r="I42">
        <v>8.2840235999999998E-2</v>
      </c>
      <c r="J42">
        <v>0.16568047299999999</v>
      </c>
      <c r="K42">
        <v>0.133333333</v>
      </c>
      <c r="L42">
        <v>0.34959349499999998</v>
      </c>
      <c r="M42">
        <v>0.3</v>
      </c>
      <c r="N42">
        <v>0.353293413</v>
      </c>
      <c r="O42">
        <v>0.43333333299999999</v>
      </c>
      <c r="P42">
        <v>0.33769419430250103</v>
      </c>
      <c r="R42">
        <v>118.231964799328</v>
      </c>
      <c r="S42">
        <v>1.42763302102684</v>
      </c>
      <c r="T42">
        <v>5.1181077982490297</v>
      </c>
      <c r="U42">
        <v>2.2501495331525798</v>
      </c>
      <c r="V42">
        <v>1.3433054117179699</v>
      </c>
      <c r="W42" t="s">
        <v>89</v>
      </c>
      <c r="X42">
        <v>27479</v>
      </c>
      <c r="Y42">
        <v>691026</v>
      </c>
    </row>
    <row r="43" spans="1:25" x14ac:dyDescent="0.45">
      <c r="A43" t="s">
        <v>91</v>
      </c>
      <c r="B43" t="s">
        <v>61</v>
      </c>
      <c r="C43">
        <v>52</v>
      </c>
      <c r="D43">
        <v>186</v>
      </c>
      <c r="E43">
        <v>2</v>
      </c>
      <c r="F43">
        <v>24</v>
      </c>
      <c r="G43">
        <v>20</v>
      </c>
      <c r="H43">
        <v>2</v>
      </c>
      <c r="I43">
        <v>9.1397849000000003E-2</v>
      </c>
      <c r="J43">
        <v>0.18817204300000001</v>
      </c>
      <c r="K43">
        <v>0.130434783</v>
      </c>
      <c r="L43">
        <v>0.34677419300000001</v>
      </c>
      <c r="M43">
        <v>0.27950310499999997</v>
      </c>
      <c r="N43">
        <v>0.37634408600000002</v>
      </c>
      <c r="O43">
        <v>0.40993788799999997</v>
      </c>
      <c r="P43">
        <v>0.34939836526429702</v>
      </c>
      <c r="R43">
        <v>128.29825523040401</v>
      </c>
      <c r="S43">
        <v>-6.9199133198708296E-2</v>
      </c>
      <c r="T43">
        <v>6.04126599740471</v>
      </c>
      <c r="U43">
        <v>0.77929262898396701</v>
      </c>
      <c r="V43">
        <v>1.33172417579475</v>
      </c>
      <c r="W43" t="s">
        <v>91</v>
      </c>
      <c r="X43">
        <v>26396</v>
      </c>
      <c r="Y43">
        <v>669701</v>
      </c>
    </row>
    <row r="44" spans="1:25" x14ac:dyDescent="0.45">
      <c r="A44" t="s">
        <v>92</v>
      </c>
      <c r="B44" t="s">
        <v>28</v>
      </c>
      <c r="C44">
        <v>53</v>
      </c>
      <c r="D44">
        <v>241</v>
      </c>
      <c r="E44">
        <v>5</v>
      </c>
      <c r="F44">
        <v>32</v>
      </c>
      <c r="G44">
        <v>34</v>
      </c>
      <c r="H44">
        <v>13</v>
      </c>
      <c r="I44">
        <v>6.2240663000000002E-2</v>
      </c>
      <c r="J44">
        <v>0.174273858</v>
      </c>
      <c r="K44">
        <v>0.14864864799999999</v>
      </c>
      <c r="L44">
        <v>0.31073446300000002</v>
      </c>
      <c r="M44">
        <v>0.27027026999999998</v>
      </c>
      <c r="N44">
        <v>0.31380753099999997</v>
      </c>
      <c r="O44">
        <v>0.41891891799999997</v>
      </c>
      <c r="P44">
        <v>0.31623817662314802</v>
      </c>
      <c r="R44">
        <v>100.352208736431</v>
      </c>
      <c r="S44">
        <v>3.2904178150929502</v>
      </c>
      <c r="T44">
        <v>3.3889592390086198</v>
      </c>
      <c r="U44">
        <v>1.5166587000712699</v>
      </c>
      <c r="V44">
        <v>1.3218750139595501</v>
      </c>
      <c r="W44" t="s">
        <v>92</v>
      </c>
      <c r="X44">
        <v>22715</v>
      </c>
      <c r="Y44">
        <v>672580</v>
      </c>
    </row>
    <row r="45" spans="1:25" x14ac:dyDescent="0.45">
      <c r="A45" t="s">
        <v>93</v>
      </c>
      <c r="B45" t="s">
        <v>61</v>
      </c>
      <c r="C45">
        <v>49</v>
      </c>
      <c r="D45">
        <v>218</v>
      </c>
      <c r="E45">
        <v>11</v>
      </c>
      <c r="F45">
        <v>25</v>
      </c>
      <c r="G45">
        <v>24</v>
      </c>
      <c r="H45">
        <v>0</v>
      </c>
      <c r="I45">
        <v>0.119266055</v>
      </c>
      <c r="J45">
        <v>0.17431192600000001</v>
      </c>
      <c r="K45">
        <v>0.189473685</v>
      </c>
      <c r="L45">
        <v>0.26760563300000001</v>
      </c>
      <c r="M45">
        <v>0.25789473600000001</v>
      </c>
      <c r="N45">
        <v>0.34862385299999998</v>
      </c>
      <c r="O45">
        <v>0.44736842100000002</v>
      </c>
      <c r="P45">
        <v>0.33922754962679302</v>
      </c>
      <c r="R45">
        <v>121.20971757250101</v>
      </c>
      <c r="S45">
        <v>-2.1687178690917701</v>
      </c>
      <c r="T45">
        <v>3.19904158772942</v>
      </c>
      <c r="U45">
        <v>2.4339218586683198</v>
      </c>
      <c r="V45">
        <v>1.3184535436237299</v>
      </c>
      <c r="W45" t="s">
        <v>93</v>
      </c>
      <c r="X45">
        <v>13624</v>
      </c>
      <c r="Y45">
        <v>608369</v>
      </c>
    </row>
    <row r="46" spans="1:25" x14ac:dyDescent="0.45">
      <c r="A46" t="s">
        <v>94</v>
      </c>
      <c r="B46" t="s">
        <v>53</v>
      </c>
      <c r="C46">
        <v>56</v>
      </c>
      <c r="D46">
        <v>224</v>
      </c>
      <c r="E46">
        <v>6</v>
      </c>
      <c r="F46">
        <v>27</v>
      </c>
      <c r="G46">
        <v>23</v>
      </c>
      <c r="H46">
        <v>13</v>
      </c>
      <c r="I46">
        <v>0.14285714199999999</v>
      </c>
      <c r="J46">
        <v>0.178571428</v>
      </c>
      <c r="K46">
        <v>0.14285714299999999</v>
      </c>
      <c r="L46">
        <v>0.24305555500000001</v>
      </c>
      <c r="M46">
        <v>0.21693121600000001</v>
      </c>
      <c r="N46">
        <v>0.33183856499999997</v>
      </c>
      <c r="O46">
        <v>0.359788359</v>
      </c>
      <c r="P46">
        <v>0.30487917905503997</v>
      </c>
      <c r="R46">
        <v>98.674166643290505</v>
      </c>
      <c r="S46">
        <v>1.7680744593963</v>
      </c>
      <c r="T46">
        <v>1.4123620446773599</v>
      </c>
      <c r="U46">
        <v>3.26878713211044</v>
      </c>
      <c r="V46">
        <v>1.25843975436515</v>
      </c>
      <c r="W46" t="s">
        <v>94</v>
      </c>
      <c r="X46">
        <v>27506</v>
      </c>
      <c r="Y46">
        <v>673490</v>
      </c>
    </row>
    <row r="47" spans="1:25" x14ac:dyDescent="0.45">
      <c r="A47" t="s">
        <v>95</v>
      </c>
      <c r="B47" t="s">
        <v>96</v>
      </c>
      <c r="C47">
        <v>47</v>
      </c>
      <c r="D47">
        <v>204</v>
      </c>
      <c r="E47">
        <v>2</v>
      </c>
      <c r="F47">
        <v>27</v>
      </c>
      <c r="G47">
        <v>15</v>
      </c>
      <c r="H47">
        <v>6</v>
      </c>
      <c r="I47">
        <v>9.8039214999999999E-2</v>
      </c>
      <c r="J47">
        <v>0.102941176</v>
      </c>
      <c r="K47">
        <v>0.112359551</v>
      </c>
      <c r="L47">
        <v>0.28846153800000002</v>
      </c>
      <c r="M47">
        <v>0.26404494299999998</v>
      </c>
      <c r="N47">
        <v>0.35294117600000002</v>
      </c>
      <c r="O47">
        <v>0.37640449399999998</v>
      </c>
      <c r="P47">
        <v>0.32313995437669002</v>
      </c>
      <c r="R47">
        <v>108.980448071521</v>
      </c>
      <c r="S47">
        <v>0.64341450389474597</v>
      </c>
      <c r="T47">
        <v>2.8376853681573002</v>
      </c>
      <c r="U47">
        <v>2.2831242084503098</v>
      </c>
      <c r="V47">
        <v>1.2341229570829599</v>
      </c>
      <c r="W47" t="s">
        <v>95</v>
      </c>
      <c r="X47">
        <v>21479</v>
      </c>
      <c r="Y47">
        <v>663538</v>
      </c>
    </row>
    <row r="48" spans="1:25" x14ac:dyDescent="0.45">
      <c r="A48" t="s">
        <v>97</v>
      </c>
      <c r="B48" t="s">
        <v>98</v>
      </c>
      <c r="C48">
        <v>49</v>
      </c>
      <c r="D48">
        <v>187</v>
      </c>
      <c r="E48">
        <v>11</v>
      </c>
      <c r="F48">
        <v>24</v>
      </c>
      <c r="G48">
        <v>29</v>
      </c>
      <c r="H48">
        <v>0</v>
      </c>
      <c r="I48">
        <v>9.0909089999999998E-2</v>
      </c>
      <c r="J48">
        <v>0.34759358200000001</v>
      </c>
      <c r="K48">
        <v>0.22155688600000001</v>
      </c>
      <c r="L48">
        <v>0.25806451600000002</v>
      </c>
      <c r="M48">
        <v>0.20958083799999999</v>
      </c>
      <c r="N48">
        <v>0.28342245900000002</v>
      </c>
      <c r="O48">
        <v>0.431137724</v>
      </c>
      <c r="P48">
        <v>0.30764996336105599</v>
      </c>
      <c r="R48">
        <v>105.38209223360199</v>
      </c>
      <c r="S48">
        <v>-0.98636121861636605</v>
      </c>
      <c r="T48">
        <v>0.18204647822565301</v>
      </c>
      <c r="U48">
        <v>5.4304617817979297</v>
      </c>
      <c r="V48">
        <v>1.2111001379000601</v>
      </c>
      <c r="W48" t="s">
        <v>97</v>
      </c>
      <c r="X48">
        <v>21534</v>
      </c>
      <c r="Y48">
        <v>663728</v>
      </c>
    </row>
    <row r="49" spans="1:25" x14ac:dyDescent="0.45">
      <c r="A49" t="s">
        <v>99</v>
      </c>
      <c r="B49" t="s">
        <v>53</v>
      </c>
      <c r="C49">
        <v>53</v>
      </c>
      <c r="D49">
        <v>231</v>
      </c>
      <c r="E49">
        <v>8</v>
      </c>
      <c r="F49">
        <v>24</v>
      </c>
      <c r="G49">
        <v>35</v>
      </c>
      <c r="H49">
        <v>1</v>
      </c>
      <c r="I49">
        <v>8.6580086000000001E-2</v>
      </c>
      <c r="J49">
        <v>0.168831168</v>
      </c>
      <c r="K49">
        <v>0.19704433499999999</v>
      </c>
      <c r="L49">
        <v>0.29559748400000002</v>
      </c>
      <c r="M49">
        <v>0.27093595999999998</v>
      </c>
      <c r="N49">
        <v>0.337719298</v>
      </c>
      <c r="O49">
        <v>0.46798029499999999</v>
      </c>
      <c r="P49">
        <v>0.34578813638603401</v>
      </c>
      <c r="R49">
        <v>126.30912934680801</v>
      </c>
      <c r="S49">
        <v>-0.70496323751285594</v>
      </c>
      <c r="T49">
        <v>6.5741842534228301</v>
      </c>
      <c r="U49">
        <v>-2.7491814736276798</v>
      </c>
      <c r="V49">
        <v>1.1948555820473901</v>
      </c>
      <c r="W49" t="s">
        <v>99</v>
      </c>
      <c r="X49">
        <v>18036</v>
      </c>
      <c r="Y49">
        <v>630105</v>
      </c>
    </row>
    <row r="50" spans="1:25" x14ac:dyDescent="0.45">
      <c r="A50" t="s">
        <v>100</v>
      </c>
      <c r="B50" t="s">
        <v>45</v>
      </c>
      <c r="C50">
        <v>50</v>
      </c>
      <c r="D50">
        <v>194</v>
      </c>
      <c r="E50">
        <v>5</v>
      </c>
      <c r="F50">
        <v>31</v>
      </c>
      <c r="G50">
        <v>30</v>
      </c>
      <c r="H50">
        <v>13</v>
      </c>
      <c r="I50">
        <v>0.13402061800000001</v>
      </c>
      <c r="J50">
        <v>0.12886597899999999</v>
      </c>
      <c r="K50">
        <v>0.15</v>
      </c>
      <c r="L50">
        <v>0.25925925900000002</v>
      </c>
      <c r="M50">
        <v>0.25</v>
      </c>
      <c r="N50">
        <v>0.35567010300000002</v>
      </c>
      <c r="O50">
        <v>0.4</v>
      </c>
      <c r="P50">
        <v>0.33198113416887998</v>
      </c>
      <c r="R50">
        <v>112.53740633261</v>
      </c>
      <c r="S50">
        <v>1.8670001995633301</v>
      </c>
      <c r="T50">
        <v>4.7802082036401004</v>
      </c>
      <c r="U50">
        <v>0.25647822231985601</v>
      </c>
      <c r="V50">
        <v>1.1907604910309899</v>
      </c>
      <c r="W50" t="s">
        <v>100</v>
      </c>
      <c r="X50">
        <v>26294</v>
      </c>
      <c r="Y50">
        <v>681082</v>
      </c>
    </row>
    <row r="51" spans="1:25" x14ac:dyDescent="0.45">
      <c r="A51" t="s">
        <v>101</v>
      </c>
      <c r="B51" t="s">
        <v>78</v>
      </c>
      <c r="C51">
        <v>53</v>
      </c>
      <c r="D51">
        <v>200</v>
      </c>
      <c r="E51">
        <v>4</v>
      </c>
      <c r="F51">
        <v>26</v>
      </c>
      <c r="G51">
        <v>16</v>
      </c>
      <c r="H51">
        <v>7</v>
      </c>
      <c r="I51">
        <v>8.5000000000000006E-2</v>
      </c>
      <c r="J51">
        <v>0.255</v>
      </c>
      <c r="K51">
        <v>0.16292134899999999</v>
      </c>
      <c r="L51">
        <v>0.33064516100000002</v>
      </c>
      <c r="M51">
        <v>0.25280898800000001</v>
      </c>
      <c r="N51">
        <v>0.33</v>
      </c>
      <c r="O51">
        <v>0.41573033700000001</v>
      </c>
      <c r="P51">
        <v>0.32546656697988502</v>
      </c>
      <c r="R51">
        <v>112.77805243039001</v>
      </c>
      <c r="S51">
        <v>-0.168552621733397</v>
      </c>
      <c r="T51">
        <v>2.7983024235915099</v>
      </c>
      <c r="U51">
        <v>2.1250179838389101</v>
      </c>
      <c r="V51">
        <v>1.18448617065309</v>
      </c>
      <c r="W51" t="s">
        <v>101</v>
      </c>
      <c r="X51">
        <v>17338</v>
      </c>
      <c r="Y51">
        <v>650489</v>
      </c>
    </row>
    <row r="52" spans="1:25" x14ac:dyDescent="0.45">
      <c r="A52" t="s">
        <v>102</v>
      </c>
      <c r="B52" t="s">
        <v>103</v>
      </c>
      <c r="C52">
        <v>49</v>
      </c>
      <c r="D52">
        <v>219</v>
      </c>
      <c r="E52">
        <v>7</v>
      </c>
      <c r="F52">
        <v>27</v>
      </c>
      <c r="G52">
        <v>29</v>
      </c>
      <c r="H52">
        <v>4</v>
      </c>
      <c r="I52">
        <v>0.14155251099999999</v>
      </c>
      <c r="J52">
        <v>0.23287671200000001</v>
      </c>
      <c r="K52">
        <v>0.17222222200000001</v>
      </c>
      <c r="L52">
        <v>0.26229508099999999</v>
      </c>
      <c r="M52">
        <v>0.21666666600000001</v>
      </c>
      <c r="N52">
        <v>0.35616438299999997</v>
      </c>
      <c r="O52">
        <v>0.38888888799999999</v>
      </c>
      <c r="P52">
        <v>0.33308411574144903</v>
      </c>
      <c r="R52">
        <v>117.78453715750901</v>
      </c>
      <c r="S52">
        <v>0.61081394134089295</v>
      </c>
      <c r="T52">
        <v>5.2757827596261002</v>
      </c>
      <c r="U52">
        <v>-1.2419738266617</v>
      </c>
      <c r="V52">
        <v>1.17462018221715</v>
      </c>
      <c r="W52" t="s">
        <v>102</v>
      </c>
      <c r="X52">
        <v>12927</v>
      </c>
      <c r="Y52">
        <v>607043</v>
      </c>
    </row>
    <row r="53" spans="1:25" x14ac:dyDescent="0.45">
      <c r="A53" t="s">
        <v>104</v>
      </c>
      <c r="B53" t="s">
        <v>105</v>
      </c>
      <c r="C53">
        <v>52</v>
      </c>
      <c r="D53">
        <v>224</v>
      </c>
      <c r="E53">
        <v>11</v>
      </c>
      <c r="F53">
        <v>29</v>
      </c>
      <c r="G53">
        <v>32</v>
      </c>
      <c r="H53">
        <v>2</v>
      </c>
      <c r="I53">
        <v>8.4821428000000004E-2</v>
      </c>
      <c r="J53">
        <v>0.21875</v>
      </c>
      <c r="K53">
        <v>0.20895522399999999</v>
      </c>
      <c r="L53">
        <v>0.30344827499999999</v>
      </c>
      <c r="M53">
        <v>0.27363184000000002</v>
      </c>
      <c r="N53">
        <v>0.33035714199999999</v>
      </c>
      <c r="O53">
        <v>0.48258706400000001</v>
      </c>
      <c r="P53">
        <v>0.34673052999590098</v>
      </c>
      <c r="R53">
        <v>124.358409469732</v>
      </c>
      <c r="S53">
        <v>-1.6532926815561899</v>
      </c>
      <c r="T53">
        <v>4.6810070778209401</v>
      </c>
      <c r="U53">
        <v>-0.85552832670509804</v>
      </c>
      <c r="V53">
        <v>1.15326751546457</v>
      </c>
      <c r="W53" t="s">
        <v>104</v>
      </c>
      <c r="X53">
        <v>17548</v>
      </c>
      <c r="Y53">
        <v>621493</v>
      </c>
    </row>
    <row r="54" spans="1:25" x14ac:dyDescent="0.45">
      <c r="A54" t="s">
        <v>106</v>
      </c>
      <c r="B54" t="s">
        <v>30</v>
      </c>
      <c r="C54">
        <v>55</v>
      </c>
      <c r="D54">
        <v>228</v>
      </c>
      <c r="E54">
        <v>12</v>
      </c>
      <c r="F54">
        <v>31</v>
      </c>
      <c r="G54">
        <v>38</v>
      </c>
      <c r="H54">
        <v>3</v>
      </c>
      <c r="I54">
        <v>8.7719298000000001E-2</v>
      </c>
      <c r="J54">
        <v>0.293859649</v>
      </c>
      <c r="K54">
        <v>0.23414634100000001</v>
      </c>
      <c r="L54">
        <v>0.325396825</v>
      </c>
      <c r="M54">
        <v>0.25853658499999999</v>
      </c>
      <c r="N54">
        <v>0.33039647500000002</v>
      </c>
      <c r="O54">
        <v>0.49268292600000002</v>
      </c>
      <c r="P54">
        <v>0.35361769598486098</v>
      </c>
      <c r="R54">
        <v>129.151885383853</v>
      </c>
      <c r="S54">
        <v>-5.9318499639630297E-2</v>
      </c>
      <c r="T54">
        <v>7.9016069680555203</v>
      </c>
      <c r="U54">
        <v>-4.8966197967529297</v>
      </c>
      <c r="V54">
        <v>1.1002542987024</v>
      </c>
      <c r="W54" t="s">
        <v>107</v>
      </c>
      <c r="X54">
        <v>13066</v>
      </c>
      <c r="Y54">
        <v>606192</v>
      </c>
    </row>
    <row r="55" spans="1:25" x14ac:dyDescent="0.45">
      <c r="A55" t="s">
        <v>108</v>
      </c>
      <c r="B55" t="s">
        <v>76</v>
      </c>
      <c r="C55">
        <v>52</v>
      </c>
      <c r="D55">
        <v>207</v>
      </c>
      <c r="E55">
        <v>5</v>
      </c>
      <c r="F55">
        <v>27</v>
      </c>
      <c r="G55">
        <v>19</v>
      </c>
      <c r="H55">
        <v>2</v>
      </c>
      <c r="I55">
        <v>4.3478259999999998E-2</v>
      </c>
      <c r="J55">
        <v>0.17874396100000001</v>
      </c>
      <c r="K55">
        <v>0.14432989700000001</v>
      </c>
      <c r="L55">
        <v>0.32236842100000002</v>
      </c>
      <c r="M55">
        <v>0.27835051500000002</v>
      </c>
      <c r="N55">
        <v>0.32367149699999997</v>
      </c>
      <c r="O55">
        <v>0.42268041200000001</v>
      </c>
      <c r="P55">
        <v>0.324918515152401</v>
      </c>
      <c r="R55">
        <v>115.271900340301</v>
      </c>
      <c r="S55">
        <v>-8.9965795865282402E-2</v>
      </c>
      <c r="T55">
        <v>3.5800259999863799</v>
      </c>
      <c r="U55">
        <v>-6.8947113235481E-2</v>
      </c>
      <c r="V55">
        <v>1.0632713612068101</v>
      </c>
      <c r="W55" t="s">
        <v>108</v>
      </c>
      <c r="X55">
        <v>19844</v>
      </c>
      <c r="Y55">
        <v>647351</v>
      </c>
    </row>
    <row r="56" spans="1:25" x14ac:dyDescent="0.45">
      <c r="A56" t="s">
        <v>109</v>
      </c>
      <c r="B56" t="s">
        <v>43</v>
      </c>
      <c r="C56">
        <v>47</v>
      </c>
      <c r="D56">
        <v>179</v>
      </c>
      <c r="E56">
        <v>2</v>
      </c>
      <c r="F56">
        <v>22</v>
      </c>
      <c r="G56">
        <v>16</v>
      </c>
      <c r="H56">
        <v>19</v>
      </c>
      <c r="I56">
        <v>5.5865920999999999E-2</v>
      </c>
      <c r="J56">
        <v>0.27374301600000001</v>
      </c>
      <c r="K56">
        <v>0.104938271</v>
      </c>
      <c r="L56">
        <v>0.35714285699999998</v>
      </c>
      <c r="M56">
        <v>0.25925925900000002</v>
      </c>
      <c r="N56">
        <v>0.31638418000000001</v>
      </c>
      <c r="O56">
        <v>0.36419752999999999</v>
      </c>
      <c r="P56">
        <v>0.30029123381706202</v>
      </c>
      <c r="R56">
        <v>98.374273655444398</v>
      </c>
      <c r="S56">
        <v>0.84371321089565698</v>
      </c>
      <c r="T56">
        <v>0.505880155477058</v>
      </c>
      <c r="U56">
        <v>3.8990520276129201</v>
      </c>
      <c r="V56">
        <v>1.05996733426643</v>
      </c>
      <c r="W56" t="s">
        <v>110</v>
      </c>
      <c r="X56">
        <v>23401</v>
      </c>
      <c r="Y56">
        <v>676609</v>
      </c>
    </row>
    <row r="57" spans="1:25" x14ac:dyDescent="0.45">
      <c r="A57" t="s">
        <v>111</v>
      </c>
      <c r="B57" t="s">
        <v>45</v>
      </c>
      <c r="C57">
        <v>48</v>
      </c>
      <c r="D57">
        <v>171</v>
      </c>
      <c r="E57">
        <v>6</v>
      </c>
      <c r="F57">
        <v>19</v>
      </c>
      <c r="G57">
        <v>24</v>
      </c>
      <c r="H57">
        <v>8</v>
      </c>
      <c r="I57">
        <v>0.105263157</v>
      </c>
      <c r="J57">
        <v>0.28070175400000003</v>
      </c>
      <c r="K57">
        <v>0.16666666699999999</v>
      </c>
      <c r="L57">
        <v>0.34343434299999998</v>
      </c>
      <c r="M57">
        <v>0.266666666</v>
      </c>
      <c r="N57">
        <v>0.33918128600000003</v>
      </c>
      <c r="O57">
        <v>0.43333333299999999</v>
      </c>
      <c r="P57">
        <v>0.33439182398612</v>
      </c>
      <c r="R57">
        <v>114.165883994608</v>
      </c>
      <c r="S57">
        <v>0.71920517459511701</v>
      </c>
      <c r="T57">
        <v>3.6205667464153701</v>
      </c>
      <c r="U57">
        <v>0.88856927491724402</v>
      </c>
      <c r="V57">
        <v>1.05673124677064</v>
      </c>
      <c r="W57" t="s">
        <v>111</v>
      </c>
      <c r="X57">
        <v>20202</v>
      </c>
      <c r="Y57">
        <v>669016</v>
      </c>
    </row>
    <row r="58" spans="1:25" x14ac:dyDescent="0.45">
      <c r="A58" t="s">
        <v>112</v>
      </c>
      <c r="B58" t="s">
        <v>76</v>
      </c>
      <c r="C58">
        <v>55</v>
      </c>
      <c r="D58">
        <v>214</v>
      </c>
      <c r="E58">
        <v>8</v>
      </c>
      <c r="F58">
        <v>22</v>
      </c>
      <c r="G58">
        <v>22</v>
      </c>
      <c r="H58">
        <v>0</v>
      </c>
      <c r="I58">
        <v>9.8130840999999996E-2</v>
      </c>
      <c r="J58">
        <v>0.19158878500000001</v>
      </c>
      <c r="K58">
        <v>0.22395833300000001</v>
      </c>
      <c r="L58">
        <v>0.26573426500000003</v>
      </c>
      <c r="M58">
        <v>0.23958333300000001</v>
      </c>
      <c r="N58">
        <v>0.31455399000000001</v>
      </c>
      <c r="O58">
        <v>0.46354166600000002</v>
      </c>
      <c r="P58">
        <v>0.33123363222556002</v>
      </c>
      <c r="R58">
        <v>119.673213546892</v>
      </c>
      <c r="S58">
        <v>-1.0859464450040801</v>
      </c>
      <c r="T58">
        <v>3.8015982970784501</v>
      </c>
      <c r="U58">
        <v>-0.70456757885403898</v>
      </c>
      <c r="V58">
        <v>1.04453179209765</v>
      </c>
      <c r="W58" t="s">
        <v>112</v>
      </c>
      <c r="X58">
        <v>26368</v>
      </c>
      <c r="Y58">
        <v>668709</v>
      </c>
    </row>
    <row r="59" spans="1:25" x14ac:dyDescent="0.45">
      <c r="A59" t="s">
        <v>113</v>
      </c>
      <c r="B59" t="s">
        <v>70</v>
      </c>
      <c r="C59">
        <v>53</v>
      </c>
      <c r="D59">
        <v>233</v>
      </c>
      <c r="E59">
        <v>5</v>
      </c>
      <c r="F59">
        <v>24</v>
      </c>
      <c r="G59">
        <v>25</v>
      </c>
      <c r="H59">
        <v>1</v>
      </c>
      <c r="I59">
        <v>0.12875536400000001</v>
      </c>
      <c r="J59">
        <v>0.18025751000000001</v>
      </c>
      <c r="K59">
        <v>0.12376237700000001</v>
      </c>
      <c r="L59">
        <v>0.35483870899999997</v>
      </c>
      <c r="M59">
        <v>0.29702970200000001</v>
      </c>
      <c r="N59">
        <v>0.39055793900000002</v>
      </c>
      <c r="O59">
        <v>0.42079207899999999</v>
      </c>
      <c r="P59">
        <v>0.35819640216128501</v>
      </c>
      <c r="R59">
        <v>135.93926698283701</v>
      </c>
      <c r="S59">
        <v>-1.5530279395170501</v>
      </c>
      <c r="T59">
        <v>8.1683270572329594</v>
      </c>
      <c r="U59">
        <v>-5.8508822973817498</v>
      </c>
      <c r="V59">
        <v>1.0290091286927101</v>
      </c>
      <c r="W59" t="s">
        <v>113</v>
      </c>
      <c r="X59">
        <v>19611</v>
      </c>
      <c r="Y59">
        <v>665489</v>
      </c>
    </row>
    <row r="60" spans="1:25" x14ac:dyDescent="0.45">
      <c r="A60" t="s">
        <v>114</v>
      </c>
      <c r="B60" t="s">
        <v>47</v>
      </c>
      <c r="C60">
        <v>49</v>
      </c>
      <c r="D60">
        <v>222</v>
      </c>
      <c r="E60">
        <v>4</v>
      </c>
      <c r="F60">
        <v>38</v>
      </c>
      <c r="G60">
        <v>15</v>
      </c>
      <c r="H60">
        <v>16</v>
      </c>
      <c r="I60">
        <v>0.121621621</v>
      </c>
      <c r="J60">
        <v>0.23873873800000001</v>
      </c>
      <c r="K60">
        <v>0.114583333</v>
      </c>
      <c r="L60">
        <v>0.32592592500000001</v>
      </c>
      <c r="M60">
        <v>0.25</v>
      </c>
      <c r="N60">
        <v>0.35135135099999998</v>
      </c>
      <c r="O60">
        <v>0.36458333300000001</v>
      </c>
      <c r="P60">
        <v>0.32158387647018699</v>
      </c>
      <c r="R60">
        <v>104.431166671279</v>
      </c>
      <c r="S60">
        <v>2.5540738580748399</v>
      </c>
      <c r="T60">
        <v>3.7323121238430899</v>
      </c>
      <c r="U60">
        <v>-1.24926170147955</v>
      </c>
      <c r="V60">
        <v>1.02583610628769</v>
      </c>
      <c r="W60" t="s">
        <v>115</v>
      </c>
      <c r="X60">
        <v>18401</v>
      </c>
      <c r="Y60">
        <v>660670</v>
      </c>
    </row>
    <row r="61" spans="1:25" x14ac:dyDescent="0.45">
      <c r="A61" t="s">
        <v>116</v>
      </c>
      <c r="B61" t="s">
        <v>53</v>
      </c>
      <c r="C61">
        <v>57</v>
      </c>
      <c r="D61">
        <v>250</v>
      </c>
      <c r="E61">
        <v>9</v>
      </c>
      <c r="F61">
        <v>35</v>
      </c>
      <c r="G61">
        <v>28</v>
      </c>
      <c r="H61">
        <v>6</v>
      </c>
      <c r="I61">
        <v>9.6000000000000002E-2</v>
      </c>
      <c r="J61">
        <v>0.216</v>
      </c>
      <c r="K61">
        <v>0.167420814</v>
      </c>
      <c r="L61">
        <v>0.28301886700000001</v>
      </c>
      <c r="M61">
        <v>0.24434389100000001</v>
      </c>
      <c r="N61">
        <v>0.32800000000000001</v>
      </c>
      <c r="O61">
        <v>0.41176470500000001</v>
      </c>
      <c r="P61">
        <v>0.324522264003753</v>
      </c>
      <c r="R61">
        <v>111.94353245840099</v>
      </c>
      <c r="S61">
        <v>-0.33684122329577798</v>
      </c>
      <c r="T61">
        <v>3.2394663798621202</v>
      </c>
      <c r="U61">
        <v>-1.9090612158179201</v>
      </c>
      <c r="V61">
        <v>1.0047384290882699</v>
      </c>
      <c r="W61" t="s">
        <v>116</v>
      </c>
      <c r="X61">
        <v>19709</v>
      </c>
      <c r="Y61">
        <v>665487</v>
      </c>
    </row>
    <row r="62" spans="1:25" x14ac:dyDescent="0.45">
      <c r="A62" t="s">
        <v>117</v>
      </c>
      <c r="B62" t="s">
        <v>118</v>
      </c>
      <c r="C62">
        <v>52</v>
      </c>
      <c r="D62">
        <v>222</v>
      </c>
      <c r="E62">
        <v>9</v>
      </c>
      <c r="F62">
        <v>33</v>
      </c>
      <c r="G62">
        <v>20</v>
      </c>
      <c r="H62">
        <v>1</v>
      </c>
      <c r="I62">
        <v>0.13063063</v>
      </c>
      <c r="J62">
        <v>0.26576576499999999</v>
      </c>
      <c r="K62">
        <v>0.198952879</v>
      </c>
      <c r="L62">
        <v>0.28225806399999998</v>
      </c>
      <c r="M62">
        <v>0.23036649200000001</v>
      </c>
      <c r="N62">
        <v>0.33333333300000001</v>
      </c>
      <c r="O62">
        <v>0.42931937100000001</v>
      </c>
      <c r="P62">
        <v>0.33161125301775302</v>
      </c>
      <c r="R62">
        <v>116.76587059778601</v>
      </c>
      <c r="S62">
        <v>-3.7776696670334703E-2</v>
      </c>
      <c r="T62">
        <v>4.2831883273848996</v>
      </c>
      <c r="U62">
        <v>-1.8922723517753099</v>
      </c>
      <c r="V62">
        <v>0.99920373347328995</v>
      </c>
      <c r="W62" t="s">
        <v>117</v>
      </c>
      <c r="X62">
        <v>25976</v>
      </c>
      <c r="Y62">
        <v>682985</v>
      </c>
    </row>
    <row r="63" spans="1:25" x14ac:dyDescent="0.45">
      <c r="A63" t="s">
        <v>119</v>
      </c>
      <c r="B63" t="s">
        <v>103</v>
      </c>
      <c r="C63">
        <v>52</v>
      </c>
      <c r="D63">
        <v>233</v>
      </c>
      <c r="E63">
        <v>7</v>
      </c>
      <c r="F63">
        <v>29</v>
      </c>
      <c r="G63">
        <v>24</v>
      </c>
      <c r="H63">
        <v>6</v>
      </c>
      <c r="I63">
        <v>6.8669526999999994E-2</v>
      </c>
      <c r="J63">
        <v>0.163090128</v>
      </c>
      <c r="K63">
        <v>0.157142857</v>
      </c>
      <c r="L63">
        <v>0.22155688600000001</v>
      </c>
      <c r="M63">
        <v>0.20952380900000001</v>
      </c>
      <c r="N63">
        <v>0.27896995699999999</v>
      </c>
      <c r="O63">
        <v>0.36666666599999997</v>
      </c>
      <c r="P63">
        <v>0.28317736453764403</v>
      </c>
      <c r="R63">
        <v>84.071353098281193</v>
      </c>
      <c r="S63">
        <v>0.21615803800523201</v>
      </c>
      <c r="T63">
        <v>-4.2290989090505198</v>
      </c>
      <c r="U63">
        <v>6.0017994567751796</v>
      </c>
      <c r="V63">
        <v>0.99111003817648702</v>
      </c>
      <c r="W63" t="s">
        <v>119</v>
      </c>
      <c r="X63">
        <v>12916</v>
      </c>
      <c r="Y63">
        <v>596019</v>
      </c>
    </row>
    <row r="64" spans="1:25" x14ac:dyDescent="0.45">
      <c r="A64" t="s">
        <v>120</v>
      </c>
      <c r="B64" t="s">
        <v>121</v>
      </c>
      <c r="C64">
        <v>47</v>
      </c>
      <c r="D64">
        <v>188</v>
      </c>
      <c r="E64">
        <v>6</v>
      </c>
      <c r="F64">
        <v>29</v>
      </c>
      <c r="G64">
        <v>22</v>
      </c>
      <c r="H64">
        <v>2</v>
      </c>
      <c r="I64">
        <v>9.0425531000000003E-2</v>
      </c>
      <c r="J64">
        <v>0.191489361</v>
      </c>
      <c r="K64">
        <v>0.178571429</v>
      </c>
      <c r="L64">
        <v>0.32283464499999998</v>
      </c>
      <c r="M64">
        <v>0.27976190400000001</v>
      </c>
      <c r="N64">
        <v>0.35106382899999999</v>
      </c>
      <c r="O64">
        <v>0.45833333300000001</v>
      </c>
      <c r="P64">
        <v>0.351021221660553</v>
      </c>
      <c r="R64">
        <v>123.54707470499601</v>
      </c>
      <c r="S64">
        <v>-0.15584229305386499</v>
      </c>
      <c r="T64">
        <v>5.1463670918050601</v>
      </c>
      <c r="U64">
        <v>-2.06124515645205</v>
      </c>
      <c r="V64">
        <v>0.96957569663076504</v>
      </c>
      <c r="W64" t="s">
        <v>120</v>
      </c>
      <c r="X64">
        <v>16572</v>
      </c>
      <c r="Y64">
        <v>656582</v>
      </c>
    </row>
    <row r="65" spans="1:25" x14ac:dyDescent="0.45">
      <c r="A65" t="s">
        <v>122</v>
      </c>
      <c r="B65" t="s">
        <v>96</v>
      </c>
      <c r="C65">
        <v>48</v>
      </c>
      <c r="D65">
        <v>191</v>
      </c>
      <c r="E65">
        <v>4</v>
      </c>
      <c r="F65">
        <v>30</v>
      </c>
      <c r="G65">
        <v>16</v>
      </c>
      <c r="H65">
        <v>4</v>
      </c>
      <c r="I65">
        <v>0.14136125599999999</v>
      </c>
      <c r="J65">
        <v>0.20418848100000001</v>
      </c>
      <c r="K65">
        <v>0.14285714299999999</v>
      </c>
      <c r="L65">
        <v>0.327731092</v>
      </c>
      <c r="M65">
        <v>0.26708074500000001</v>
      </c>
      <c r="N65">
        <v>0.37696334999999997</v>
      </c>
      <c r="O65">
        <v>0.40993788799999997</v>
      </c>
      <c r="P65">
        <v>0.34887824539114598</v>
      </c>
      <c r="R65">
        <v>126.367268920604</v>
      </c>
      <c r="S65">
        <v>0.35596186714246802</v>
      </c>
      <c r="T65">
        <v>6.38795139685545</v>
      </c>
      <c r="U65">
        <v>-3.4397334670647899</v>
      </c>
      <c r="V65">
        <v>0.96593893098246797</v>
      </c>
      <c r="W65" t="s">
        <v>122</v>
      </c>
      <c r="X65">
        <v>15274</v>
      </c>
      <c r="Y65">
        <v>643565</v>
      </c>
    </row>
    <row r="66" spans="1:25" x14ac:dyDescent="0.45">
      <c r="A66" t="s">
        <v>123</v>
      </c>
      <c r="B66" t="s">
        <v>45</v>
      </c>
      <c r="C66">
        <v>44</v>
      </c>
      <c r="D66">
        <v>191</v>
      </c>
      <c r="E66">
        <v>7</v>
      </c>
      <c r="F66">
        <v>27</v>
      </c>
      <c r="G66">
        <v>20</v>
      </c>
      <c r="H66">
        <v>1</v>
      </c>
      <c r="I66">
        <v>5.7591623000000002E-2</v>
      </c>
      <c r="J66">
        <v>0.246073298</v>
      </c>
      <c r="K66">
        <v>0.16853932599999999</v>
      </c>
      <c r="L66">
        <v>0.35199999999999998</v>
      </c>
      <c r="M66">
        <v>0.28651685300000002</v>
      </c>
      <c r="N66">
        <v>0.32984293100000001</v>
      </c>
      <c r="O66">
        <v>0.45505617900000001</v>
      </c>
      <c r="P66">
        <v>0.33858115541997302</v>
      </c>
      <c r="R66">
        <v>116.995875895661</v>
      </c>
      <c r="S66">
        <v>-0.83335684007033695</v>
      </c>
      <c r="T66">
        <v>3.0547570847971199</v>
      </c>
      <c r="U66">
        <v>-0.54905533697456099</v>
      </c>
      <c r="V66">
        <v>0.92050990462956905</v>
      </c>
      <c r="W66" t="s">
        <v>123</v>
      </c>
      <c r="X66">
        <v>11739</v>
      </c>
      <c r="Y66">
        <v>592663</v>
      </c>
    </row>
    <row r="67" spans="1:25" x14ac:dyDescent="0.45">
      <c r="A67" t="s">
        <v>124</v>
      </c>
      <c r="B67" t="s">
        <v>125</v>
      </c>
      <c r="C67">
        <v>49</v>
      </c>
      <c r="D67">
        <v>217</v>
      </c>
      <c r="E67">
        <v>9</v>
      </c>
      <c r="F67">
        <v>32</v>
      </c>
      <c r="G67">
        <v>26</v>
      </c>
      <c r="H67">
        <v>8</v>
      </c>
      <c r="I67">
        <v>5.5299539000000002E-2</v>
      </c>
      <c r="J67">
        <v>0.18433179699999999</v>
      </c>
      <c r="K67">
        <v>0.221105528</v>
      </c>
      <c r="L67">
        <v>0.28289473599999998</v>
      </c>
      <c r="M67">
        <v>0.26130653199999998</v>
      </c>
      <c r="N67">
        <v>0.31018518499999997</v>
      </c>
      <c r="O67">
        <v>0.48241205999999998</v>
      </c>
      <c r="P67">
        <v>0.33400326911534101</v>
      </c>
      <c r="R67">
        <v>114.864448295918</v>
      </c>
      <c r="S67">
        <v>0.103453027550131</v>
      </c>
      <c r="T67">
        <v>3.9668611783438501</v>
      </c>
      <c r="U67">
        <v>-2.3974438933655602</v>
      </c>
      <c r="V67">
        <v>0.91467871606170303</v>
      </c>
      <c r="W67" t="s">
        <v>124</v>
      </c>
      <c r="X67">
        <v>25768</v>
      </c>
      <c r="Y67">
        <v>682928</v>
      </c>
    </row>
    <row r="68" spans="1:25" x14ac:dyDescent="0.45">
      <c r="A68" t="s">
        <v>126</v>
      </c>
      <c r="B68" t="s">
        <v>32</v>
      </c>
      <c r="C68">
        <v>52</v>
      </c>
      <c r="D68">
        <v>213</v>
      </c>
      <c r="E68">
        <v>7</v>
      </c>
      <c r="F68">
        <v>26</v>
      </c>
      <c r="G68">
        <v>28</v>
      </c>
      <c r="H68">
        <v>1</v>
      </c>
      <c r="I68">
        <v>8.9201876999999999E-2</v>
      </c>
      <c r="J68">
        <v>0.10798122</v>
      </c>
      <c r="K68">
        <v>0.17021276599999999</v>
      </c>
      <c r="L68">
        <v>0.25766871099999999</v>
      </c>
      <c r="M68">
        <v>0.26063829700000002</v>
      </c>
      <c r="N68">
        <v>0.32394366099999999</v>
      </c>
      <c r="O68">
        <v>0.43085106299999998</v>
      </c>
      <c r="P68">
        <v>0.32489393042846398</v>
      </c>
      <c r="R68">
        <v>111.235231958299</v>
      </c>
      <c r="S68">
        <v>-0.71569371479563404</v>
      </c>
      <c r="T68">
        <v>2.0625050455102798</v>
      </c>
      <c r="U68">
        <v>-0.22267010807991</v>
      </c>
      <c r="V68">
        <v>0.91207190504393099</v>
      </c>
      <c r="W68" t="s">
        <v>126</v>
      </c>
      <c r="X68">
        <v>17027</v>
      </c>
      <c r="Y68">
        <v>657077</v>
      </c>
    </row>
    <row r="69" spans="1:25" x14ac:dyDescent="0.45">
      <c r="A69" t="s">
        <v>127</v>
      </c>
      <c r="B69" t="s">
        <v>86</v>
      </c>
      <c r="C69">
        <v>54</v>
      </c>
      <c r="D69">
        <v>218</v>
      </c>
      <c r="E69">
        <v>8</v>
      </c>
      <c r="F69">
        <v>32</v>
      </c>
      <c r="G69">
        <v>31</v>
      </c>
      <c r="H69">
        <v>1</v>
      </c>
      <c r="I69">
        <v>3.6697247000000002E-2</v>
      </c>
      <c r="J69">
        <v>0.183486238</v>
      </c>
      <c r="K69">
        <v>0.17961165100000001</v>
      </c>
      <c r="L69">
        <v>0.25624999999999998</v>
      </c>
      <c r="M69">
        <v>0.23786407700000001</v>
      </c>
      <c r="N69">
        <v>0.27064220100000003</v>
      </c>
      <c r="O69">
        <v>0.41747572799999999</v>
      </c>
      <c r="P69">
        <v>0.29450131118844403</v>
      </c>
      <c r="R69">
        <v>90.072247341783694</v>
      </c>
      <c r="S69">
        <v>9.7060079220682299E-2</v>
      </c>
      <c r="T69">
        <v>-2.4951458837562499</v>
      </c>
      <c r="U69">
        <v>3.91764174727723</v>
      </c>
      <c r="V69">
        <v>0.90306829066369398</v>
      </c>
      <c r="W69" t="s">
        <v>127</v>
      </c>
      <c r="X69">
        <v>16426</v>
      </c>
      <c r="Y69">
        <v>642731</v>
      </c>
    </row>
    <row r="70" spans="1:25" x14ac:dyDescent="0.45">
      <c r="A70" t="s">
        <v>128</v>
      </c>
      <c r="B70" t="s">
        <v>35</v>
      </c>
      <c r="C70">
        <v>47</v>
      </c>
      <c r="D70">
        <v>199</v>
      </c>
      <c r="E70">
        <v>6</v>
      </c>
      <c r="F70">
        <v>28</v>
      </c>
      <c r="G70">
        <v>20</v>
      </c>
      <c r="H70">
        <v>2</v>
      </c>
      <c r="I70">
        <v>5.5276380999999999E-2</v>
      </c>
      <c r="J70">
        <v>0.221105527</v>
      </c>
      <c r="K70">
        <v>0.18817204300000001</v>
      </c>
      <c r="L70">
        <v>0.33333333300000001</v>
      </c>
      <c r="M70">
        <v>0.27956989199999999</v>
      </c>
      <c r="N70">
        <v>0.31658291399999999</v>
      </c>
      <c r="O70">
        <v>0.467741935</v>
      </c>
      <c r="P70">
        <v>0.33485389564504497</v>
      </c>
      <c r="R70">
        <v>120.549079999033</v>
      </c>
      <c r="S70">
        <v>-4.2865192226599902E-2</v>
      </c>
      <c r="T70">
        <v>4.70443971155421</v>
      </c>
      <c r="U70">
        <v>-2.5429405057802699</v>
      </c>
      <c r="V70">
        <v>0.89756036646251902</v>
      </c>
      <c r="W70" t="s">
        <v>128</v>
      </c>
      <c r="X70">
        <v>18373</v>
      </c>
      <c r="Y70">
        <v>663624</v>
      </c>
    </row>
    <row r="71" spans="1:25" x14ac:dyDescent="0.45">
      <c r="A71" t="s">
        <v>129</v>
      </c>
      <c r="B71" t="s">
        <v>118</v>
      </c>
      <c r="C71">
        <v>49</v>
      </c>
      <c r="D71">
        <v>203</v>
      </c>
      <c r="E71">
        <v>6</v>
      </c>
      <c r="F71">
        <v>26</v>
      </c>
      <c r="G71">
        <v>22</v>
      </c>
      <c r="H71">
        <v>1</v>
      </c>
      <c r="I71">
        <v>0.123152709</v>
      </c>
      <c r="J71">
        <v>0.21182266</v>
      </c>
      <c r="K71">
        <v>0.16279069800000001</v>
      </c>
      <c r="L71">
        <v>0.29268292600000001</v>
      </c>
      <c r="M71">
        <v>0.24418604599999999</v>
      </c>
      <c r="N71">
        <v>0.359605911</v>
      </c>
      <c r="O71">
        <v>0.406976744</v>
      </c>
      <c r="P71">
        <v>0.33763393507667999</v>
      </c>
      <c r="R71">
        <v>120.96337157488</v>
      </c>
      <c r="S71">
        <v>-1.07997395098209E-2</v>
      </c>
      <c r="T71">
        <v>4.9295629909386198</v>
      </c>
      <c r="U71">
        <v>-3.0151468338444798</v>
      </c>
      <c r="V71">
        <v>0.88577573657471298</v>
      </c>
      <c r="W71" t="s">
        <v>129</v>
      </c>
      <c r="X71">
        <v>11445</v>
      </c>
      <c r="Y71">
        <v>592192</v>
      </c>
    </row>
    <row r="72" spans="1:25" x14ac:dyDescent="0.45">
      <c r="A72" t="s">
        <v>130</v>
      </c>
      <c r="B72" t="s">
        <v>125</v>
      </c>
      <c r="C72">
        <v>45</v>
      </c>
      <c r="D72">
        <v>169</v>
      </c>
      <c r="E72">
        <v>5</v>
      </c>
      <c r="F72">
        <v>13</v>
      </c>
      <c r="G72">
        <v>26</v>
      </c>
      <c r="H72">
        <v>8</v>
      </c>
      <c r="I72">
        <v>5.9171596999999999E-2</v>
      </c>
      <c r="J72">
        <v>0.19526627199999999</v>
      </c>
      <c r="K72">
        <v>0.157232704</v>
      </c>
      <c r="L72">
        <v>0.30578512299999999</v>
      </c>
      <c r="M72">
        <v>0.26415094300000003</v>
      </c>
      <c r="N72">
        <v>0.307692307</v>
      </c>
      <c r="O72">
        <v>0.42138364699999997</v>
      </c>
      <c r="P72">
        <v>0.316068982231546</v>
      </c>
      <c r="R72">
        <v>102.74941575823</v>
      </c>
      <c r="S72">
        <v>0.82757068797945899</v>
      </c>
      <c r="T72">
        <v>1.38410146343497</v>
      </c>
      <c r="U72">
        <v>1.38759957952424</v>
      </c>
      <c r="V72">
        <v>0.87141966997737197</v>
      </c>
      <c r="W72" t="s">
        <v>131</v>
      </c>
      <c r="X72">
        <v>20391</v>
      </c>
      <c r="Y72">
        <v>671277</v>
      </c>
    </row>
    <row r="73" spans="1:25" x14ac:dyDescent="0.45">
      <c r="A73" t="s">
        <v>132</v>
      </c>
      <c r="B73" t="s">
        <v>105</v>
      </c>
      <c r="C73">
        <v>45</v>
      </c>
      <c r="D73">
        <v>172</v>
      </c>
      <c r="E73">
        <v>5</v>
      </c>
      <c r="F73">
        <v>19</v>
      </c>
      <c r="G73">
        <v>24</v>
      </c>
      <c r="H73">
        <v>0</v>
      </c>
      <c r="I73">
        <v>6.3953488000000003E-2</v>
      </c>
      <c r="J73">
        <v>0.25</v>
      </c>
      <c r="K73">
        <v>0.14556962100000001</v>
      </c>
      <c r="L73">
        <v>0.33636363600000002</v>
      </c>
      <c r="M73">
        <v>0.26582278399999998</v>
      </c>
      <c r="N73">
        <v>0.321637426</v>
      </c>
      <c r="O73">
        <v>0.41139240500000002</v>
      </c>
      <c r="P73">
        <v>0.32027933158372501</v>
      </c>
      <c r="R73">
        <v>105.92327872663201</v>
      </c>
      <c r="S73">
        <v>-0.76453026197850704</v>
      </c>
      <c r="T73">
        <v>0.41821790287760002</v>
      </c>
      <c r="U73">
        <v>2.3355924570714701</v>
      </c>
      <c r="V73">
        <v>0.86669508144082097</v>
      </c>
      <c r="W73" t="s">
        <v>132</v>
      </c>
      <c r="X73">
        <v>24729</v>
      </c>
      <c r="Y73">
        <v>681351</v>
      </c>
    </row>
    <row r="74" spans="1:25" x14ac:dyDescent="0.45">
      <c r="A74" t="s">
        <v>133</v>
      </c>
      <c r="B74" t="s">
        <v>55</v>
      </c>
      <c r="C74">
        <v>41</v>
      </c>
      <c r="D74">
        <v>172</v>
      </c>
      <c r="E74">
        <v>11</v>
      </c>
      <c r="F74">
        <v>29</v>
      </c>
      <c r="G74">
        <v>17</v>
      </c>
      <c r="H74">
        <v>1</v>
      </c>
      <c r="I74">
        <v>0.12790697600000001</v>
      </c>
      <c r="J74">
        <v>0.33720930199999999</v>
      </c>
      <c r="K74">
        <v>0.263513514</v>
      </c>
      <c r="L74">
        <v>0.30379746800000001</v>
      </c>
      <c r="M74">
        <v>0.236486486</v>
      </c>
      <c r="N74">
        <v>0.34302325500000003</v>
      </c>
      <c r="O74">
        <v>0.5</v>
      </c>
      <c r="P74">
        <v>0.35525183095818402</v>
      </c>
      <c r="R74">
        <v>126.533908683313</v>
      </c>
      <c r="S74">
        <v>-0.49992935708723901</v>
      </c>
      <c r="T74">
        <v>4.7983071855462001</v>
      </c>
      <c r="U74">
        <v>-2.5118431606097098</v>
      </c>
      <c r="V74">
        <v>0.81871697389503195</v>
      </c>
      <c r="W74" t="s">
        <v>133</v>
      </c>
      <c r="X74">
        <v>15711</v>
      </c>
      <c r="Y74">
        <v>641933</v>
      </c>
    </row>
    <row r="75" spans="1:25" x14ac:dyDescent="0.45">
      <c r="A75" t="s">
        <v>134</v>
      </c>
      <c r="B75" t="s">
        <v>76</v>
      </c>
      <c r="C75">
        <v>48</v>
      </c>
      <c r="D75">
        <v>178</v>
      </c>
      <c r="E75">
        <v>11</v>
      </c>
      <c r="F75">
        <v>20</v>
      </c>
      <c r="G75">
        <v>27</v>
      </c>
      <c r="H75">
        <v>1</v>
      </c>
      <c r="I75">
        <v>7.3033707000000003E-2</v>
      </c>
      <c r="J75">
        <v>0.24157303299999999</v>
      </c>
      <c r="K75">
        <v>0.27672955999999999</v>
      </c>
      <c r="L75">
        <v>0.21296296200000001</v>
      </c>
      <c r="M75">
        <v>0.213836477</v>
      </c>
      <c r="N75">
        <v>0.28089887600000002</v>
      </c>
      <c r="O75">
        <v>0.49056603700000001</v>
      </c>
      <c r="P75">
        <v>0.32087404856627599</v>
      </c>
      <c r="R75">
        <v>112.453114244508</v>
      </c>
      <c r="S75">
        <v>-0.86227043578401197</v>
      </c>
      <c r="T75">
        <v>1.7110842029265001</v>
      </c>
      <c r="U75">
        <v>-6.6778258886188199E-2</v>
      </c>
      <c r="V75">
        <v>0.77316420578799505</v>
      </c>
      <c r="W75" t="s">
        <v>134</v>
      </c>
      <c r="X75">
        <v>25816</v>
      </c>
      <c r="Y75">
        <v>669127</v>
      </c>
    </row>
    <row r="76" spans="1:25" x14ac:dyDescent="0.45">
      <c r="A76" t="s">
        <v>135</v>
      </c>
      <c r="B76" t="s">
        <v>41</v>
      </c>
      <c r="C76">
        <v>52</v>
      </c>
      <c r="D76">
        <v>216</v>
      </c>
      <c r="E76">
        <v>6</v>
      </c>
      <c r="F76">
        <v>26</v>
      </c>
      <c r="G76">
        <v>35</v>
      </c>
      <c r="H76">
        <v>11</v>
      </c>
      <c r="I76">
        <v>0.13425925899999999</v>
      </c>
      <c r="J76">
        <v>0.17592592500000001</v>
      </c>
      <c r="K76">
        <v>0.175824176</v>
      </c>
      <c r="L76">
        <v>0.25899280499999999</v>
      </c>
      <c r="M76">
        <v>0.23076922999999999</v>
      </c>
      <c r="N76">
        <v>0.34722222200000002</v>
      </c>
      <c r="O76">
        <v>0.40659340599999999</v>
      </c>
      <c r="P76">
        <v>0.33170989169630799</v>
      </c>
      <c r="R76">
        <v>107.184185736072</v>
      </c>
      <c r="S76">
        <v>1.98159290826879</v>
      </c>
      <c r="T76">
        <v>3.8402247201011002</v>
      </c>
      <c r="U76">
        <v>-3.63146770955063</v>
      </c>
      <c r="V76">
        <v>0.77151973102388804</v>
      </c>
      <c r="W76" t="s">
        <v>135</v>
      </c>
      <c r="X76">
        <v>26323</v>
      </c>
      <c r="Y76">
        <v>668715</v>
      </c>
    </row>
    <row r="77" spans="1:25" x14ac:dyDescent="0.45">
      <c r="A77" t="s">
        <v>136</v>
      </c>
      <c r="B77" t="s">
        <v>61</v>
      </c>
      <c r="C77">
        <v>51</v>
      </c>
      <c r="D77">
        <v>192</v>
      </c>
      <c r="E77">
        <v>4</v>
      </c>
      <c r="F77">
        <v>23</v>
      </c>
      <c r="G77">
        <v>12</v>
      </c>
      <c r="H77">
        <v>5</v>
      </c>
      <c r="I77">
        <v>8.3333332999999996E-2</v>
      </c>
      <c r="J77">
        <v>0.17708333300000001</v>
      </c>
      <c r="K77">
        <v>0.13714285700000001</v>
      </c>
      <c r="L77">
        <v>0.29197080199999997</v>
      </c>
      <c r="M77">
        <v>0.25142857099999999</v>
      </c>
      <c r="N77">
        <v>0.31413612499999999</v>
      </c>
      <c r="O77">
        <v>0.388571428</v>
      </c>
      <c r="P77">
        <v>0.30797597375839703</v>
      </c>
      <c r="R77">
        <v>99.428969566899895</v>
      </c>
      <c r="S77">
        <v>-4.8001820570789201E-2</v>
      </c>
      <c r="T77">
        <v>-0.17528240182351501</v>
      </c>
      <c r="U77">
        <v>1.3012675447389399</v>
      </c>
      <c r="V77">
        <v>0.76748684467661199</v>
      </c>
      <c r="W77" t="s">
        <v>136</v>
      </c>
      <c r="X77">
        <v>18900</v>
      </c>
      <c r="Y77">
        <v>665750</v>
      </c>
    </row>
    <row r="78" spans="1:25" x14ac:dyDescent="0.45">
      <c r="A78" t="s">
        <v>137</v>
      </c>
      <c r="B78" t="s">
        <v>98</v>
      </c>
      <c r="C78">
        <v>55</v>
      </c>
      <c r="D78">
        <v>233</v>
      </c>
      <c r="E78">
        <v>4</v>
      </c>
      <c r="F78">
        <v>23</v>
      </c>
      <c r="G78">
        <v>19</v>
      </c>
      <c r="H78">
        <v>13</v>
      </c>
      <c r="I78">
        <v>5.1502144999999999E-2</v>
      </c>
      <c r="J78">
        <v>0.274678111</v>
      </c>
      <c r="K78">
        <v>7.7625571000000004E-2</v>
      </c>
      <c r="L78">
        <v>0.35761589399999999</v>
      </c>
      <c r="M78">
        <v>0.26484018199999998</v>
      </c>
      <c r="N78">
        <v>0.30901287500000002</v>
      </c>
      <c r="O78">
        <v>0.34246575299999998</v>
      </c>
      <c r="P78">
        <v>0.28893429782769198</v>
      </c>
      <c r="R78">
        <v>92.338231774981793</v>
      </c>
      <c r="S78">
        <v>0.23570633446797701</v>
      </c>
      <c r="T78">
        <v>-1.8367557681616999</v>
      </c>
      <c r="U78">
        <v>1.57710549491457</v>
      </c>
      <c r="V78">
        <v>0.764442717467126</v>
      </c>
      <c r="W78" t="s">
        <v>138</v>
      </c>
      <c r="X78">
        <v>23697</v>
      </c>
      <c r="Y78">
        <v>677594</v>
      </c>
    </row>
    <row r="79" spans="1:25" x14ac:dyDescent="0.45">
      <c r="A79" t="s">
        <v>139</v>
      </c>
      <c r="B79" t="s">
        <v>53</v>
      </c>
      <c r="C79">
        <v>53</v>
      </c>
      <c r="D79">
        <v>191</v>
      </c>
      <c r="E79">
        <v>3</v>
      </c>
      <c r="F79">
        <v>21</v>
      </c>
      <c r="G79">
        <v>21</v>
      </c>
      <c r="H79">
        <v>7</v>
      </c>
      <c r="I79">
        <v>5.7591623000000002E-2</v>
      </c>
      <c r="J79">
        <v>0.15706806200000001</v>
      </c>
      <c r="K79">
        <v>8.4269662999999995E-2</v>
      </c>
      <c r="L79">
        <v>0.31506849300000001</v>
      </c>
      <c r="M79">
        <v>0.275280898</v>
      </c>
      <c r="N79">
        <v>0.31578947299999999</v>
      </c>
      <c r="O79">
        <v>0.35955056099999999</v>
      </c>
      <c r="P79">
        <v>0.29494177664398502</v>
      </c>
      <c r="R79">
        <v>91.961217623900396</v>
      </c>
      <c r="S79">
        <v>1.2683756323531199</v>
      </c>
      <c r="T79">
        <v>-0.57064119074988695</v>
      </c>
      <c r="U79">
        <v>1.1454440406523601</v>
      </c>
      <c r="V79">
        <v>0.72228244879221604</v>
      </c>
      <c r="W79" t="s">
        <v>139</v>
      </c>
      <c r="X79">
        <v>29490</v>
      </c>
      <c r="Y79">
        <v>701538</v>
      </c>
    </row>
    <row r="80" spans="1:25" x14ac:dyDescent="0.45">
      <c r="A80" t="s">
        <v>140</v>
      </c>
      <c r="B80" t="s">
        <v>64</v>
      </c>
      <c r="C80">
        <v>44</v>
      </c>
      <c r="D80">
        <v>172</v>
      </c>
      <c r="E80">
        <v>4</v>
      </c>
      <c r="F80">
        <v>18</v>
      </c>
      <c r="G80">
        <v>23</v>
      </c>
      <c r="H80">
        <v>0</v>
      </c>
      <c r="I80">
        <v>5.2325581000000003E-2</v>
      </c>
      <c r="J80">
        <v>0.16860465099999999</v>
      </c>
      <c r="K80">
        <v>0.13291139199999999</v>
      </c>
      <c r="L80">
        <v>0.34645669200000001</v>
      </c>
      <c r="M80">
        <v>0.30379746800000001</v>
      </c>
      <c r="N80">
        <v>0.34883720899999998</v>
      </c>
      <c r="O80">
        <v>0.43670885999999998</v>
      </c>
      <c r="P80">
        <v>0.33685233908541001</v>
      </c>
      <c r="R80">
        <v>103.57067061212101</v>
      </c>
      <c r="S80">
        <v>-1.5225731292739499</v>
      </c>
      <c r="T80">
        <v>-0.78697553668158804</v>
      </c>
      <c r="U80">
        <v>1.95868392731063</v>
      </c>
      <c r="V80">
        <v>0.71758118199875998</v>
      </c>
      <c r="W80" t="s">
        <v>141</v>
      </c>
      <c r="X80">
        <v>11680</v>
      </c>
      <c r="Y80">
        <v>553869</v>
      </c>
    </row>
    <row r="81" spans="1:25" x14ac:dyDescent="0.45">
      <c r="A81" t="s">
        <v>142</v>
      </c>
      <c r="B81" t="s">
        <v>121</v>
      </c>
      <c r="C81">
        <v>51</v>
      </c>
      <c r="D81">
        <v>205</v>
      </c>
      <c r="E81">
        <v>7</v>
      </c>
      <c r="F81">
        <v>21</v>
      </c>
      <c r="G81">
        <v>19</v>
      </c>
      <c r="H81">
        <v>4</v>
      </c>
      <c r="I81">
        <v>7.3170731000000003E-2</v>
      </c>
      <c r="J81">
        <v>0.35121951200000001</v>
      </c>
      <c r="K81">
        <v>0.17368421000000001</v>
      </c>
      <c r="L81">
        <v>0.36036035999999999</v>
      </c>
      <c r="M81">
        <v>0.247368421</v>
      </c>
      <c r="N81">
        <v>0.302439024</v>
      </c>
      <c r="O81">
        <v>0.42105263100000001</v>
      </c>
      <c r="P81">
        <v>0.31010980647185699</v>
      </c>
      <c r="R81">
        <v>95.910451660801201</v>
      </c>
      <c r="S81">
        <v>0.72558652749285102</v>
      </c>
      <c r="T81">
        <v>-0.27854654229334802</v>
      </c>
      <c r="U81">
        <v>0.29947494110092499</v>
      </c>
      <c r="V81">
        <v>0.71403815613779198</v>
      </c>
      <c r="W81" t="s">
        <v>142</v>
      </c>
      <c r="X81">
        <v>21711</v>
      </c>
      <c r="Y81">
        <v>665833</v>
      </c>
    </row>
    <row r="82" spans="1:25" x14ac:dyDescent="0.45">
      <c r="A82" t="s">
        <v>143</v>
      </c>
      <c r="B82" t="s">
        <v>38</v>
      </c>
      <c r="C82">
        <v>44</v>
      </c>
      <c r="D82">
        <v>170</v>
      </c>
      <c r="E82">
        <v>4</v>
      </c>
      <c r="F82">
        <v>24</v>
      </c>
      <c r="G82">
        <v>15</v>
      </c>
      <c r="H82">
        <v>5</v>
      </c>
      <c r="I82">
        <v>0.1</v>
      </c>
      <c r="J82">
        <v>0.264705882</v>
      </c>
      <c r="K82">
        <v>0.10738254999999999</v>
      </c>
      <c r="L82">
        <v>0.29702970200000001</v>
      </c>
      <c r="M82">
        <v>0.22818791899999999</v>
      </c>
      <c r="N82">
        <v>0.31764705799999998</v>
      </c>
      <c r="O82">
        <v>0.33557046899999998</v>
      </c>
      <c r="P82">
        <v>0.293943493857103</v>
      </c>
      <c r="R82">
        <v>86.915761868395194</v>
      </c>
      <c r="S82">
        <v>0.53102674987167098</v>
      </c>
      <c r="T82">
        <v>-2.1331278562052001</v>
      </c>
      <c r="U82">
        <v>3.2362221183720901</v>
      </c>
      <c r="V82">
        <v>0.70359194201067399</v>
      </c>
      <c r="W82" t="s">
        <v>143</v>
      </c>
      <c r="X82">
        <v>19921</v>
      </c>
      <c r="Y82">
        <v>663368</v>
      </c>
    </row>
    <row r="83" spans="1:25" x14ac:dyDescent="0.45">
      <c r="A83" t="s">
        <v>144</v>
      </c>
      <c r="B83" t="s">
        <v>26</v>
      </c>
      <c r="C83">
        <v>53</v>
      </c>
      <c r="D83">
        <v>232</v>
      </c>
      <c r="E83">
        <v>9</v>
      </c>
      <c r="F83">
        <v>27</v>
      </c>
      <c r="G83">
        <v>22</v>
      </c>
      <c r="H83">
        <v>1</v>
      </c>
      <c r="I83">
        <v>9.9137930999999999E-2</v>
      </c>
      <c r="J83">
        <v>0.176724137</v>
      </c>
      <c r="K83">
        <v>0.18137254899999999</v>
      </c>
      <c r="L83">
        <v>0.28846153800000002</v>
      </c>
      <c r="M83">
        <v>0.264705882</v>
      </c>
      <c r="N83">
        <v>0.34482758600000002</v>
      </c>
      <c r="O83">
        <v>0.446078431</v>
      </c>
      <c r="P83">
        <v>0.33925105182364501</v>
      </c>
      <c r="R83">
        <v>123.229642354723</v>
      </c>
      <c r="S83">
        <v>-1.3800230501219599</v>
      </c>
      <c r="T83">
        <v>4.8764874092075399</v>
      </c>
      <c r="U83">
        <v>-5.7351469937711901</v>
      </c>
      <c r="V83">
        <v>0.69955272205901897</v>
      </c>
      <c r="W83" t="s">
        <v>144</v>
      </c>
      <c r="X83">
        <v>19556</v>
      </c>
      <c r="Y83">
        <v>670541</v>
      </c>
    </row>
    <row r="84" spans="1:25" x14ac:dyDescent="0.45">
      <c r="A84" t="s">
        <v>145</v>
      </c>
      <c r="B84" t="s">
        <v>45</v>
      </c>
      <c r="C84">
        <v>53</v>
      </c>
      <c r="D84">
        <v>245</v>
      </c>
      <c r="E84">
        <v>10</v>
      </c>
      <c r="F84">
        <v>42</v>
      </c>
      <c r="G84">
        <v>33</v>
      </c>
      <c r="H84">
        <v>3</v>
      </c>
      <c r="I84">
        <v>0.163265306</v>
      </c>
      <c r="J84">
        <v>0.28979591799999999</v>
      </c>
      <c r="K84">
        <v>0.170854271</v>
      </c>
      <c r="L84">
        <v>0.30081300799999999</v>
      </c>
      <c r="M84">
        <v>0.236180904</v>
      </c>
      <c r="N84">
        <v>0.35918367299999998</v>
      </c>
      <c r="O84">
        <v>0.40703517500000003</v>
      </c>
      <c r="P84">
        <v>0.33654721374394397</v>
      </c>
      <c r="R84">
        <v>115.621900462764</v>
      </c>
      <c r="S84">
        <v>-0.34003417330677599</v>
      </c>
      <c r="T84">
        <v>4.2441495397982703</v>
      </c>
      <c r="U84">
        <v>-5.7431557723903097</v>
      </c>
      <c r="V84">
        <v>0.69690587855797603</v>
      </c>
      <c r="W84" t="s">
        <v>145</v>
      </c>
      <c r="X84">
        <v>16478</v>
      </c>
      <c r="Y84">
        <v>656941</v>
      </c>
    </row>
    <row r="85" spans="1:25" x14ac:dyDescent="0.45">
      <c r="A85" t="s">
        <v>146</v>
      </c>
      <c r="B85" t="s">
        <v>49</v>
      </c>
      <c r="C85">
        <v>51</v>
      </c>
      <c r="D85">
        <v>216</v>
      </c>
      <c r="E85">
        <v>13</v>
      </c>
      <c r="F85">
        <v>27</v>
      </c>
      <c r="G85">
        <v>35</v>
      </c>
      <c r="H85">
        <v>3</v>
      </c>
      <c r="I85">
        <v>9.7222221999999997E-2</v>
      </c>
      <c r="J85">
        <v>0.157407407</v>
      </c>
      <c r="K85">
        <v>0.25</v>
      </c>
      <c r="L85">
        <v>0.20833333300000001</v>
      </c>
      <c r="M85">
        <v>0.22872340399999999</v>
      </c>
      <c r="N85">
        <v>0.314814814</v>
      </c>
      <c r="O85">
        <v>0.47872340400000002</v>
      </c>
      <c r="P85">
        <v>0.32936094516799502</v>
      </c>
      <c r="R85">
        <v>115.36192690594299</v>
      </c>
      <c r="S85">
        <v>-1.16067055286839</v>
      </c>
      <c r="T85">
        <v>2.6914610174708198</v>
      </c>
      <c r="U85">
        <v>-3.2307780990377002</v>
      </c>
      <c r="V85">
        <v>0.678012283476083</v>
      </c>
      <c r="W85" t="s">
        <v>146</v>
      </c>
      <c r="X85">
        <v>18839</v>
      </c>
      <c r="Y85">
        <v>647304</v>
      </c>
    </row>
    <row r="86" spans="1:25" x14ac:dyDescent="0.45">
      <c r="A86" t="s">
        <v>147</v>
      </c>
      <c r="B86" t="s">
        <v>47</v>
      </c>
      <c r="C86">
        <v>51</v>
      </c>
      <c r="D86">
        <v>214</v>
      </c>
      <c r="E86">
        <v>5</v>
      </c>
      <c r="F86">
        <v>23</v>
      </c>
      <c r="G86">
        <v>17</v>
      </c>
      <c r="H86">
        <v>8</v>
      </c>
      <c r="I86">
        <v>4.6728971000000001E-2</v>
      </c>
      <c r="J86">
        <v>0.22429906499999999</v>
      </c>
      <c r="K86">
        <v>0.118226601</v>
      </c>
      <c r="L86">
        <v>0.32</v>
      </c>
      <c r="M86">
        <v>0.26108374299999998</v>
      </c>
      <c r="N86">
        <v>0.29906542000000003</v>
      </c>
      <c r="O86">
        <v>0.37931034400000002</v>
      </c>
      <c r="P86">
        <v>0.296363483522539</v>
      </c>
      <c r="R86">
        <v>87.394198145360505</v>
      </c>
      <c r="S86">
        <v>0.12382142385467799</v>
      </c>
      <c r="T86">
        <v>-3.1072481737421098</v>
      </c>
      <c r="U86">
        <v>2.1848309030756301</v>
      </c>
      <c r="V86">
        <v>0.64844730911383996</v>
      </c>
      <c r="W86" t="s">
        <v>147</v>
      </c>
      <c r="X86">
        <v>25931</v>
      </c>
      <c r="Y86">
        <v>671739</v>
      </c>
    </row>
    <row r="87" spans="1:25" x14ac:dyDescent="0.45">
      <c r="A87" t="s">
        <v>148</v>
      </c>
      <c r="B87" t="s">
        <v>149</v>
      </c>
      <c r="C87">
        <v>54</v>
      </c>
      <c r="D87">
        <v>243</v>
      </c>
      <c r="E87">
        <v>1</v>
      </c>
      <c r="F87">
        <v>31</v>
      </c>
      <c r="G87">
        <v>13</v>
      </c>
      <c r="H87">
        <v>3</v>
      </c>
      <c r="I87">
        <v>4.5267489000000001E-2</v>
      </c>
      <c r="J87">
        <v>5.7613167999999999E-2</v>
      </c>
      <c r="K87">
        <v>7.4561402999999998E-2</v>
      </c>
      <c r="L87">
        <v>0.35211267600000001</v>
      </c>
      <c r="M87">
        <v>0.33333333300000001</v>
      </c>
      <c r="N87">
        <v>0.37190082600000002</v>
      </c>
      <c r="O87">
        <v>0.40789473599999998</v>
      </c>
      <c r="P87">
        <v>0.343117885599451</v>
      </c>
      <c r="R87">
        <v>120.94355059112701</v>
      </c>
      <c r="S87">
        <v>-0.22460146038793</v>
      </c>
      <c r="T87">
        <v>5.8710292294175197</v>
      </c>
      <c r="U87">
        <v>-7.8851100336760203</v>
      </c>
      <c r="V87">
        <v>0.63708269154980501</v>
      </c>
      <c r="W87" t="s">
        <v>148</v>
      </c>
      <c r="X87">
        <v>18568</v>
      </c>
      <c r="Y87">
        <v>650333</v>
      </c>
    </row>
    <row r="88" spans="1:25" x14ac:dyDescent="0.45">
      <c r="A88" t="s">
        <v>150</v>
      </c>
      <c r="B88" t="s">
        <v>96</v>
      </c>
      <c r="C88">
        <v>50</v>
      </c>
      <c r="D88">
        <v>182</v>
      </c>
      <c r="E88">
        <v>7</v>
      </c>
      <c r="F88">
        <v>27</v>
      </c>
      <c r="G88">
        <v>21</v>
      </c>
      <c r="H88">
        <v>1</v>
      </c>
      <c r="I88">
        <v>0.104395604</v>
      </c>
      <c r="J88">
        <v>0.35164835100000003</v>
      </c>
      <c r="K88">
        <v>0.19620253100000001</v>
      </c>
      <c r="L88">
        <v>0.33333333300000001</v>
      </c>
      <c r="M88">
        <v>0.23417721499999999</v>
      </c>
      <c r="N88">
        <v>0.31868131799999999</v>
      </c>
      <c r="O88">
        <v>0.43037974600000001</v>
      </c>
      <c r="P88">
        <v>0.32384855308375499</v>
      </c>
      <c r="R88">
        <v>109.459123161748</v>
      </c>
      <c r="S88">
        <v>-1.6002627089619598E-2</v>
      </c>
      <c r="T88">
        <v>2.04597681641956</v>
      </c>
      <c r="U88">
        <v>-2.03190430812537</v>
      </c>
      <c r="V88">
        <v>0.63346378147856597</v>
      </c>
      <c r="W88" t="s">
        <v>150</v>
      </c>
      <c r="X88">
        <v>26319</v>
      </c>
      <c r="Y88">
        <v>683737</v>
      </c>
    </row>
    <row r="89" spans="1:25" x14ac:dyDescent="0.45">
      <c r="A89" t="s">
        <v>151</v>
      </c>
      <c r="B89" t="s">
        <v>78</v>
      </c>
      <c r="C89">
        <v>52</v>
      </c>
      <c r="D89">
        <v>182</v>
      </c>
      <c r="E89">
        <v>7</v>
      </c>
      <c r="F89">
        <v>23</v>
      </c>
      <c r="G89">
        <v>16</v>
      </c>
      <c r="H89">
        <v>5</v>
      </c>
      <c r="I89">
        <v>0.12637362599999999</v>
      </c>
      <c r="J89">
        <v>0.33516483499999999</v>
      </c>
      <c r="K89">
        <v>0.170886076</v>
      </c>
      <c r="L89">
        <v>0.28888888800000001</v>
      </c>
      <c r="M89">
        <v>0.20886075900000001</v>
      </c>
      <c r="N89">
        <v>0.31318681300000001</v>
      </c>
      <c r="O89">
        <v>0.379746835</v>
      </c>
      <c r="P89">
        <v>0.30773381577743197</v>
      </c>
      <c r="R89">
        <v>100.419232925955</v>
      </c>
      <c r="S89">
        <v>-1.8546906299889001E-2</v>
      </c>
      <c r="T89">
        <v>7.0031617599988799E-2</v>
      </c>
      <c r="U89">
        <v>-7.4267838848754694E-2</v>
      </c>
      <c r="V89">
        <v>0.61750478502182005</v>
      </c>
      <c r="W89" t="s">
        <v>151</v>
      </c>
      <c r="X89">
        <v>27534</v>
      </c>
      <c r="Y89">
        <v>666397</v>
      </c>
    </row>
    <row r="90" spans="1:25" x14ac:dyDescent="0.45">
      <c r="A90" t="s">
        <v>152</v>
      </c>
      <c r="B90" t="s">
        <v>70</v>
      </c>
      <c r="C90">
        <v>50</v>
      </c>
      <c r="D90">
        <v>209</v>
      </c>
      <c r="E90">
        <v>4</v>
      </c>
      <c r="F90">
        <v>18</v>
      </c>
      <c r="G90">
        <v>23</v>
      </c>
      <c r="H90">
        <v>4</v>
      </c>
      <c r="I90">
        <v>5.2631577999999998E-2</v>
      </c>
      <c r="J90">
        <v>0.14354066900000001</v>
      </c>
      <c r="K90">
        <v>0.118556701</v>
      </c>
      <c r="L90">
        <v>0.27329192499999999</v>
      </c>
      <c r="M90">
        <v>0.24742268000000001</v>
      </c>
      <c r="N90">
        <v>0.29665071700000001</v>
      </c>
      <c r="O90">
        <v>0.36597938099999999</v>
      </c>
      <c r="P90">
        <v>0.29056453277049399</v>
      </c>
      <c r="R90">
        <v>88.803317405385997</v>
      </c>
      <c r="S90">
        <v>-0.22452916484326099</v>
      </c>
      <c r="T90">
        <v>-2.94120187196684</v>
      </c>
      <c r="U90">
        <v>1.9877345827408099</v>
      </c>
      <c r="V90">
        <v>0.61172841753292095</v>
      </c>
      <c r="W90" t="s">
        <v>152</v>
      </c>
      <c r="X90">
        <v>19612</v>
      </c>
      <c r="Y90">
        <v>666182</v>
      </c>
    </row>
    <row r="91" spans="1:25" x14ac:dyDescent="0.45">
      <c r="A91" t="s">
        <v>153</v>
      </c>
      <c r="B91" t="s">
        <v>90</v>
      </c>
      <c r="C91">
        <v>51</v>
      </c>
      <c r="D91">
        <v>217</v>
      </c>
      <c r="E91">
        <v>3</v>
      </c>
      <c r="F91">
        <v>20</v>
      </c>
      <c r="G91">
        <v>23</v>
      </c>
      <c r="H91">
        <v>0</v>
      </c>
      <c r="I91">
        <v>6.4516129000000005E-2</v>
      </c>
      <c r="J91">
        <v>0.165898617</v>
      </c>
      <c r="K91">
        <v>9.5959595999999994E-2</v>
      </c>
      <c r="L91">
        <v>0.29629629600000001</v>
      </c>
      <c r="M91">
        <v>0.25757575700000002</v>
      </c>
      <c r="N91">
        <v>0.30875575999999999</v>
      </c>
      <c r="O91">
        <v>0.353535353</v>
      </c>
      <c r="P91">
        <v>0.29136565918197199</v>
      </c>
      <c r="R91">
        <v>86.935949850678995</v>
      </c>
      <c r="S91">
        <v>-0.86828741463250403</v>
      </c>
      <c r="T91">
        <v>-4.2637553677299502</v>
      </c>
      <c r="U91">
        <v>2.8729691249318399</v>
      </c>
      <c r="V91">
        <v>0.61078211396412296</v>
      </c>
      <c r="W91" t="s">
        <v>153</v>
      </c>
      <c r="X91">
        <v>9777</v>
      </c>
      <c r="Y91">
        <v>571448</v>
      </c>
    </row>
    <row r="92" spans="1:25" x14ac:dyDescent="0.45">
      <c r="A92" t="s">
        <v>154</v>
      </c>
      <c r="B92" t="s">
        <v>105</v>
      </c>
      <c r="C92">
        <v>51</v>
      </c>
      <c r="D92">
        <v>190</v>
      </c>
      <c r="E92">
        <v>6</v>
      </c>
      <c r="F92">
        <v>20</v>
      </c>
      <c r="G92">
        <v>18</v>
      </c>
      <c r="H92">
        <v>6</v>
      </c>
      <c r="I92">
        <v>6.3157894000000006E-2</v>
      </c>
      <c r="J92">
        <v>0.25789473600000001</v>
      </c>
      <c r="K92">
        <v>0.169491525</v>
      </c>
      <c r="L92">
        <v>0.31967213100000003</v>
      </c>
      <c r="M92">
        <v>0.25423728800000001</v>
      </c>
      <c r="N92">
        <v>0.30526315700000001</v>
      </c>
      <c r="O92">
        <v>0.42372881299999998</v>
      </c>
      <c r="P92">
        <v>0.31610916915692699</v>
      </c>
      <c r="R92">
        <v>103.01688906669899</v>
      </c>
      <c r="S92">
        <v>-1.3344020107761001</v>
      </c>
      <c r="T92">
        <v>-0.66895326828509805</v>
      </c>
      <c r="U92">
        <v>9.6736413426697199E-2</v>
      </c>
      <c r="V92">
        <v>0.58635767239206704</v>
      </c>
      <c r="W92" t="s">
        <v>154</v>
      </c>
      <c r="X92">
        <v>31347</v>
      </c>
      <c r="Y92">
        <v>687263</v>
      </c>
    </row>
    <row r="93" spans="1:25" x14ac:dyDescent="0.45">
      <c r="A93" t="s">
        <v>155</v>
      </c>
      <c r="B93" t="s">
        <v>47</v>
      </c>
      <c r="C93">
        <v>43</v>
      </c>
      <c r="D93">
        <v>193</v>
      </c>
      <c r="E93">
        <v>3</v>
      </c>
      <c r="F93">
        <v>24</v>
      </c>
      <c r="G93">
        <v>25</v>
      </c>
      <c r="H93">
        <v>3</v>
      </c>
      <c r="I93">
        <v>6.7357511999999994E-2</v>
      </c>
      <c r="J93">
        <v>0.155440414</v>
      </c>
      <c r="K93">
        <v>0.12</v>
      </c>
      <c r="L93">
        <v>0.307692307</v>
      </c>
      <c r="M93">
        <v>0.268571428</v>
      </c>
      <c r="N93">
        <v>0.33160621699999998</v>
      </c>
      <c r="O93">
        <v>0.388571428</v>
      </c>
      <c r="P93">
        <v>0.31706981059800698</v>
      </c>
      <c r="R93">
        <v>101.381809020592</v>
      </c>
      <c r="S93">
        <v>-0.38701706472784198</v>
      </c>
      <c r="T93">
        <v>-6.7593173724765407E-2</v>
      </c>
      <c r="U93">
        <v>-0.80727535299956799</v>
      </c>
      <c r="V93">
        <v>0.58040341766951997</v>
      </c>
      <c r="W93" t="s">
        <v>155</v>
      </c>
      <c r="X93">
        <v>16556</v>
      </c>
      <c r="Y93">
        <v>645277</v>
      </c>
    </row>
    <row r="94" spans="1:25" x14ac:dyDescent="0.45">
      <c r="A94" t="s">
        <v>156</v>
      </c>
      <c r="B94" t="s">
        <v>49</v>
      </c>
      <c r="C94">
        <v>48</v>
      </c>
      <c r="D94">
        <v>189</v>
      </c>
      <c r="E94">
        <v>4</v>
      </c>
      <c r="F94">
        <v>31</v>
      </c>
      <c r="G94">
        <v>21</v>
      </c>
      <c r="H94">
        <v>7</v>
      </c>
      <c r="I94">
        <v>7.9365079000000005E-2</v>
      </c>
      <c r="J94">
        <v>0.15873015800000001</v>
      </c>
      <c r="K94">
        <v>0.14197530899999999</v>
      </c>
      <c r="L94">
        <v>0.25384615300000002</v>
      </c>
      <c r="M94">
        <v>0.22839506100000001</v>
      </c>
      <c r="N94">
        <v>0.32446808500000002</v>
      </c>
      <c r="O94">
        <v>0.37037037</v>
      </c>
      <c r="P94">
        <v>0.30729345969337801</v>
      </c>
      <c r="R94">
        <v>99.982019592981601</v>
      </c>
      <c r="S94">
        <v>0.14211158768739501</v>
      </c>
      <c r="T94">
        <v>0.13816644251103499</v>
      </c>
      <c r="U94">
        <v>-0.86835362482815903</v>
      </c>
      <c r="V94">
        <v>0.566745053126956</v>
      </c>
      <c r="W94" t="s">
        <v>156</v>
      </c>
      <c r="X94">
        <v>22532</v>
      </c>
      <c r="Y94">
        <v>671289</v>
      </c>
    </row>
    <row r="95" spans="1:25" x14ac:dyDescent="0.45">
      <c r="A95" t="s">
        <v>157</v>
      </c>
      <c r="B95" t="s">
        <v>121</v>
      </c>
      <c r="C95">
        <v>54</v>
      </c>
      <c r="D95">
        <v>242</v>
      </c>
      <c r="E95">
        <v>7</v>
      </c>
      <c r="F95">
        <v>20</v>
      </c>
      <c r="G95">
        <v>28</v>
      </c>
      <c r="H95">
        <v>4</v>
      </c>
      <c r="I95">
        <v>0.103305785</v>
      </c>
      <c r="J95">
        <v>0.19421487600000001</v>
      </c>
      <c r="K95">
        <v>0.16129032200000001</v>
      </c>
      <c r="L95">
        <v>0.306748466</v>
      </c>
      <c r="M95">
        <v>0.26267281100000001</v>
      </c>
      <c r="N95">
        <v>0.33884297499999999</v>
      </c>
      <c r="O95">
        <v>0.42396313299999999</v>
      </c>
      <c r="P95">
        <v>0.332179060615444</v>
      </c>
      <c r="R95">
        <v>110.818751821519</v>
      </c>
      <c r="S95">
        <v>0.74879704462364305</v>
      </c>
      <c r="T95">
        <v>3.8846420407129498</v>
      </c>
      <c r="U95">
        <v>-6.5781400911509902</v>
      </c>
      <c r="V95">
        <v>0.56386060089939405</v>
      </c>
      <c r="W95" t="s">
        <v>157</v>
      </c>
      <c r="X95">
        <v>19326</v>
      </c>
      <c r="Y95">
        <v>668804</v>
      </c>
    </row>
    <row r="96" spans="1:25" x14ac:dyDescent="0.45">
      <c r="A96" t="s">
        <v>158</v>
      </c>
      <c r="B96" t="s">
        <v>96</v>
      </c>
      <c r="C96">
        <v>40</v>
      </c>
      <c r="D96">
        <v>176</v>
      </c>
      <c r="E96">
        <v>7</v>
      </c>
      <c r="F96">
        <v>15</v>
      </c>
      <c r="G96">
        <v>23</v>
      </c>
      <c r="H96">
        <v>0</v>
      </c>
      <c r="I96">
        <v>9.0909089999999998E-2</v>
      </c>
      <c r="J96">
        <v>0.16477272700000001</v>
      </c>
      <c r="K96">
        <v>0.18987341799999999</v>
      </c>
      <c r="L96">
        <v>0.268292682</v>
      </c>
      <c r="M96">
        <v>0.25316455599999999</v>
      </c>
      <c r="N96">
        <v>0.32386363600000001</v>
      </c>
      <c r="O96">
        <v>0.443037974</v>
      </c>
      <c r="P96">
        <v>0.323634962009829</v>
      </c>
      <c r="R96">
        <v>109.31483736844299</v>
      </c>
      <c r="S96">
        <v>-0.32009747531264998</v>
      </c>
      <c r="T96">
        <v>1.6434888898230999</v>
      </c>
      <c r="U96">
        <v>-2.3235010914504501</v>
      </c>
      <c r="V96">
        <v>0.54137275680428099</v>
      </c>
      <c r="W96" t="s">
        <v>158</v>
      </c>
      <c r="X96">
        <v>15998</v>
      </c>
      <c r="Y96">
        <v>641355</v>
      </c>
    </row>
    <row r="97" spans="1:25" x14ac:dyDescent="0.45">
      <c r="A97" t="s">
        <v>159</v>
      </c>
      <c r="B97" t="s">
        <v>61</v>
      </c>
      <c r="C97">
        <v>51</v>
      </c>
      <c r="D97">
        <v>213</v>
      </c>
      <c r="E97">
        <v>12</v>
      </c>
      <c r="F97">
        <v>26</v>
      </c>
      <c r="G97">
        <v>37</v>
      </c>
      <c r="H97">
        <v>4</v>
      </c>
      <c r="I97">
        <v>5.6338027999999998E-2</v>
      </c>
      <c r="J97">
        <v>0.28169013999999998</v>
      </c>
      <c r="K97">
        <v>0.237113402</v>
      </c>
      <c r="L97">
        <v>0.277777777</v>
      </c>
      <c r="M97">
        <v>0.24226804099999999</v>
      </c>
      <c r="N97">
        <v>0.29107981199999999</v>
      </c>
      <c r="O97">
        <v>0.47938144300000002</v>
      </c>
      <c r="P97">
        <v>0.32449571732080201</v>
      </c>
      <c r="R97">
        <v>110.942384863623</v>
      </c>
      <c r="S97">
        <v>4.7487251809798098E-2</v>
      </c>
      <c r="T97">
        <v>2.7532720701152802</v>
      </c>
      <c r="U97">
        <v>-4.6771513922140002</v>
      </c>
      <c r="V97">
        <v>0.52568631905138097</v>
      </c>
      <c r="W97" t="s">
        <v>160</v>
      </c>
      <c r="X97">
        <v>19287</v>
      </c>
      <c r="Y97">
        <v>666969</v>
      </c>
    </row>
    <row r="98" spans="1:25" x14ac:dyDescent="0.45">
      <c r="A98" t="s">
        <v>161</v>
      </c>
      <c r="B98" t="s">
        <v>38</v>
      </c>
      <c r="C98">
        <v>48</v>
      </c>
      <c r="D98">
        <v>186</v>
      </c>
      <c r="E98">
        <v>2</v>
      </c>
      <c r="F98">
        <v>25</v>
      </c>
      <c r="G98">
        <v>11</v>
      </c>
      <c r="H98">
        <v>6</v>
      </c>
      <c r="I98">
        <v>9.6774192999999994E-2</v>
      </c>
      <c r="J98">
        <v>0.204301075</v>
      </c>
      <c r="K98">
        <v>8.4337350000000005E-2</v>
      </c>
      <c r="L98">
        <v>0.30952380899999998</v>
      </c>
      <c r="M98">
        <v>0.24698795100000001</v>
      </c>
      <c r="N98">
        <v>0.32795698899999998</v>
      </c>
      <c r="O98">
        <v>0.33132530100000002</v>
      </c>
      <c r="P98">
        <v>0.296957469755603</v>
      </c>
      <c r="R98">
        <v>88.9517734653285</v>
      </c>
      <c r="S98">
        <v>0.57247413974255301</v>
      </c>
      <c r="T98">
        <v>-1.88884301086261</v>
      </c>
      <c r="U98">
        <v>0.69989709928631705</v>
      </c>
      <c r="V98">
        <v>0.52385158323659098</v>
      </c>
      <c r="W98" t="s">
        <v>161</v>
      </c>
      <c r="X98">
        <v>29622</v>
      </c>
      <c r="Y98">
        <v>686217</v>
      </c>
    </row>
    <row r="99" spans="1:25" x14ac:dyDescent="0.45">
      <c r="A99" t="s">
        <v>162</v>
      </c>
      <c r="B99" t="s">
        <v>96</v>
      </c>
      <c r="C99">
        <v>49</v>
      </c>
      <c r="D99">
        <v>206</v>
      </c>
      <c r="E99">
        <v>4</v>
      </c>
      <c r="F99">
        <v>25</v>
      </c>
      <c r="G99">
        <v>17</v>
      </c>
      <c r="H99">
        <v>2</v>
      </c>
      <c r="I99">
        <v>0.13106796100000001</v>
      </c>
      <c r="J99">
        <v>0.28155339800000001</v>
      </c>
      <c r="K99">
        <v>0.13559321999999999</v>
      </c>
      <c r="L99">
        <v>0.30434782599999999</v>
      </c>
      <c r="M99">
        <v>0.22033898299999999</v>
      </c>
      <c r="N99">
        <v>0.33009708700000001</v>
      </c>
      <c r="O99">
        <v>0.355932203</v>
      </c>
      <c r="P99">
        <v>0.308163302326665</v>
      </c>
      <c r="R99">
        <v>98.863367416609506</v>
      </c>
      <c r="S99">
        <v>-0.26658757927361798</v>
      </c>
      <c r="T99">
        <v>-0.54703366653017904</v>
      </c>
      <c r="U99">
        <v>-1.51893575489521</v>
      </c>
      <c r="V99">
        <v>0.50326837220058496</v>
      </c>
      <c r="W99" t="s">
        <v>162</v>
      </c>
      <c r="X99">
        <v>17919</v>
      </c>
      <c r="Y99">
        <v>664023</v>
      </c>
    </row>
    <row r="100" spans="1:25" x14ac:dyDescent="0.45">
      <c r="A100" t="s">
        <v>163</v>
      </c>
      <c r="B100" t="s">
        <v>47</v>
      </c>
      <c r="C100">
        <v>51</v>
      </c>
      <c r="D100">
        <v>200</v>
      </c>
      <c r="E100">
        <v>5</v>
      </c>
      <c r="F100">
        <v>20</v>
      </c>
      <c r="G100">
        <v>19</v>
      </c>
      <c r="H100">
        <v>0</v>
      </c>
      <c r="I100">
        <v>0.03</v>
      </c>
      <c r="J100">
        <v>0.19</v>
      </c>
      <c r="K100">
        <v>0.15343915399999999</v>
      </c>
      <c r="L100">
        <v>0.28000000000000003</v>
      </c>
      <c r="M100">
        <v>0.24867724799999999</v>
      </c>
      <c r="N100">
        <v>0.27</v>
      </c>
      <c r="O100">
        <v>0.40211640199999998</v>
      </c>
      <c r="P100">
        <v>0.28633419990539499</v>
      </c>
      <c r="R100">
        <v>80.619181210553194</v>
      </c>
      <c r="S100">
        <v>-0.50535260606557098</v>
      </c>
      <c r="T100">
        <v>-5.1479837427770496</v>
      </c>
      <c r="U100">
        <v>3.2291536591946999</v>
      </c>
      <c r="V100">
        <v>0.49753800729838599</v>
      </c>
      <c r="W100" t="s">
        <v>163</v>
      </c>
      <c r="X100">
        <v>13185</v>
      </c>
      <c r="Y100">
        <v>606115</v>
      </c>
    </row>
    <row r="101" spans="1:25" x14ac:dyDescent="0.45">
      <c r="A101" t="s">
        <v>164</v>
      </c>
      <c r="B101" t="s">
        <v>103</v>
      </c>
      <c r="C101">
        <v>52</v>
      </c>
      <c r="D101">
        <v>228</v>
      </c>
      <c r="E101">
        <v>12</v>
      </c>
      <c r="F101">
        <v>29</v>
      </c>
      <c r="G101">
        <v>26</v>
      </c>
      <c r="H101">
        <v>1</v>
      </c>
      <c r="I101">
        <v>8.7719298000000001E-2</v>
      </c>
      <c r="J101">
        <v>0.192982456</v>
      </c>
      <c r="K101">
        <v>0.23039215699999999</v>
      </c>
      <c r="L101">
        <v>0.23489932799999999</v>
      </c>
      <c r="M101">
        <v>0.23039215599999999</v>
      </c>
      <c r="N101">
        <v>0.307017543</v>
      </c>
      <c r="O101">
        <v>0.460784313</v>
      </c>
      <c r="P101">
        <v>0.32739571132491102</v>
      </c>
      <c r="R101">
        <v>113.941886204035</v>
      </c>
      <c r="S101">
        <v>-1.6167951216921199</v>
      </c>
      <c r="T101">
        <v>2.1905166692251901</v>
      </c>
      <c r="U101">
        <v>-5.5296812648884899</v>
      </c>
      <c r="V101">
        <v>0.44895916068852798</v>
      </c>
      <c r="W101" t="s">
        <v>164</v>
      </c>
      <c r="X101">
        <v>19251</v>
      </c>
      <c r="Y101">
        <v>624413</v>
      </c>
    </row>
    <row r="102" spans="1:25" x14ac:dyDescent="0.45">
      <c r="A102" t="s">
        <v>165</v>
      </c>
      <c r="B102" t="s">
        <v>166</v>
      </c>
      <c r="C102">
        <v>49</v>
      </c>
      <c r="D102">
        <v>185</v>
      </c>
      <c r="E102">
        <v>4</v>
      </c>
      <c r="F102">
        <v>14</v>
      </c>
      <c r="G102">
        <v>18</v>
      </c>
      <c r="H102">
        <v>1</v>
      </c>
      <c r="I102">
        <v>0.12972972899999999</v>
      </c>
      <c r="J102">
        <v>0.167567567</v>
      </c>
      <c r="K102">
        <v>0.17197452199999999</v>
      </c>
      <c r="L102">
        <v>0.27642276399999999</v>
      </c>
      <c r="M102">
        <v>0.242038216</v>
      </c>
      <c r="N102">
        <v>0.35135135099999998</v>
      </c>
      <c r="O102">
        <v>0.41401273799999999</v>
      </c>
      <c r="P102">
        <v>0.33710465560088199</v>
      </c>
      <c r="R102">
        <v>118.91809499591</v>
      </c>
      <c r="S102">
        <v>-0.84993876144289904</v>
      </c>
      <c r="T102">
        <v>3.21309842285328</v>
      </c>
      <c r="U102">
        <v>-5.2591682691127</v>
      </c>
      <c r="V102">
        <v>0.41807450998223</v>
      </c>
      <c r="W102" t="s">
        <v>165</v>
      </c>
      <c r="X102">
        <v>19901</v>
      </c>
      <c r="Y102">
        <v>657757</v>
      </c>
    </row>
    <row r="103" spans="1:25" x14ac:dyDescent="0.45">
      <c r="A103" t="s">
        <v>167</v>
      </c>
      <c r="B103" t="s">
        <v>47</v>
      </c>
      <c r="C103">
        <v>51</v>
      </c>
      <c r="D103">
        <v>218</v>
      </c>
      <c r="E103">
        <v>8</v>
      </c>
      <c r="F103">
        <v>23</v>
      </c>
      <c r="G103">
        <v>29</v>
      </c>
      <c r="H103">
        <v>0</v>
      </c>
      <c r="I103">
        <v>0.100917431</v>
      </c>
      <c r="J103">
        <v>0.27064220100000003</v>
      </c>
      <c r="K103">
        <v>0.19371727699999999</v>
      </c>
      <c r="L103">
        <v>0.28799999999999998</v>
      </c>
      <c r="M103">
        <v>0.23036649200000001</v>
      </c>
      <c r="N103">
        <v>0.32110091699999999</v>
      </c>
      <c r="O103">
        <v>0.424083769</v>
      </c>
      <c r="P103">
        <v>0.32181522194985901</v>
      </c>
      <c r="R103">
        <v>104.587445983183</v>
      </c>
      <c r="S103">
        <v>-1.3288485147058899</v>
      </c>
      <c r="T103">
        <v>-0.13103414101677999</v>
      </c>
      <c r="U103">
        <v>-3.2376350723206899</v>
      </c>
      <c r="V103">
        <v>0.41120387212502002</v>
      </c>
      <c r="W103" t="s">
        <v>167</v>
      </c>
      <c r="X103">
        <v>14344</v>
      </c>
      <c r="Y103">
        <v>621566</v>
      </c>
    </row>
    <row r="104" spans="1:25" x14ac:dyDescent="0.45">
      <c r="A104" t="s">
        <v>168</v>
      </c>
      <c r="B104" t="s">
        <v>103</v>
      </c>
      <c r="C104">
        <v>51</v>
      </c>
      <c r="D104">
        <v>202</v>
      </c>
      <c r="E104">
        <v>3</v>
      </c>
      <c r="F104">
        <v>20</v>
      </c>
      <c r="G104">
        <v>14</v>
      </c>
      <c r="H104">
        <v>3</v>
      </c>
      <c r="I104">
        <v>8.4158415E-2</v>
      </c>
      <c r="J104">
        <v>0.11881188099999999</v>
      </c>
      <c r="K104">
        <v>0.10497237600000001</v>
      </c>
      <c r="L104">
        <v>0.25974025899999997</v>
      </c>
      <c r="M104">
        <v>0.23756906</v>
      </c>
      <c r="N104">
        <v>0.31343283500000002</v>
      </c>
      <c r="O104">
        <v>0.34254143599999998</v>
      </c>
      <c r="P104">
        <v>0.29336356790504597</v>
      </c>
      <c r="R104">
        <v>90.952373014556102</v>
      </c>
      <c r="S104">
        <v>-0.52294574491679602</v>
      </c>
      <c r="T104">
        <v>-2.7119576315886702</v>
      </c>
      <c r="U104">
        <v>-0.13053060439415201</v>
      </c>
      <c r="V104">
        <v>0.40965986834436202</v>
      </c>
      <c r="W104" t="s">
        <v>168</v>
      </c>
      <c r="X104">
        <v>15362</v>
      </c>
      <c r="Y104">
        <v>643446</v>
      </c>
    </row>
    <row r="105" spans="1:25" x14ac:dyDescent="0.45">
      <c r="A105" t="s">
        <v>169</v>
      </c>
      <c r="B105" t="s">
        <v>90</v>
      </c>
      <c r="C105">
        <v>46</v>
      </c>
      <c r="D105">
        <v>176</v>
      </c>
      <c r="E105">
        <v>8</v>
      </c>
      <c r="F105">
        <v>20</v>
      </c>
      <c r="G105">
        <v>21</v>
      </c>
      <c r="H105">
        <v>2</v>
      </c>
      <c r="I105">
        <v>0.119318181</v>
      </c>
      <c r="J105">
        <v>0.35227272700000001</v>
      </c>
      <c r="K105">
        <v>0.2</v>
      </c>
      <c r="L105">
        <v>0.29411764699999998</v>
      </c>
      <c r="M105">
        <v>0.212903225</v>
      </c>
      <c r="N105">
        <v>0.30681818100000002</v>
      </c>
      <c r="O105">
        <v>0.41290322499999998</v>
      </c>
      <c r="P105">
        <v>0.31285050255911601</v>
      </c>
      <c r="R105">
        <v>101.44946679549901</v>
      </c>
      <c r="S105">
        <v>-0.69413372641429305</v>
      </c>
      <c r="T105">
        <v>-0.38858322415847502</v>
      </c>
      <c r="U105">
        <v>-1.62686388706788</v>
      </c>
      <c r="V105">
        <v>0.40427605803287098</v>
      </c>
      <c r="W105" t="s">
        <v>169</v>
      </c>
      <c r="X105">
        <v>22263</v>
      </c>
      <c r="Y105">
        <v>669357</v>
      </c>
    </row>
    <row r="106" spans="1:25" x14ac:dyDescent="0.45">
      <c r="A106" t="s">
        <v>170</v>
      </c>
      <c r="B106" t="s">
        <v>90</v>
      </c>
      <c r="C106">
        <v>50</v>
      </c>
      <c r="D106">
        <v>225</v>
      </c>
      <c r="E106">
        <v>4</v>
      </c>
      <c r="F106">
        <v>25</v>
      </c>
      <c r="G106">
        <v>25</v>
      </c>
      <c r="H106">
        <v>0</v>
      </c>
      <c r="I106">
        <v>0.08</v>
      </c>
      <c r="J106">
        <v>0.14222222200000001</v>
      </c>
      <c r="K106">
        <v>0.13197969600000001</v>
      </c>
      <c r="L106">
        <v>0.25</v>
      </c>
      <c r="M106">
        <v>0.228426395</v>
      </c>
      <c r="N106">
        <v>0.311111111</v>
      </c>
      <c r="O106">
        <v>0.36040609099999998</v>
      </c>
      <c r="P106">
        <v>0.29736187987857299</v>
      </c>
      <c r="R106">
        <v>90.986537940028697</v>
      </c>
      <c r="S106">
        <v>-0.872348654549568</v>
      </c>
      <c r="T106">
        <v>-3.3013973222959301</v>
      </c>
      <c r="U106">
        <v>-0.494924743659794</v>
      </c>
      <c r="V106">
        <v>0.39160915219938902</v>
      </c>
      <c r="W106" t="s">
        <v>170</v>
      </c>
      <c r="X106">
        <v>24679</v>
      </c>
      <c r="Y106">
        <v>680977</v>
      </c>
    </row>
    <row r="107" spans="1:25" x14ac:dyDescent="0.45">
      <c r="A107" t="s">
        <v>171</v>
      </c>
      <c r="B107" t="s">
        <v>47</v>
      </c>
      <c r="C107">
        <v>38</v>
      </c>
      <c r="D107">
        <v>167</v>
      </c>
      <c r="E107">
        <v>3</v>
      </c>
      <c r="F107">
        <v>22</v>
      </c>
      <c r="G107">
        <v>18</v>
      </c>
      <c r="H107">
        <v>0</v>
      </c>
      <c r="I107">
        <v>8.3832334999999994E-2</v>
      </c>
      <c r="J107">
        <v>0.23952095800000001</v>
      </c>
      <c r="K107">
        <v>0.139072847</v>
      </c>
      <c r="L107">
        <v>0.30555555499999998</v>
      </c>
      <c r="M107">
        <v>0.238410596</v>
      </c>
      <c r="N107">
        <v>0.31137724500000002</v>
      </c>
      <c r="O107">
        <v>0.37748344299999997</v>
      </c>
      <c r="P107">
        <v>0.30344569468926502</v>
      </c>
      <c r="R107">
        <v>92.178398335733306</v>
      </c>
      <c r="S107">
        <v>-0.42772629426326603</v>
      </c>
      <c r="T107">
        <v>-1.99222147218554</v>
      </c>
      <c r="U107">
        <v>-0.145952987018972</v>
      </c>
      <c r="V107">
        <v>0.360423089943543</v>
      </c>
      <c r="W107" t="s">
        <v>171</v>
      </c>
      <c r="X107">
        <v>18360</v>
      </c>
      <c r="Y107">
        <v>663586</v>
      </c>
    </row>
    <row r="108" spans="1:25" x14ac:dyDescent="0.45">
      <c r="A108" t="s">
        <v>172</v>
      </c>
      <c r="B108" t="s">
        <v>125</v>
      </c>
      <c r="C108">
        <v>50</v>
      </c>
      <c r="D108">
        <v>198</v>
      </c>
      <c r="E108">
        <v>6</v>
      </c>
      <c r="F108">
        <v>25</v>
      </c>
      <c r="G108">
        <v>23</v>
      </c>
      <c r="H108">
        <v>7</v>
      </c>
      <c r="I108">
        <v>0.12121212100000001</v>
      </c>
      <c r="J108">
        <v>0.23232323199999999</v>
      </c>
      <c r="K108">
        <v>0.16265060200000001</v>
      </c>
      <c r="L108">
        <v>0.284482758</v>
      </c>
      <c r="M108">
        <v>0.234939759</v>
      </c>
      <c r="N108">
        <v>0.34848484800000001</v>
      </c>
      <c r="O108">
        <v>0.397590361</v>
      </c>
      <c r="P108">
        <v>0.32918768516046698</v>
      </c>
      <c r="R108">
        <v>111.61140808978701</v>
      </c>
      <c r="S108">
        <v>-0.90182352252304498</v>
      </c>
      <c r="T108">
        <v>1.8518480571517</v>
      </c>
      <c r="U108">
        <v>-5.0886669168248702</v>
      </c>
      <c r="V108">
        <v>0.35528707631555401</v>
      </c>
      <c r="W108" t="s">
        <v>172</v>
      </c>
      <c r="X108">
        <v>13590</v>
      </c>
      <c r="Y108">
        <v>608385</v>
      </c>
    </row>
    <row r="109" spans="1:25" x14ac:dyDescent="0.45">
      <c r="A109" t="s">
        <v>173</v>
      </c>
      <c r="B109" t="s">
        <v>35</v>
      </c>
      <c r="C109">
        <v>48</v>
      </c>
      <c r="D109">
        <v>201</v>
      </c>
      <c r="E109">
        <v>9</v>
      </c>
      <c r="F109">
        <v>25</v>
      </c>
      <c r="G109">
        <v>29</v>
      </c>
      <c r="H109">
        <v>0</v>
      </c>
      <c r="I109">
        <v>7.9601989999999997E-2</v>
      </c>
      <c r="J109">
        <v>0.199004975</v>
      </c>
      <c r="K109">
        <v>0.22346368699999999</v>
      </c>
      <c r="L109">
        <v>0.20610687</v>
      </c>
      <c r="M109">
        <v>0.20111731799999999</v>
      </c>
      <c r="N109">
        <v>0.28358208899999998</v>
      </c>
      <c r="O109">
        <v>0.42458100500000001</v>
      </c>
      <c r="P109">
        <v>0.30638937392638099</v>
      </c>
      <c r="R109">
        <v>100.71076601240399</v>
      </c>
      <c r="S109">
        <v>-0.84084743028506603</v>
      </c>
      <c r="T109">
        <v>-0.674994031252521</v>
      </c>
      <c r="U109">
        <v>-2.7084281106363002</v>
      </c>
      <c r="V109">
        <v>0.33510533833728101</v>
      </c>
      <c r="W109" t="s">
        <v>173</v>
      </c>
      <c r="X109">
        <v>14551</v>
      </c>
      <c r="Y109">
        <v>623993</v>
      </c>
    </row>
    <row r="110" spans="1:25" x14ac:dyDescent="0.45">
      <c r="A110" t="s">
        <v>174</v>
      </c>
      <c r="B110" t="s">
        <v>32</v>
      </c>
      <c r="C110">
        <v>48</v>
      </c>
      <c r="D110">
        <v>191</v>
      </c>
      <c r="E110">
        <v>13</v>
      </c>
      <c r="F110">
        <v>23</v>
      </c>
      <c r="G110">
        <v>29</v>
      </c>
      <c r="H110">
        <v>0</v>
      </c>
      <c r="I110">
        <v>6.2827225E-2</v>
      </c>
      <c r="J110">
        <v>0.324607329</v>
      </c>
      <c r="K110">
        <v>0.262569832</v>
      </c>
      <c r="L110">
        <v>0.27884615299999999</v>
      </c>
      <c r="M110">
        <v>0.234636871</v>
      </c>
      <c r="N110">
        <v>0.28272251300000001</v>
      </c>
      <c r="O110">
        <v>0.49720670300000003</v>
      </c>
      <c r="P110">
        <v>0.331588618418309</v>
      </c>
      <c r="R110">
        <v>115.901086656218</v>
      </c>
      <c r="S110">
        <v>-1.8767241588793599</v>
      </c>
      <c r="T110">
        <v>1.6491096530287599</v>
      </c>
      <c r="U110">
        <v>-4.8451491799205497</v>
      </c>
      <c r="V110">
        <v>0.32038944143790099</v>
      </c>
      <c r="W110" t="s">
        <v>174</v>
      </c>
      <c r="X110">
        <v>4949</v>
      </c>
      <c r="Y110">
        <v>519317</v>
      </c>
    </row>
    <row r="111" spans="1:25" x14ac:dyDescent="0.45">
      <c r="A111" t="s">
        <v>175</v>
      </c>
      <c r="B111" t="s">
        <v>41</v>
      </c>
      <c r="C111">
        <v>47</v>
      </c>
      <c r="D111">
        <v>195</v>
      </c>
      <c r="E111">
        <v>3</v>
      </c>
      <c r="F111">
        <v>18</v>
      </c>
      <c r="G111">
        <v>17</v>
      </c>
      <c r="H111">
        <v>5</v>
      </c>
      <c r="I111">
        <v>0.133333333</v>
      </c>
      <c r="J111">
        <v>0.19487179399999999</v>
      </c>
      <c r="K111">
        <v>9.0361445999999998E-2</v>
      </c>
      <c r="L111">
        <v>0.26984126899999999</v>
      </c>
      <c r="M111">
        <v>0.22289156600000001</v>
      </c>
      <c r="N111">
        <v>0.33333333300000001</v>
      </c>
      <c r="O111">
        <v>0.313253012</v>
      </c>
      <c r="P111">
        <v>0.29561461607615103</v>
      </c>
      <c r="R111">
        <v>82.800978228103403</v>
      </c>
      <c r="S111">
        <v>-9.1850243508815696E-2</v>
      </c>
      <c r="T111">
        <v>-4.1088371930797098</v>
      </c>
      <c r="U111">
        <v>0.29185428383061601</v>
      </c>
      <c r="V111">
        <v>0.28530912480522003</v>
      </c>
      <c r="W111" t="s">
        <v>175</v>
      </c>
      <c r="X111">
        <v>21523</v>
      </c>
      <c r="Y111">
        <v>663697</v>
      </c>
    </row>
    <row r="112" spans="1:25" x14ac:dyDescent="0.45">
      <c r="A112" t="s">
        <v>176</v>
      </c>
      <c r="B112" t="s">
        <v>61</v>
      </c>
      <c r="C112">
        <v>48</v>
      </c>
      <c r="D112">
        <v>187</v>
      </c>
      <c r="E112">
        <v>5</v>
      </c>
      <c r="F112">
        <v>19</v>
      </c>
      <c r="G112">
        <v>28</v>
      </c>
      <c r="H112">
        <v>1</v>
      </c>
      <c r="I112">
        <v>5.8823528999999999E-2</v>
      </c>
      <c r="J112">
        <v>0.17647058800000001</v>
      </c>
      <c r="K112">
        <v>0.109195403</v>
      </c>
      <c r="L112">
        <v>0.27737226199999998</v>
      </c>
      <c r="M112">
        <v>0.247126436</v>
      </c>
      <c r="N112">
        <v>0.29411764699999998</v>
      </c>
      <c r="O112">
        <v>0.35632183899999997</v>
      </c>
      <c r="P112">
        <v>0.28600207465217697</v>
      </c>
      <c r="R112">
        <v>84.114287160208093</v>
      </c>
      <c r="S112">
        <v>-1.14581898925825</v>
      </c>
      <c r="T112">
        <v>-4.5944758212523302</v>
      </c>
      <c r="U112">
        <v>0.861671122023835</v>
      </c>
      <c r="V112">
        <v>0.25170365478442203</v>
      </c>
      <c r="W112" t="s">
        <v>176</v>
      </c>
      <c r="X112">
        <v>16930</v>
      </c>
      <c r="Y112">
        <v>641680</v>
      </c>
    </row>
    <row r="113" spans="1:25" x14ac:dyDescent="0.45">
      <c r="A113" t="s">
        <v>177</v>
      </c>
      <c r="B113" t="s">
        <v>49</v>
      </c>
      <c r="C113">
        <v>47</v>
      </c>
      <c r="D113">
        <v>172</v>
      </c>
      <c r="E113">
        <v>0</v>
      </c>
      <c r="F113">
        <v>24</v>
      </c>
      <c r="G113">
        <v>8</v>
      </c>
      <c r="H113">
        <v>7</v>
      </c>
      <c r="I113">
        <v>0.12209302299999999</v>
      </c>
      <c r="J113">
        <v>0.174418604</v>
      </c>
      <c r="K113">
        <v>6.1643836E-2</v>
      </c>
      <c r="L113">
        <v>0.24576271099999999</v>
      </c>
      <c r="M113">
        <v>0.19863013600000001</v>
      </c>
      <c r="N113">
        <v>0.30409356700000001</v>
      </c>
      <c r="O113">
        <v>0.26027397200000002</v>
      </c>
      <c r="P113">
        <v>0.26208324564827801</v>
      </c>
      <c r="R113">
        <v>68.472815591801194</v>
      </c>
      <c r="S113">
        <v>-0.66561445710249201</v>
      </c>
      <c r="T113">
        <v>-6.9608980699126404</v>
      </c>
      <c r="U113">
        <v>3.52481226902455</v>
      </c>
      <c r="V113">
        <v>0.23123593379624199</v>
      </c>
      <c r="W113" t="s">
        <v>177</v>
      </c>
      <c r="X113">
        <v>23690</v>
      </c>
      <c r="Y113">
        <v>677587</v>
      </c>
    </row>
    <row r="114" spans="1:25" x14ac:dyDescent="0.45">
      <c r="A114" t="s">
        <v>178</v>
      </c>
      <c r="B114" t="s">
        <v>84</v>
      </c>
      <c r="C114">
        <v>55</v>
      </c>
      <c r="D114">
        <v>238</v>
      </c>
      <c r="E114">
        <v>9</v>
      </c>
      <c r="F114">
        <v>27</v>
      </c>
      <c r="G114">
        <v>25</v>
      </c>
      <c r="H114">
        <v>1</v>
      </c>
      <c r="I114">
        <v>7.5630251999999995E-2</v>
      </c>
      <c r="J114">
        <v>0.25210083999999999</v>
      </c>
      <c r="K114">
        <v>0.165898617</v>
      </c>
      <c r="L114">
        <v>0.31333333299999999</v>
      </c>
      <c r="M114">
        <v>0.25806451600000002</v>
      </c>
      <c r="N114">
        <v>0.31512604999999999</v>
      </c>
      <c r="O114">
        <v>0.42396313299999999</v>
      </c>
      <c r="P114">
        <v>0.31886118298341398</v>
      </c>
      <c r="R114">
        <v>102.385550574071</v>
      </c>
      <c r="S114">
        <v>-1.11604342143982</v>
      </c>
      <c r="T114">
        <v>-0.43601408534684899</v>
      </c>
      <c r="U114">
        <v>-5.4044937379658204</v>
      </c>
      <c r="V114">
        <v>0.22689580725563899</v>
      </c>
      <c r="W114" t="s">
        <v>178</v>
      </c>
      <c r="X114">
        <v>19600</v>
      </c>
      <c r="Y114">
        <v>650559</v>
      </c>
    </row>
    <row r="115" spans="1:25" x14ac:dyDescent="0.45">
      <c r="A115" t="s">
        <v>179</v>
      </c>
      <c r="B115" t="s">
        <v>53</v>
      </c>
      <c r="C115">
        <v>47</v>
      </c>
      <c r="D115">
        <v>200</v>
      </c>
      <c r="E115">
        <v>4</v>
      </c>
      <c r="F115">
        <v>23</v>
      </c>
      <c r="G115">
        <v>14</v>
      </c>
      <c r="H115">
        <v>4</v>
      </c>
      <c r="I115">
        <v>0.06</v>
      </c>
      <c r="J115">
        <v>0.2</v>
      </c>
      <c r="K115">
        <v>9.6256684999999995E-2</v>
      </c>
      <c r="L115">
        <v>0.25694444399999999</v>
      </c>
      <c r="M115">
        <v>0.21925133599999999</v>
      </c>
      <c r="N115">
        <v>0.26500000000000001</v>
      </c>
      <c r="O115">
        <v>0.31550802100000003</v>
      </c>
      <c r="P115">
        <v>0.25635303199291198</v>
      </c>
      <c r="R115">
        <v>65.893613148436501</v>
      </c>
      <c r="S115">
        <v>1.5200015725567899</v>
      </c>
      <c r="T115">
        <v>-6.6501059589174298</v>
      </c>
      <c r="U115">
        <v>1.9263990003382701</v>
      </c>
      <c r="V115">
        <v>0.20958734998196299</v>
      </c>
      <c r="W115" t="s">
        <v>179</v>
      </c>
      <c r="X115">
        <v>12161</v>
      </c>
      <c r="Y115">
        <v>593428</v>
      </c>
    </row>
    <row r="116" spans="1:25" x14ac:dyDescent="0.45">
      <c r="A116" t="s">
        <v>180</v>
      </c>
      <c r="B116" t="s">
        <v>78</v>
      </c>
      <c r="C116">
        <v>49</v>
      </c>
      <c r="D116">
        <v>188</v>
      </c>
      <c r="E116">
        <v>7</v>
      </c>
      <c r="F116">
        <v>16</v>
      </c>
      <c r="G116">
        <v>22</v>
      </c>
      <c r="H116">
        <v>0</v>
      </c>
      <c r="I116">
        <v>8.5106381999999994E-2</v>
      </c>
      <c r="J116">
        <v>0.17553191400000001</v>
      </c>
      <c r="K116">
        <v>0.15976331399999999</v>
      </c>
      <c r="L116">
        <v>0.20930232500000001</v>
      </c>
      <c r="M116">
        <v>0.201183431</v>
      </c>
      <c r="N116">
        <v>0.281914893</v>
      </c>
      <c r="O116">
        <v>0.36094674500000001</v>
      </c>
      <c r="P116">
        <v>0.28023127137973702</v>
      </c>
      <c r="R116">
        <v>81.251367869753196</v>
      </c>
      <c r="S116">
        <v>-0.53614753391593695</v>
      </c>
      <c r="T116">
        <v>-4.6280860890039603</v>
      </c>
      <c r="U116">
        <v>0.43610066175460799</v>
      </c>
      <c r="V116">
        <v>0.20795910722592001</v>
      </c>
      <c r="W116" t="s">
        <v>180</v>
      </c>
      <c r="X116">
        <v>2396</v>
      </c>
      <c r="Y116">
        <v>467793</v>
      </c>
    </row>
    <row r="117" spans="1:25" x14ac:dyDescent="0.45">
      <c r="A117" t="s">
        <v>181</v>
      </c>
      <c r="B117" t="s">
        <v>26</v>
      </c>
      <c r="C117">
        <v>49</v>
      </c>
      <c r="D117">
        <v>196</v>
      </c>
      <c r="E117">
        <v>3</v>
      </c>
      <c r="F117">
        <v>18</v>
      </c>
      <c r="G117">
        <v>23</v>
      </c>
      <c r="H117">
        <v>0</v>
      </c>
      <c r="I117">
        <v>4.0816326E-2</v>
      </c>
      <c r="J117">
        <v>0.13775510199999999</v>
      </c>
      <c r="K117">
        <v>0.114130435</v>
      </c>
      <c r="L117">
        <v>0.28025477700000001</v>
      </c>
      <c r="M117">
        <v>0.25543478200000003</v>
      </c>
      <c r="N117">
        <v>0.28571428500000001</v>
      </c>
      <c r="O117">
        <v>0.369565217</v>
      </c>
      <c r="P117">
        <v>0.283405572175979</v>
      </c>
      <c r="R117">
        <v>84.308202854200204</v>
      </c>
      <c r="S117">
        <v>-0.54055730020627302</v>
      </c>
      <c r="T117">
        <v>-4.1110686930910001</v>
      </c>
      <c r="U117">
        <v>-0.44009048864245398</v>
      </c>
      <c r="V117">
        <v>0.19824825749681799</v>
      </c>
      <c r="W117" t="s">
        <v>181</v>
      </c>
      <c r="X117">
        <v>23003</v>
      </c>
      <c r="Y117">
        <v>673237</v>
      </c>
    </row>
    <row r="118" spans="1:25" x14ac:dyDescent="0.45">
      <c r="A118" t="s">
        <v>182</v>
      </c>
      <c r="B118" t="s">
        <v>26</v>
      </c>
      <c r="C118">
        <v>51</v>
      </c>
      <c r="D118">
        <v>220</v>
      </c>
      <c r="E118">
        <v>4</v>
      </c>
      <c r="F118">
        <v>14</v>
      </c>
      <c r="G118">
        <v>21</v>
      </c>
      <c r="H118">
        <v>2</v>
      </c>
      <c r="I118">
        <v>8.6363635999999994E-2</v>
      </c>
      <c r="J118">
        <v>0.13181818100000001</v>
      </c>
      <c r="K118">
        <v>0.110552764</v>
      </c>
      <c r="L118">
        <v>0.22023809499999999</v>
      </c>
      <c r="M118">
        <v>0.20603015</v>
      </c>
      <c r="N118">
        <v>0.27272727200000002</v>
      </c>
      <c r="O118">
        <v>0.31658291399999999</v>
      </c>
      <c r="P118">
        <v>0.26173314154148097</v>
      </c>
      <c r="R118">
        <v>69.203628534277001</v>
      </c>
      <c r="S118">
        <v>-0.52818676643073503</v>
      </c>
      <c r="T118">
        <v>-8.3936426028636699</v>
      </c>
      <c r="U118">
        <v>2.88826871942728</v>
      </c>
      <c r="V118">
        <v>0.18177444774427101</v>
      </c>
      <c r="W118" t="s">
        <v>182</v>
      </c>
      <c r="X118">
        <v>17678</v>
      </c>
      <c r="Y118">
        <v>608324</v>
      </c>
    </row>
    <row r="119" spans="1:25" x14ac:dyDescent="0.45">
      <c r="A119" t="s">
        <v>183</v>
      </c>
      <c r="B119" t="s">
        <v>38</v>
      </c>
      <c r="C119">
        <v>47</v>
      </c>
      <c r="D119">
        <v>168</v>
      </c>
      <c r="E119">
        <v>5</v>
      </c>
      <c r="F119">
        <v>20</v>
      </c>
      <c r="G119">
        <v>16</v>
      </c>
      <c r="H119">
        <v>7</v>
      </c>
      <c r="I119">
        <v>5.9523808999999997E-2</v>
      </c>
      <c r="J119">
        <v>0.273809523</v>
      </c>
      <c r="K119">
        <v>0.121794872</v>
      </c>
      <c r="L119">
        <v>0.27358490499999999</v>
      </c>
      <c r="M119">
        <v>0.21794871699999999</v>
      </c>
      <c r="N119">
        <v>0.26347305300000001</v>
      </c>
      <c r="O119">
        <v>0.33974358900000001</v>
      </c>
      <c r="P119">
        <v>0.26431851900980102</v>
      </c>
      <c r="R119">
        <v>66.903394689885303</v>
      </c>
      <c r="S119">
        <v>1.63391641201451</v>
      </c>
      <c r="T119">
        <v>-5.0257855789725996</v>
      </c>
      <c r="U119">
        <v>1.10445031523704</v>
      </c>
      <c r="V119">
        <v>0.180835164326871</v>
      </c>
      <c r="W119" t="s">
        <v>183</v>
      </c>
      <c r="X119">
        <v>28806</v>
      </c>
      <c r="Y119">
        <v>694192</v>
      </c>
    </row>
    <row r="120" spans="1:25" x14ac:dyDescent="0.45">
      <c r="A120" t="s">
        <v>184</v>
      </c>
      <c r="B120" t="s">
        <v>28</v>
      </c>
      <c r="C120">
        <v>52</v>
      </c>
      <c r="D120">
        <v>214</v>
      </c>
      <c r="E120">
        <v>5</v>
      </c>
      <c r="F120">
        <v>25</v>
      </c>
      <c r="G120">
        <v>33</v>
      </c>
      <c r="H120">
        <v>0</v>
      </c>
      <c r="I120">
        <v>9.8130840999999996E-2</v>
      </c>
      <c r="J120">
        <v>0.140186915</v>
      </c>
      <c r="K120">
        <v>0.16483516500000001</v>
      </c>
      <c r="L120">
        <v>0.23376623299999999</v>
      </c>
      <c r="M120">
        <v>0.22527472500000001</v>
      </c>
      <c r="N120">
        <v>0.30841121399999999</v>
      </c>
      <c r="O120">
        <v>0.39010989000000001</v>
      </c>
      <c r="P120">
        <v>0.30289545153903003</v>
      </c>
      <c r="R120">
        <v>91.053012625841006</v>
      </c>
      <c r="S120">
        <v>-0.628225131426006</v>
      </c>
      <c r="T120">
        <v>-2.85098355336953</v>
      </c>
      <c r="U120">
        <v>-2.9741568937897598</v>
      </c>
      <c r="V120">
        <v>0.12857534685625699</v>
      </c>
      <c r="W120" t="s">
        <v>184</v>
      </c>
      <c r="X120">
        <v>27676</v>
      </c>
      <c r="Y120">
        <v>686469</v>
      </c>
    </row>
    <row r="121" spans="1:25" x14ac:dyDescent="0.45">
      <c r="A121" t="s">
        <v>185</v>
      </c>
      <c r="B121" t="s">
        <v>68</v>
      </c>
      <c r="C121">
        <v>49</v>
      </c>
      <c r="D121">
        <v>213</v>
      </c>
      <c r="E121">
        <v>6</v>
      </c>
      <c r="F121">
        <v>25</v>
      </c>
      <c r="G121">
        <v>29</v>
      </c>
      <c r="H121">
        <v>3</v>
      </c>
      <c r="I121">
        <v>5.1643191999999997E-2</v>
      </c>
      <c r="J121">
        <v>0.18779342700000001</v>
      </c>
      <c r="K121">
        <v>0.13930348300000001</v>
      </c>
      <c r="L121">
        <v>0.26451612899999999</v>
      </c>
      <c r="M121">
        <v>0.23383084500000001</v>
      </c>
      <c r="N121">
        <v>0.27699530500000002</v>
      </c>
      <c r="O121">
        <v>0.37313432800000002</v>
      </c>
      <c r="P121">
        <v>0.28353037772603901</v>
      </c>
      <c r="R121">
        <v>79.043886279265806</v>
      </c>
      <c r="S121">
        <v>6.3521565170958603E-3</v>
      </c>
      <c r="T121">
        <v>-5.3399366192156696</v>
      </c>
      <c r="U121">
        <v>-0.73320246301591396</v>
      </c>
      <c r="V121">
        <v>0.11619790780254299</v>
      </c>
      <c r="W121" t="s">
        <v>185</v>
      </c>
      <c r="X121">
        <v>19238</v>
      </c>
      <c r="Y121">
        <v>666971</v>
      </c>
    </row>
    <row r="122" spans="1:25" x14ac:dyDescent="0.45">
      <c r="A122" t="s">
        <v>186</v>
      </c>
      <c r="B122" t="s">
        <v>103</v>
      </c>
      <c r="C122">
        <v>48</v>
      </c>
      <c r="D122">
        <v>200</v>
      </c>
      <c r="E122">
        <v>6</v>
      </c>
      <c r="F122">
        <v>27</v>
      </c>
      <c r="G122">
        <v>19</v>
      </c>
      <c r="H122">
        <v>8</v>
      </c>
      <c r="I122">
        <v>5.5E-2</v>
      </c>
      <c r="J122">
        <v>0.22500000000000001</v>
      </c>
      <c r="K122">
        <v>0.13513513499999999</v>
      </c>
      <c r="L122">
        <v>0.311111111</v>
      </c>
      <c r="M122">
        <v>0.259459459</v>
      </c>
      <c r="N122">
        <v>0.30653266299999998</v>
      </c>
      <c r="O122">
        <v>0.39459459400000002</v>
      </c>
      <c r="P122">
        <v>0.30593666089839</v>
      </c>
      <c r="R122">
        <v>99.445793003915895</v>
      </c>
      <c r="S122">
        <v>1.0523549648351</v>
      </c>
      <c r="T122">
        <v>0.91959593725449096</v>
      </c>
      <c r="U122">
        <v>-6.7869775537401402</v>
      </c>
      <c r="V122">
        <v>9.21768952001705E-2</v>
      </c>
      <c r="W122" t="s">
        <v>186</v>
      </c>
      <c r="X122">
        <v>9241</v>
      </c>
      <c r="Y122">
        <v>516782</v>
      </c>
    </row>
    <row r="123" spans="1:25" x14ac:dyDescent="0.45">
      <c r="A123" t="s">
        <v>187</v>
      </c>
      <c r="B123" t="s">
        <v>121</v>
      </c>
      <c r="C123">
        <v>43</v>
      </c>
      <c r="D123">
        <v>184</v>
      </c>
      <c r="E123">
        <v>7</v>
      </c>
      <c r="F123">
        <v>24</v>
      </c>
      <c r="G123">
        <v>14</v>
      </c>
      <c r="H123">
        <v>1</v>
      </c>
      <c r="I123">
        <v>0.114130434</v>
      </c>
      <c r="J123">
        <v>0.266304347</v>
      </c>
      <c r="K123">
        <v>0.157232704</v>
      </c>
      <c r="L123">
        <v>0.28155339800000001</v>
      </c>
      <c r="M123">
        <v>0.22641509400000001</v>
      </c>
      <c r="N123">
        <v>0.33152173899999998</v>
      </c>
      <c r="O123">
        <v>0.38364779799999998</v>
      </c>
      <c r="P123">
        <v>0.31695273730272799</v>
      </c>
      <c r="R123">
        <v>100.533012357321</v>
      </c>
      <c r="S123">
        <v>-0.940174093935638</v>
      </c>
      <c r="T123">
        <v>-0.82270674594709503</v>
      </c>
      <c r="U123">
        <v>-4.5842330548912198</v>
      </c>
      <c r="V123">
        <v>8.3884062266334394E-2</v>
      </c>
      <c r="W123" t="s">
        <v>187</v>
      </c>
      <c r="X123">
        <v>9847</v>
      </c>
      <c r="Y123">
        <v>457705</v>
      </c>
    </row>
    <row r="124" spans="1:25" x14ac:dyDescent="0.45">
      <c r="A124" t="s">
        <v>188</v>
      </c>
      <c r="B124" t="s">
        <v>53</v>
      </c>
      <c r="C124">
        <v>52</v>
      </c>
      <c r="D124">
        <v>219</v>
      </c>
      <c r="E124">
        <v>5</v>
      </c>
      <c r="F124">
        <v>23</v>
      </c>
      <c r="G124">
        <v>28</v>
      </c>
      <c r="H124">
        <v>2</v>
      </c>
      <c r="I124">
        <v>6.8493150000000003E-2</v>
      </c>
      <c r="J124">
        <v>0.22374429200000001</v>
      </c>
      <c r="K124">
        <v>0.12745098099999999</v>
      </c>
      <c r="L124">
        <v>0.28666666600000001</v>
      </c>
      <c r="M124">
        <v>0.235294117</v>
      </c>
      <c r="N124">
        <v>0.287671232</v>
      </c>
      <c r="O124">
        <v>0.36274509799999999</v>
      </c>
      <c r="P124">
        <v>0.28363474191875598</v>
      </c>
      <c r="R124">
        <v>84.323049767631304</v>
      </c>
      <c r="S124">
        <v>-8.3642587647773298E-2</v>
      </c>
      <c r="T124">
        <v>-4.19578131535867</v>
      </c>
      <c r="U124">
        <v>-2.4005352612584798</v>
      </c>
      <c r="V124">
        <v>8.3323927780475301E-2</v>
      </c>
      <c r="W124" t="s">
        <v>188</v>
      </c>
      <c r="X124">
        <v>11493</v>
      </c>
      <c r="Y124">
        <v>592518</v>
      </c>
    </row>
    <row r="125" spans="1:25" x14ac:dyDescent="0.45">
      <c r="A125" t="s">
        <v>189</v>
      </c>
      <c r="B125" t="s">
        <v>32</v>
      </c>
      <c r="C125">
        <v>54</v>
      </c>
      <c r="D125">
        <v>225</v>
      </c>
      <c r="E125">
        <v>7</v>
      </c>
      <c r="F125">
        <v>26</v>
      </c>
      <c r="G125">
        <v>25</v>
      </c>
      <c r="H125">
        <v>0</v>
      </c>
      <c r="I125">
        <v>6.2222222000000001E-2</v>
      </c>
      <c r="J125">
        <v>0.18222222199999999</v>
      </c>
      <c r="K125">
        <v>0.12745097999999999</v>
      </c>
      <c r="L125">
        <v>0.28025477700000001</v>
      </c>
      <c r="M125">
        <v>0.25</v>
      </c>
      <c r="N125">
        <v>0.31555555499999999</v>
      </c>
      <c r="O125">
        <v>0.37745097999999999</v>
      </c>
      <c r="P125">
        <v>0.306198448605007</v>
      </c>
      <c r="R125">
        <v>98.2054385118889</v>
      </c>
      <c r="S125">
        <v>-1.96881294576451</v>
      </c>
      <c r="T125">
        <v>-2.43756429213918</v>
      </c>
      <c r="U125">
        <v>-4.2411886869231203</v>
      </c>
      <c r="V125">
        <v>7.8290879028201393E-2</v>
      </c>
      <c r="W125" t="s">
        <v>189</v>
      </c>
      <c r="X125">
        <v>3473</v>
      </c>
      <c r="Y125">
        <v>519203</v>
      </c>
    </row>
    <row r="126" spans="1:25" x14ac:dyDescent="0.45">
      <c r="A126" t="s">
        <v>190</v>
      </c>
      <c r="B126" t="s">
        <v>68</v>
      </c>
      <c r="C126">
        <v>52</v>
      </c>
      <c r="D126">
        <v>208</v>
      </c>
      <c r="E126">
        <v>3</v>
      </c>
      <c r="F126">
        <v>20</v>
      </c>
      <c r="G126">
        <v>24</v>
      </c>
      <c r="H126">
        <v>1</v>
      </c>
      <c r="I126">
        <v>6.25E-2</v>
      </c>
      <c r="J126">
        <v>0.28846153800000002</v>
      </c>
      <c r="K126">
        <v>0.10160427800000001</v>
      </c>
      <c r="L126">
        <v>0.299212598</v>
      </c>
      <c r="M126">
        <v>0.21925133599999999</v>
      </c>
      <c r="N126">
        <v>0.28365384599999999</v>
      </c>
      <c r="O126">
        <v>0.32085561400000001</v>
      </c>
      <c r="P126">
        <v>0.26868331231749898</v>
      </c>
      <c r="R126">
        <v>69.014344448072606</v>
      </c>
      <c r="S126">
        <v>-0.17638470299425499</v>
      </c>
      <c r="T126">
        <v>-7.8958298746570899</v>
      </c>
      <c r="U126">
        <v>1.5180475870147301</v>
      </c>
      <c r="V126">
        <v>6.7559857649663699E-2</v>
      </c>
      <c r="W126" t="s">
        <v>191</v>
      </c>
      <c r="X126">
        <v>12552</v>
      </c>
      <c r="Y126">
        <v>553993</v>
      </c>
    </row>
    <row r="127" spans="1:25" x14ac:dyDescent="0.45">
      <c r="A127" t="s">
        <v>192</v>
      </c>
      <c r="B127" t="s">
        <v>32</v>
      </c>
      <c r="C127">
        <v>55</v>
      </c>
      <c r="D127">
        <v>227</v>
      </c>
      <c r="E127">
        <v>4</v>
      </c>
      <c r="F127">
        <v>25</v>
      </c>
      <c r="G127">
        <v>16</v>
      </c>
      <c r="H127">
        <v>4</v>
      </c>
      <c r="I127">
        <v>8.8105725999999995E-2</v>
      </c>
      <c r="J127">
        <v>0.24669603500000001</v>
      </c>
      <c r="K127">
        <v>9.9009900999999997E-2</v>
      </c>
      <c r="L127">
        <v>0.29166666600000002</v>
      </c>
      <c r="M127">
        <v>0.22772277199999999</v>
      </c>
      <c r="N127">
        <v>0.30088495500000001</v>
      </c>
      <c r="O127">
        <v>0.32673267299999997</v>
      </c>
      <c r="P127">
        <v>0.280427368341294</v>
      </c>
      <c r="R127">
        <v>80.244315289820193</v>
      </c>
      <c r="S127">
        <v>-0.73746288474649102</v>
      </c>
      <c r="T127">
        <v>-5.9436480490537997</v>
      </c>
      <c r="U127">
        <v>-1.1643577418290001</v>
      </c>
      <c r="V127">
        <v>4.1014025617100297E-2</v>
      </c>
      <c r="W127" t="s">
        <v>192</v>
      </c>
      <c r="X127">
        <v>16997</v>
      </c>
      <c r="Y127">
        <v>650402</v>
      </c>
    </row>
    <row r="128" spans="1:25" x14ac:dyDescent="0.45">
      <c r="A128" t="s">
        <v>193</v>
      </c>
      <c r="B128" t="s">
        <v>43</v>
      </c>
      <c r="C128">
        <v>53</v>
      </c>
      <c r="D128">
        <v>231</v>
      </c>
      <c r="E128">
        <v>4</v>
      </c>
      <c r="F128">
        <v>22</v>
      </c>
      <c r="G128">
        <v>25</v>
      </c>
      <c r="H128">
        <v>0</v>
      </c>
      <c r="I128">
        <v>8.2251082000000003E-2</v>
      </c>
      <c r="J128">
        <v>0.138528138</v>
      </c>
      <c r="K128">
        <v>0.105263158</v>
      </c>
      <c r="L128">
        <v>0.27586206800000002</v>
      </c>
      <c r="M128">
        <v>0.24880382700000001</v>
      </c>
      <c r="N128">
        <v>0.31601731599999999</v>
      </c>
      <c r="O128">
        <v>0.354066985</v>
      </c>
      <c r="P128">
        <v>0.29747111792172098</v>
      </c>
      <c r="R128">
        <v>96.408797292854601</v>
      </c>
      <c r="S128">
        <v>-1.4325084104202599</v>
      </c>
      <c r="T128">
        <v>-2.39556890085426</v>
      </c>
      <c r="U128">
        <v>-4.9166975524276397</v>
      </c>
      <c r="V128">
        <v>3.3625572398331798E-2</v>
      </c>
      <c r="W128" t="s">
        <v>194</v>
      </c>
      <c r="X128">
        <v>16578</v>
      </c>
      <c r="Y128">
        <v>650490</v>
      </c>
    </row>
    <row r="129" spans="1:25" x14ac:dyDescent="0.45">
      <c r="A129" t="s">
        <v>195</v>
      </c>
      <c r="B129" t="s">
        <v>35</v>
      </c>
      <c r="C129">
        <v>49</v>
      </c>
      <c r="D129">
        <v>167</v>
      </c>
      <c r="E129">
        <v>6</v>
      </c>
      <c r="F129">
        <v>22</v>
      </c>
      <c r="G129">
        <v>22</v>
      </c>
      <c r="H129">
        <v>11</v>
      </c>
      <c r="I129">
        <v>5.3892215E-2</v>
      </c>
      <c r="J129">
        <v>0.25748502899999998</v>
      </c>
      <c r="K129">
        <v>0.14935065</v>
      </c>
      <c r="L129">
        <v>0.22429906499999999</v>
      </c>
      <c r="M129">
        <v>0.19480519399999999</v>
      </c>
      <c r="N129">
        <v>0.240963855</v>
      </c>
      <c r="O129">
        <v>0.34415584399999999</v>
      </c>
      <c r="P129">
        <v>0.25386091707700698</v>
      </c>
      <c r="R129">
        <v>64.101121539519497</v>
      </c>
      <c r="S129">
        <v>1.2425475826021199</v>
      </c>
      <c r="T129">
        <v>-5.7172886157487701</v>
      </c>
      <c r="U129">
        <v>6.6462462767958599E-2</v>
      </c>
      <c r="V129">
        <v>-1.3107252641868201E-2</v>
      </c>
      <c r="W129" t="s">
        <v>195</v>
      </c>
      <c r="X129">
        <v>17929</v>
      </c>
      <c r="Y129">
        <v>656775</v>
      </c>
    </row>
    <row r="130" spans="1:25" x14ac:dyDescent="0.45">
      <c r="A130" t="s">
        <v>196</v>
      </c>
      <c r="B130" t="s">
        <v>90</v>
      </c>
      <c r="C130">
        <v>50</v>
      </c>
      <c r="D130">
        <v>221</v>
      </c>
      <c r="E130">
        <v>7</v>
      </c>
      <c r="F130">
        <v>26</v>
      </c>
      <c r="G130">
        <v>22</v>
      </c>
      <c r="H130">
        <v>3</v>
      </c>
      <c r="I130">
        <v>8.5972850000000003E-2</v>
      </c>
      <c r="J130">
        <v>0.31221719399999998</v>
      </c>
      <c r="K130">
        <v>0.13636363600000001</v>
      </c>
      <c r="L130">
        <v>0.30327868800000002</v>
      </c>
      <c r="M130">
        <v>0.222222222</v>
      </c>
      <c r="N130">
        <v>0.29680365199999997</v>
      </c>
      <c r="O130">
        <v>0.35858585799999998</v>
      </c>
      <c r="P130">
        <v>0.28886829056871</v>
      </c>
      <c r="R130">
        <v>85.248918623604595</v>
      </c>
      <c r="S130">
        <v>-7.8761475626379196E-2</v>
      </c>
      <c r="T130">
        <v>-3.9833762722797199</v>
      </c>
      <c r="U130">
        <v>-3.8387543223798199</v>
      </c>
      <c r="V130">
        <v>-3.5573747502999901E-2</v>
      </c>
      <c r="W130" t="s">
        <v>196</v>
      </c>
      <c r="X130">
        <v>9218</v>
      </c>
      <c r="Y130">
        <v>502671</v>
      </c>
    </row>
    <row r="131" spans="1:25" x14ac:dyDescent="0.45">
      <c r="A131" t="s">
        <v>197</v>
      </c>
      <c r="B131" t="s">
        <v>41</v>
      </c>
      <c r="C131">
        <v>46</v>
      </c>
      <c r="D131">
        <v>187</v>
      </c>
      <c r="E131">
        <v>6</v>
      </c>
      <c r="F131">
        <v>18</v>
      </c>
      <c r="G131">
        <v>20</v>
      </c>
      <c r="H131">
        <v>0</v>
      </c>
      <c r="I131">
        <v>8.5561497E-2</v>
      </c>
      <c r="J131">
        <v>0.25668449100000001</v>
      </c>
      <c r="K131">
        <v>0.19760479</v>
      </c>
      <c r="L131">
        <v>0.27192982399999999</v>
      </c>
      <c r="M131">
        <v>0.22155688600000001</v>
      </c>
      <c r="N131">
        <v>0.29946524000000002</v>
      </c>
      <c r="O131">
        <v>0.41916167599999998</v>
      </c>
      <c r="P131">
        <v>0.311491237604681</v>
      </c>
      <c r="R131">
        <v>93.526009429678396</v>
      </c>
      <c r="S131">
        <v>-1.4333864537766201</v>
      </c>
      <c r="T131">
        <v>-2.8834122624291498</v>
      </c>
      <c r="U131">
        <v>-4.4963614270091004</v>
      </c>
      <c r="V131">
        <v>-0.108230572524841</v>
      </c>
      <c r="W131" t="s">
        <v>197</v>
      </c>
      <c r="X131">
        <v>13621</v>
      </c>
      <c r="Y131">
        <v>600869</v>
      </c>
    </row>
    <row r="132" spans="1:25" x14ac:dyDescent="0.45">
      <c r="A132" t="s">
        <v>198</v>
      </c>
      <c r="B132" t="s">
        <v>68</v>
      </c>
      <c r="C132">
        <v>51</v>
      </c>
      <c r="D132">
        <v>223</v>
      </c>
      <c r="E132">
        <v>2</v>
      </c>
      <c r="F132">
        <v>23</v>
      </c>
      <c r="G132">
        <v>17</v>
      </c>
      <c r="H132">
        <v>9</v>
      </c>
      <c r="I132">
        <v>9.8654707999999994E-2</v>
      </c>
      <c r="J132">
        <v>0.19730941699999999</v>
      </c>
      <c r="K132">
        <v>9.6446700999999996E-2</v>
      </c>
      <c r="L132">
        <v>0.22875816900000001</v>
      </c>
      <c r="M132">
        <v>0.18781725799999999</v>
      </c>
      <c r="N132">
        <v>0.27354260000000002</v>
      </c>
      <c r="O132">
        <v>0.28426395900000001</v>
      </c>
      <c r="P132">
        <v>0.25206494277902702</v>
      </c>
      <c r="R132">
        <v>57.788245022629397</v>
      </c>
      <c r="S132">
        <v>2.6225074743852002</v>
      </c>
      <c r="T132">
        <v>-8.6520715455360708</v>
      </c>
      <c r="U132">
        <v>-0.11909887613728599</v>
      </c>
      <c r="V132">
        <v>-0.126057587246905</v>
      </c>
      <c r="W132" t="s">
        <v>198</v>
      </c>
      <c r="X132">
        <v>25878</v>
      </c>
      <c r="Y132">
        <v>682998</v>
      </c>
    </row>
    <row r="133" spans="1:25" x14ac:dyDescent="0.45">
      <c r="A133" t="s">
        <v>199</v>
      </c>
      <c r="B133" t="s">
        <v>98</v>
      </c>
      <c r="C133">
        <v>51</v>
      </c>
      <c r="D133">
        <v>197</v>
      </c>
      <c r="E133">
        <v>6</v>
      </c>
      <c r="F133">
        <v>17</v>
      </c>
      <c r="G133">
        <v>21</v>
      </c>
      <c r="H133">
        <v>0</v>
      </c>
      <c r="I133">
        <v>6.5989847000000004E-2</v>
      </c>
      <c r="J133">
        <v>0.23857867999999999</v>
      </c>
      <c r="K133">
        <v>0.13888888899999999</v>
      </c>
      <c r="L133">
        <v>0.296875</v>
      </c>
      <c r="M133">
        <v>0.24444444400000001</v>
      </c>
      <c r="N133">
        <v>0.30456852699999998</v>
      </c>
      <c r="O133">
        <v>0.383333333</v>
      </c>
      <c r="P133">
        <v>0.30180893543407999</v>
      </c>
      <c r="R133">
        <v>101.311194884076</v>
      </c>
      <c r="S133">
        <v>-1.5534181087277801</v>
      </c>
      <c r="T133">
        <v>-1.2535466454714099</v>
      </c>
      <c r="U133">
        <v>-6.6415196396410403</v>
      </c>
      <c r="V133">
        <v>-0.14164435394535899</v>
      </c>
      <c r="W133" t="s">
        <v>199</v>
      </c>
      <c r="X133">
        <v>17982</v>
      </c>
      <c r="Y133">
        <v>664034</v>
      </c>
    </row>
    <row r="134" spans="1:25" x14ac:dyDescent="0.45">
      <c r="A134" t="s">
        <v>200</v>
      </c>
      <c r="B134" t="s">
        <v>105</v>
      </c>
      <c r="C134">
        <v>48</v>
      </c>
      <c r="D134">
        <v>194</v>
      </c>
      <c r="E134">
        <v>5</v>
      </c>
      <c r="F134">
        <v>17</v>
      </c>
      <c r="G134">
        <v>18</v>
      </c>
      <c r="H134">
        <v>0</v>
      </c>
      <c r="I134">
        <v>7.7319586999999995E-2</v>
      </c>
      <c r="J134">
        <v>0.16494845299999999</v>
      </c>
      <c r="K134">
        <v>0.110465116</v>
      </c>
      <c r="L134">
        <v>0.26277372199999999</v>
      </c>
      <c r="M134">
        <v>0.23837209300000001</v>
      </c>
      <c r="N134">
        <v>0.30729166600000002</v>
      </c>
      <c r="O134">
        <v>0.34883720899999998</v>
      </c>
      <c r="P134">
        <v>0.291248163518806</v>
      </c>
      <c r="R134">
        <v>85.690041254286598</v>
      </c>
      <c r="S134">
        <v>-1.3750638719648101</v>
      </c>
      <c r="T134">
        <v>-4.5979263800317298</v>
      </c>
      <c r="U134">
        <v>-3.2516146713169198</v>
      </c>
      <c r="V134">
        <v>-0.147156519905599</v>
      </c>
      <c r="W134" t="s">
        <v>200</v>
      </c>
      <c r="X134">
        <v>33189</v>
      </c>
      <c r="Y134">
        <v>694384</v>
      </c>
    </row>
    <row r="135" spans="1:25" x14ac:dyDescent="0.45">
      <c r="A135" t="s">
        <v>201</v>
      </c>
      <c r="B135" t="s">
        <v>64</v>
      </c>
      <c r="C135">
        <v>49</v>
      </c>
      <c r="D135">
        <v>191</v>
      </c>
      <c r="E135">
        <v>1</v>
      </c>
      <c r="F135">
        <v>19</v>
      </c>
      <c r="G135">
        <v>14</v>
      </c>
      <c r="H135">
        <v>1</v>
      </c>
      <c r="I135">
        <v>5.2356020000000003E-2</v>
      </c>
      <c r="J135">
        <v>0.23036649200000001</v>
      </c>
      <c r="K135">
        <v>7.7348065999999993E-2</v>
      </c>
      <c r="L135">
        <v>0.34558823500000002</v>
      </c>
      <c r="M135">
        <v>0.26519336999999998</v>
      </c>
      <c r="N135">
        <v>0.30366492099999998</v>
      </c>
      <c r="O135">
        <v>0.34254143599999998</v>
      </c>
      <c r="P135">
        <v>0.28479935423865899</v>
      </c>
      <c r="R135">
        <v>68.4076552556552</v>
      </c>
      <c r="S135">
        <v>-0.17955671178060501</v>
      </c>
      <c r="T135">
        <v>-7.4068768142449297</v>
      </c>
      <c r="U135">
        <v>-0.57576663023792196</v>
      </c>
      <c r="V135">
        <v>-0.15623108147497</v>
      </c>
      <c r="W135" t="s">
        <v>201</v>
      </c>
      <c r="X135">
        <v>17907</v>
      </c>
      <c r="Y135">
        <v>663898</v>
      </c>
    </row>
    <row r="136" spans="1:25" x14ac:dyDescent="0.45">
      <c r="A136" t="s">
        <v>202</v>
      </c>
      <c r="B136" t="s">
        <v>86</v>
      </c>
      <c r="C136">
        <v>43</v>
      </c>
      <c r="D136">
        <v>177</v>
      </c>
      <c r="E136">
        <v>6</v>
      </c>
      <c r="F136">
        <v>20</v>
      </c>
      <c r="G136">
        <v>15</v>
      </c>
      <c r="H136">
        <v>0</v>
      </c>
      <c r="I136">
        <v>0.101694915</v>
      </c>
      <c r="J136">
        <v>0.22598869999999999</v>
      </c>
      <c r="K136">
        <v>0.16025640999999999</v>
      </c>
      <c r="L136">
        <v>0.243243243</v>
      </c>
      <c r="M136">
        <v>0.21153846100000001</v>
      </c>
      <c r="N136">
        <v>0.29943502799999999</v>
      </c>
      <c r="O136">
        <v>0.37179487100000003</v>
      </c>
      <c r="P136">
        <v>0.29655721699450599</v>
      </c>
      <c r="R136">
        <v>91.461060061032299</v>
      </c>
      <c r="S136">
        <v>-1.2416646112687799</v>
      </c>
      <c r="T136">
        <v>-3.05191766333391</v>
      </c>
      <c r="U136">
        <v>-4.4874336328357396</v>
      </c>
      <c r="V136">
        <v>-0.15933924676884501</v>
      </c>
      <c r="W136" t="s">
        <v>202</v>
      </c>
      <c r="X136">
        <v>14221</v>
      </c>
      <c r="Y136">
        <v>624585</v>
      </c>
    </row>
    <row r="137" spans="1:25" x14ac:dyDescent="0.45">
      <c r="A137" t="s">
        <v>203</v>
      </c>
      <c r="B137" t="s">
        <v>41</v>
      </c>
      <c r="C137">
        <v>51</v>
      </c>
      <c r="D137">
        <v>188</v>
      </c>
      <c r="E137">
        <v>7</v>
      </c>
      <c r="F137">
        <v>17</v>
      </c>
      <c r="G137">
        <v>16</v>
      </c>
      <c r="H137">
        <v>8</v>
      </c>
      <c r="I137">
        <v>0.11702127599999999</v>
      </c>
      <c r="J137">
        <v>0.39361702100000001</v>
      </c>
      <c r="K137">
        <v>0.2</v>
      </c>
      <c r="L137">
        <v>0.29761904700000003</v>
      </c>
      <c r="M137">
        <v>0.19393939299999999</v>
      </c>
      <c r="N137">
        <v>0.29255319099999999</v>
      </c>
      <c r="O137">
        <v>0.39393939300000003</v>
      </c>
      <c r="P137">
        <v>0.30119306292939602</v>
      </c>
      <c r="R137">
        <v>86.569350261780301</v>
      </c>
      <c r="S137">
        <v>-1.7707838844507899</v>
      </c>
      <c r="T137">
        <v>-4.7950286358224403</v>
      </c>
      <c r="U137">
        <v>-3.15276098623871</v>
      </c>
      <c r="V137">
        <v>-0.16307086029697099</v>
      </c>
      <c r="W137" t="s">
        <v>203</v>
      </c>
      <c r="X137">
        <v>21853</v>
      </c>
      <c r="Y137">
        <v>666181</v>
      </c>
    </row>
    <row r="138" spans="1:25" x14ac:dyDescent="0.45">
      <c r="A138" t="s">
        <v>204</v>
      </c>
      <c r="B138" t="s">
        <v>96</v>
      </c>
      <c r="C138">
        <v>53</v>
      </c>
      <c r="D138">
        <v>219</v>
      </c>
      <c r="E138">
        <v>9</v>
      </c>
      <c r="F138">
        <v>23</v>
      </c>
      <c r="G138">
        <v>33</v>
      </c>
      <c r="H138">
        <v>4</v>
      </c>
      <c r="I138">
        <v>0.114155251</v>
      </c>
      <c r="J138">
        <v>0.21461187200000001</v>
      </c>
      <c r="K138">
        <v>0.17647058800000001</v>
      </c>
      <c r="L138">
        <v>0.20740740699999999</v>
      </c>
      <c r="M138">
        <v>0.197860962</v>
      </c>
      <c r="N138">
        <v>0.29680365199999997</v>
      </c>
      <c r="O138">
        <v>0.37433155000000001</v>
      </c>
      <c r="P138">
        <v>0.29150446741262298</v>
      </c>
      <c r="R138">
        <v>87.609932678373696</v>
      </c>
      <c r="S138">
        <v>-0.46416833193507001</v>
      </c>
      <c r="T138">
        <v>-3.7141420141253301</v>
      </c>
      <c r="U138">
        <v>-5.30496612098068</v>
      </c>
      <c r="V138">
        <v>-0.16540157886349699</v>
      </c>
      <c r="W138" t="s">
        <v>204</v>
      </c>
      <c r="X138">
        <v>21897</v>
      </c>
      <c r="Y138">
        <v>666624</v>
      </c>
    </row>
    <row r="139" spans="1:25" x14ac:dyDescent="0.45">
      <c r="A139" t="s">
        <v>205</v>
      </c>
      <c r="B139" t="s">
        <v>121</v>
      </c>
      <c r="C139">
        <v>49</v>
      </c>
      <c r="D139">
        <v>197</v>
      </c>
      <c r="E139">
        <v>3</v>
      </c>
      <c r="F139">
        <v>12</v>
      </c>
      <c r="G139">
        <v>18</v>
      </c>
      <c r="H139">
        <v>4</v>
      </c>
      <c r="I139">
        <v>0.10659898399999999</v>
      </c>
      <c r="J139">
        <v>0.248730964</v>
      </c>
      <c r="K139">
        <v>6.9767440999999999E-2</v>
      </c>
      <c r="L139">
        <v>0.26016260099999999</v>
      </c>
      <c r="M139">
        <v>0.203488372</v>
      </c>
      <c r="N139">
        <v>0.28934010100000002</v>
      </c>
      <c r="O139">
        <v>0.27325581300000001</v>
      </c>
      <c r="P139">
        <v>0.25704738422093598</v>
      </c>
      <c r="R139">
        <v>60.065537599607197</v>
      </c>
      <c r="S139">
        <v>-0.40369224781170399</v>
      </c>
      <c r="T139">
        <v>-9.8264088973693298</v>
      </c>
      <c r="U139">
        <v>1.3276047999970599</v>
      </c>
      <c r="V139">
        <v>-0.18838470755240899</v>
      </c>
      <c r="W139" t="s">
        <v>205</v>
      </c>
      <c r="X139">
        <v>25807</v>
      </c>
      <c r="Y139">
        <v>669707</v>
      </c>
    </row>
    <row r="140" spans="1:25" x14ac:dyDescent="0.45">
      <c r="A140" t="s">
        <v>206</v>
      </c>
      <c r="B140" t="s">
        <v>70</v>
      </c>
      <c r="C140">
        <v>47</v>
      </c>
      <c r="D140">
        <v>201</v>
      </c>
      <c r="E140">
        <v>4</v>
      </c>
      <c r="F140">
        <v>19</v>
      </c>
      <c r="G140">
        <v>11</v>
      </c>
      <c r="H140">
        <v>7</v>
      </c>
      <c r="I140">
        <v>9.9502487000000001E-2</v>
      </c>
      <c r="J140">
        <v>0.16417910399999999</v>
      </c>
      <c r="K140">
        <v>0.10055865899999999</v>
      </c>
      <c r="L140">
        <v>0.215277777</v>
      </c>
      <c r="M140">
        <v>0.19553072599999999</v>
      </c>
      <c r="N140">
        <v>0.27363184000000002</v>
      </c>
      <c r="O140">
        <v>0.29608938499999998</v>
      </c>
      <c r="P140">
        <v>0.25622131397475001</v>
      </c>
      <c r="R140">
        <v>64.867852600623493</v>
      </c>
      <c r="S140">
        <v>1.62431838992051</v>
      </c>
      <c r="T140">
        <v>-6.5735779076113197</v>
      </c>
      <c r="U140">
        <v>-2.2112839426845299</v>
      </c>
      <c r="V140">
        <v>-0.21941030844760601</v>
      </c>
      <c r="W140" t="s">
        <v>206</v>
      </c>
      <c r="X140">
        <v>12856</v>
      </c>
      <c r="Y140">
        <v>543807</v>
      </c>
    </row>
    <row r="141" spans="1:25" x14ac:dyDescent="0.45">
      <c r="A141" t="s">
        <v>207</v>
      </c>
      <c r="B141" t="s">
        <v>55</v>
      </c>
      <c r="C141">
        <v>53</v>
      </c>
      <c r="D141">
        <v>194</v>
      </c>
      <c r="E141">
        <v>5</v>
      </c>
      <c r="F141">
        <v>24</v>
      </c>
      <c r="G141">
        <v>28</v>
      </c>
      <c r="H141">
        <v>7</v>
      </c>
      <c r="I141">
        <v>3.0927835000000001E-2</v>
      </c>
      <c r="J141">
        <v>0.25773195799999998</v>
      </c>
      <c r="K141">
        <v>0.15384615400000001</v>
      </c>
      <c r="L141">
        <v>0.25384615300000002</v>
      </c>
      <c r="M141">
        <v>0.20879120800000001</v>
      </c>
      <c r="N141">
        <v>0.234375</v>
      </c>
      <c r="O141">
        <v>0.36263736200000002</v>
      </c>
      <c r="P141">
        <v>0.25464013963937698</v>
      </c>
      <c r="R141">
        <v>56.412712099160402</v>
      </c>
      <c r="S141">
        <v>0.61372297443449497</v>
      </c>
      <c r="T141">
        <v>-9.2029255917966797</v>
      </c>
      <c r="U141">
        <v>0.27379806898534298</v>
      </c>
      <c r="V141">
        <v>-0.25798763583041101</v>
      </c>
      <c r="W141" t="s">
        <v>207</v>
      </c>
      <c r="X141">
        <v>24262</v>
      </c>
      <c r="Y141">
        <v>678882</v>
      </c>
    </row>
    <row r="142" spans="1:25" x14ac:dyDescent="0.45">
      <c r="A142" t="s">
        <v>208</v>
      </c>
      <c r="B142" t="s">
        <v>118</v>
      </c>
      <c r="C142">
        <v>50</v>
      </c>
      <c r="D142">
        <v>214</v>
      </c>
      <c r="E142">
        <v>4</v>
      </c>
      <c r="F142">
        <v>24</v>
      </c>
      <c r="G142">
        <v>18</v>
      </c>
      <c r="H142">
        <v>0</v>
      </c>
      <c r="I142">
        <v>7.4766355000000007E-2</v>
      </c>
      <c r="J142">
        <v>0.21962616800000001</v>
      </c>
      <c r="K142">
        <v>0.13989637299999999</v>
      </c>
      <c r="L142">
        <v>0.26573426500000003</v>
      </c>
      <c r="M142">
        <v>0.21761658</v>
      </c>
      <c r="N142">
        <v>0.28638497600000001</v>
      </c>
      <c r="O142">
        <v>0.35751295300000002</v>
      </c>
      <c r="P142">
        <v>0.28361088457241801</v>
      </c>
      <c r="R142">
        <v>83.312071861794394</v>
      </c>
      <c r="S142">
        <v>-0.11713528214022501</v>
      </c>
      <c r="T142">
        <v>-4.2630261013358197</v>
      </c>
      <c r="U142">
        <v>-5.4346209391951499</v>
      </c>
      <c r="V142">
        <v>-0.26897893759867902</v>
      </c>
      <c r="W142" t="s">
        <v>208</v>
      </c>
      <c r="X142">
        <v>27465</v>
      </c>
      <c r="Y142">
        <v>679529</v>
      </c>
    </row>
    <row r="143" spans="1:25" x14ac:dyDescent="0.45">
      <c r="A143" t="s">
        <v>209</v>
      </c>
      <c r="B143" t="s">
        <v>64</v>
      </c>
      <c r="C143">
        <v>45</v>
      </c>
      <c r="D143">
        <v>173</v>
      </c>
      <c r="E143">
        <v>2</v>
      </c>
      <c r="F143">
        <v>23</v>
      </c>
      <c r="G143">
        <v>23</v>
      </c>
      <c r="H143">
        <v>3</v>
      </c>
      <c r="I143">
        <v>8.6705201999999995E-2</v>
      </c>
      <c r="J143">
        <v>0.109826589</v>
      </c>
      <c r="K143">
        <v>0.14102564100000001</v>
      </c>
      <c r="L143">
        <v>0.25925925900000002</v>
      </c>
      <c r="M143">
        <v>0.23717948699999999</v>
      </c>
      <c r="N143">
        <v>0.31213872799999998</v>
      </c>
      <c r="O143">
        <v>0.378205128</v>
      </c>
      <c r="P143">
        <v>0.299140630758296</v>
      </c>
      <c r="R143">
        <v>78.095524798121801</v>
      </c>
      <c r="S143">
        <v>0.164079981565009</v>
      </c>
      <c r="T143">
        <v>-4.3747197332185701</v>
      </c>
      <c r="U143">
        <v>-4.1355294142849699</v>
      </c>
      <c r="V143">
        <v>-0.27290284095621697</v>
      </c>
      <c r="W143" t="s">
        <v>209</v>
      </c>
      <c r="X143">
        <v>7859</v>
      </c>
      <c r="Y143">
        <v>453568</v>
      </c>
    </row>
    <row r="144" spans="1:25" x14ac:dyDescent="0.45">
      <c r="A144" t="s">
        <v>210</v>
      </c>
      <c r="B144" t="s">
        <v>70</v>
      </c>
      <c r="C144">
        <v>47</v>
      </c>
      <c r="D144">
        <v>175</v>
      </c>
      <c r="E144">
        <v>4</v>
      </c>
      <c r="F144">
        <v>18</v>
      </c>
      <c r="G144">
        <v>18</v>
      </c>
      <c r="H144">
        <v>0</v>
      </c>
      <c r="I144">
        <v>9.1428571E-2</v>
      </c>
      <c r="J144">
        <v>0.16571428499999999</v>
      </c>
      <c r="K144">
        <v>0.13548387100000001</v>
      </c>
      <c r="L144">
        <v>0.24193548300000001</v>
      </c>
      <c r="M144">
        <v>0.219354838</v>
      </c>
      <c r="N144">
        <v>0.29714285699999998</v>
      </c>
      <c r="O144">
        <v>0.35483870899999997</v>
      </c>
      <c r="P144">
        <v>0.28808059215545601</v>
      </c>
      <c r="R144">
        <v>87.072137997830595</v>
      </c>
      <c r="S144">
        <v>-1.84504685597494</v>
      </c>
      <c r="T144">
        <v>-4.4714804391384204</v>
      </c>
      <c r="U144">
        <v>-4.2838509836001304</v>
      </c>
      <c r="V144">
        <v>-0.30465579065646098</v>
      </c>
      <c r="W144" t="s">
        <v>210</v>
      </c>
      <c r="X144">
        <v>5235</v>
      </c>
      <c r="Y144">
        <v>457759</v>
      </c>
    </row>
    <row r="145" spans="1:25" x14ac:dyDescent="0.45">
      <c r="A145" t="s">
        <v>211</v>
      </c>
      <c r="B145" t="s">
        <v>98</v>
      </c>
      <c r="C145">
        <v>46</v>
      </c>
      <c r="D145">
        <v>179</v>
      </c>
      <c r="E145">
        <v>5</v>
      </c>
      <c r="F145">
        <v>18</v>
      </c>
      <c r="G145">
        <v>14</v>
      </c>
      <c r="H145">
        <v>0</v>
      </c>
      <c r="I145">
        <v>0.122905027</v>
      </c>
      <c r="J145">
        <v>0.30726256899999999</v>
      </c>
      <c r="K145">
        <v>0.144736842</v>
      </c>
      <c r="L145">
        <v>0.223404255</v>
      </c>
      <c r="M145">
        <v>0.17105263100000001</v>
      </c>
      <c r="N145">
        <v>0.28491620099999998</v>
      </c>
      <c r="O145">
        <v>0.31578947299999999</v>
      </c>
      <c r="P145">
        <v>0.271738689039006</v>
      </c>
      <c r="R145">
        <v>80.353773026198198</v>
      </c>
      <c r="S145">
        <v>-0.76635751780122496</v>
      </c>
      <c r="T145">
        <v>-4.8489295375227801</v>
      </c>
      <c r="U145">
        <v>-4.1553512918762801</v>
      </c>
      <c r="V145">
        <v>-0.31663202218358599</v>
      </c>
      <c r="W145" t="s">
        <v>211</v>
      </c>
      <c r="X145">
        <v>15161</v>
      </c>
      <c r="Y145">
        <v>641598</v>
      </c>
    </row>
    <row r="146" spans="1:25" x14ac:dyDescent="0.45">
      <c r="A146" t="s">
        <v>212</v>
      </c>
      <c r="B146" t="s">
        <v>98</v>
      </c>
      <c r="C146">
        <v>46</v>
      </c>
      <c r="D146">
        <v>181</v>
      </c>
      <c r="E146">
        <v>5</v>
      </c>
      <c r="F146">
        <v>15</v>
      </c>
      <c r="G146">
        <v>14</v>
      </c>
      <c r="H146">
        <v>1</v>
      </c>
      <c r="I146">
        <v>0.116022099</v>
      </c>
      <c r="J146">
        <v>0.309392265</v>
      </c>
      <c r="K146">
        <v>0.106918239</v>
      </c>
      <c r="L146">
        <v>0.26530612199999998</v>
      </c>
      <c r="M146">
        <v>0.19496855299999999</v>
      </c>
      <c r="N146">
        <v>0.292817679</v>
      </c>
      <c r="O146">
        <v>0.30188679200000001</v>
      </c>
      <c r="P146">
        <v>0.26873901486396701</v>
      </c>
      <c r="R146">
        <v>78.263153737732097</v>
      </c>
      <c r="S146">
        <v>-0.85267172683961601</v>
      </c>
      <c r="T146">
        <v>-5.4201529983675103</v>
      </c>
      <c r="U146">
        <v>-3.6597862313501501</v>
      </c>
      <c r="V146">
        <v>-0.317608621518292</v>
      </c>
      <c r="W146" t="s">
        <v>212</v>
      </c>
      <c r="X146">
        <v>13152</v>
      </c>
      <c r="Y146">
        <v>593871</v>
      </c>
    </row>
    <row r="147" spans="1:25" x14ac:dyDescent="0.45">
      <c r="A147" t="s">
        <v>213</v>
      </c>
      <c r="B147" t="s">
        <v>98</v>
      </c>
      <c r="C147">
        <v>51</v>
      </c>
      <c r="D147">
        <v>194</v>
      </c>
      <c r="E147">
        <v>6</v>
      </c>
      <c r="F147">
        <v>18</v>
      </c>
      <c r="G147">
        <v>24</v>
      </c>
      <c r="H147">
        <v>0</v>
      </c>
      <c r="I147">
        <v>7.7319586999999995E-2</v>
      </c>
      <c r="J147">
        <v>0.273195876</v>
      </c>
      <c r="K147">
        <v>0.13483145999999999</v>
      </c>
      <c r="L147">
        <v>0.266666666</v>
      </c>
      <c r="M147">
        <v>0.21348314600000001</v>
      </c>
      <c r="N147">
        <v>0.273195876</v>
      </c>
      <c r="O147">
        <v>0.34831460600000003</v>
      </c>
      <c r="P147">
        <v>0.27327784465760302</v>
      </c>
      <c r="R147">
        <v>81.426485673113305</v>
      </c>
      <c r="S147">
        <v>-0.41980277933180299</v>
      </c>
      <c r="T147">
        <v>-4.60289540949735</v>
      </c>
      <c r="U147">
        <v>-4.9138146042823703</v>
      </c>
      <c r="V147">
        <v>-0.31830927276578003</v>
      </c>
      <c r="W147" t="s">
        <v>213</v>
      </c>
      <c r="X147">
        <v>14274</v>
      </c>
      <c r="Y147">
        <v>571745</v>
      </c>
    </row>
    <row r="148" spans="1:25" x14ac:dyDescent="0.45">
      <c r="A148" t="s">
        <v>214</v>
      </c>
      <c r="B148" t="s">
        <v>118</v>
      </c>
      <c r="C148">
        <v>45</v>
      </c>
      <c r="D148">
        <v>167</v>
      </c>
      <c r="E148">
        <v>1</v>
      </c>
      <c r="F148">
        <v>13</v>
      </c>
      <c r="G148">
        <v>23</v>
      </c>
      <c r="H148">
        <v>6</v>
      </c>
      <c r="I148">
        <v>2.9940119000000001E-2</v>
      </c>
      <c r="J148">
        <v>0.19161676599999999</v>
      </c>
      <c r="K148">
        <v>7.5949367000000004E-2</v>
      </c>
      <c r="L148">
        <v>0.2421875</v>
      </c>
      <c r="M148">
        <v>0.20253164500000001</v>
      </c>
      <c r="N148">
        <v>0.22754490999999999</v>
      </c>
      <c r="O148">
        <v>0.27848101199999997</v>
      </c>
      <c r="P148">
        <v>0.22074813792805401</v>
      </c>
      <c r="R148">
        <v>39.4999566146547</v>
      </c>
      <c r="S148">
        <v>0.86949364154133901</v>
      </c>
      <c r="T148">
        <v>-10.8598530682358</v>
      </c>
      <c r="U148">
        <v>1.04000586643815</v>
      </c>
      <c r="V148">
        <v>-0.441101922238258</v>
      </c>
      <c r="W148" t="s">
        <v>215</v>
      </c>
      <c r="X148">
        <v>12979</v>
      </c>
      <c r="Y148">
        <v>595879</v>
      </c>
    </row>
    <row r="149" spans="1:25" x14ac:dyDescent="0.45">
      <c r="A149" t="s">
        <v>216</v>
      </c>
      <c r="B149" t="s">
        <v>84</v>
      </c>
      <c r="C149">
        <v>55</v>
      </c>
      <c r="D149">
        <v>232</v>
      </c>
      <c r="E149">
        <v>6</v>
      </c>
      <c r="F149">
        <v>21</v>
      </c>
      <c r="G149">
        <v>27</v>
      </c>
      <c r="H149">
        <v>0</v>
      </c>
      <c r="I149">
        <v>8.1896550999999998E-2</v>
      </c>
      <c r="J149">
        <v>0.20258620599999999</v>
      </c>
      <c r="K149">
        <v>0.12621359300000001</v>
      </c>
      <c r="L149">
        <v>0.25974025899999997</v>
      </c>
      <c r="M149">
        <v>0.22330096999999999</v>
      </c>
      <c r="N149">
        <v>0.303030303</v>
      </c>
      <c r="O149">
        <v>0.349514563</v>
      </c>
      <c r="P149">
        <v>0.28903886649919502</v>
      </c>
      <c r="R149">
        <v>82.239874479082999</v>
      </c>
      <c r="S149">
        <v>-1.50347087206318</v>
      </c>
      <c r="T149">
        <v>-6.4385722551401896</v>
      </c>
      <c r="U149">
        <v>-6.3916200576350004</v>
      </c>
      <c r="V149">
        <v>-0.51150597383001895</v>
      </c>
      <c r="W149" t="s">
        <v>216</v>
      </c>
      <c r="X149">
        <v>13145</v>
      </c>
      <c r="Y149">
        <v>605137</v>
      </c>
    </row>
    <row r="150" spans="1:25" x14ac:dyDescent="0.45">
      <c r="A150" t="s">
        <v>217</v>
      </c>
      <c r="B150" t="s">
        <v>43</v>
      </c>
      <c r="C150">
        <v>52</v>
      </c>
      <c r="D150">
        <v>217</v>
      </c>
      <c r="E150">
        <v>8</v>
      </c>
      <c r="F150">
        <v>24</v>
      </c>
      <c r="G150">
        <v>18</v>
      </c>
      <c r="H150">
        <v>7</v>
      </c>
      <c r="I150">
        <v>0.10599078300000001</v>
      </c>
      <c r="J150">
        <v>0.29493087499999998</v>
      </c>
      <c r="K150">
        <v>0.15625</v>
      </c>
      <c r="L150">
        <v>0.18333333299999999</v>
      </c>
      <c r="M150">
        <v>0.15625</v>
      </c>
      <c r="N150">
        <v>0.25345622099999998</v>
      </c>
      <c r="O150">
        <v>0.3125</v>
      </c>
      <c r="P150">
        <v>0.25458268553430502</v>
      </c>
      <c r="R150">
        <v>66.517756210018007</v>
      </c>
      <c r="S150">
        <v>0.23308198760787399</v>
      </c>
      <c r="T150">
        <v>-8.2017406457478295</v>
      </c>
      <c r="U150">
        <v>-4.2037644414231101</v>
      </c>
      <c r="V150">
        <v>-0.53678375403312795</v>
      </c>
      <c r="W150" t="s">
        <v>217</v>
      </c>
      <c r="X150">
        <v>19290</v>
      </c>
      <c r="Y150">
        <v>668227</v>
      </c>
    </row>
    <row r="151" spans="1:25" x14ac:dyDescent="0.45">
      <c r="A151" t="s">
        <v>218</v>
      </c>
      <c r="B151" t="s">
        <v>125</v>
      </c>
      <c r="C151">
        <v>46</v>
      </c>
      <c r="D151">
        <v>198</v>
      </c>
      <c r="E151">
        <v>2</v>
      </c>
      <c r="F151">
        <v>10</v>
      </c>
      <c r="G151">
        <v>24</v>
      </c>
      <c r="H151">
        <v>2</v>
      </c>
      <c r="I151">
        <v>7.5757574999999994E-2</v>
      </c>
      <c r="J151">
        <v>0.20202020200000001</v>
      </c>
      <c r="K151">
        <v>6.2146893000000002E-2</v>
      </c>
      <c r="L151">
        <v>0.27536231799999999</v>
      </c>
      <c r="M151">
        <v>0.22598869999999999</v>
      </c>
      <c r="N151">
        <v>0.29292929200000001</v>
      </c>
      <c r="O151">
        <v>0.28813559300000002</v>
      </c>
      <c r="P151">
        <v>0.26009921555591697</v>
      </c>
      <c r="R151">
        <v>64.9405221682253</v>
      </c>
      <c r="S151">
        <v>4.30585340363904E-2</v>
      </c>
      <c r="T151">
        <v>-8.2713755946290792</v>
      </c>
      <c r="U151">
        <v>-4.7966650277376104</v>
      </c>
      <c r="V151">
        <v>-0.65399315057295704</v>
      </c>
      <c r="W151" t="s">
        <v>218</v>
      </c>
      <c r="X151">
        <v>14366</v>
      </c>
      <c r="Y151">
        <v>608841</v>
      </c>
    </row>
    <row r="152" spans="1:25" x14ac:dyDescent="0.45">
      <c r="A152" t="s">
        <v>219</v>
      </c>
      <c r="B152" t="s">
        <v>166</v>
      </c>
      <c r="C152">
        <v>52</v>
      </c>
      <c r="D152">
        <v>212</v>
      </c>
      <c r="E152">
        <v>4</v>
      </c>
      <c r="F152">
        <v>14</v>
      </c>
      <c r="G152">
        <v>18</v>
      </c>
      <c r="H152">
        <v>1</v>
      </c>
      <c r="I152">
        <v>6.6037735E-2</v>
      </c>
      <c r="J152">
        <v>0.24528301799999999</v>
      </c>
      <c r="K152">
        <v>0.113402062</v>
      </c>
      <c r="L152">
        <v>0.24460431599999999</v>
      </c>
      <c r="M152">
        <v>0.19587628800000001</v>
      </c>
      <c r="N152">
        <v>0.25943396200000002</v>
      </c>
      <c r="O152">
        <v>0.30927834999999998</v>
      </c>
      <c r="P152">
        <v>0.25307084816806702</v>
      </c>
      <c r="R152">
        <v>60.350834536689597</v>
      </c>
      <c r="S152">
        <v>-0.59305053297430199</v>
      </c>
      <c r="T152">
        <v>-10.3512923990864</v>
      </c>
      <c r="U152">
        <v>-5.7485937010496801</v>
      </c>
      <c r="V152">
        <v>-0.93302790435608596</v>
      </c>
      <c r="W152" t="s">
        <v>219</v>
      </c>
      <c r="X152">
        <v>26197</v>
      </c>
      <c r="Y152">
        <v>683734</v>
      </c>
    </row>
    <row r="153" spans="1:25" x14ac:dyDescent="0.45">
      <c r="A153" t="s">
        <v>220</v>
      </c>
      <c r="B153" t="s">
        <v>64</v>
      </c>
      <c r="C153">
        <v>45</v>
      </c>
      <c r="D153">
        <v>169</v>
      </c>
      <c r="E153">
        <v>2</v>
      </c>
      <c r="F153">
        <v>13</v>
      </c>
      <c r="G153">
        <v>19</v>
      </c>
      <c r="H153">
        <v>0</v>
      </c>
      <c r="I153">
        <v>7.6923076000000007E-2</v>
      </c>
      <c r="J153">
        <v>0.201183431</v>
      </c>
      <c r="K153">
        <v>8.4415585000000001E-2</v>
      </c>
      <c r="L153">
        <v>0.266666666</v>
      </c>
      <c r="M153">
        <v>0.22077922</v>
      </c>
      <c r="N153">
        <v>0.27810650799999997</v>
      </c>
      <c r="O153">
        <v>0.30519480500000001</v>
      </c>
      <c r="P153">
        <v>0.25942296001332699</v>
      </c>
      <c r="R153">
        <v>51.265304198090597</v>
      </c>
      <c r="S153">
        <v>-1.6269170027226201</v>
      </c>
      <c r="T153">
        <v>-11.4916884419022</v>
      </c>
      <c r="U153">
        <v>-5.8771892469376299</v>
      </c>
      <c r="V153">
        <v>-1.19622648456597</v>
      </c>
      <c r="W153" t="s">
        <v>220</v>
      </c>
      <c r="X153">
        <v>20543</v>
      </c>
      <c r="Y153">
        <v>660707</v>
      </c>
    </row>
    <row r="154" spans="1:25" s="9" customFormat="1" x14ac:dyDescent="0.45">
      <c r="A154" s="9" t="s">
        <v>221</v>
      </c>
      <c r="B154" s="9" t="s">
        <v>45</v>
      </c>
      <c r="C154" s="9">
        <v>55</v>
      </c>
      <c r="D154" s="9">
        <v>227</v>
      </c>
      <c r="E154" s="9">
        <v>6</v>
      </c>
      <c r="F154" s="9">
        <v>26</v>
      </c>
      <c r="G154" s="9">
        <v>22</v>
      </c>
      <c r="H154" s="9">
        <v>1</v>
      </c>
      <c r="I154" s="9">
        <v>7.4889866999999999E-2</v>
      </c>
      <c r="J154" s="9">
        <v>0.224669603</v>
      </c>
      <c r="K154" s="9">
        <v>0.111111111</v>
      </c>
      <c r="L154" s="9">
        <v>0.23178807900000001</v>
      </c>
      <c r="M154" s="9">
        <v>0.19806763199999999</v>
      </c>
      <c r="N154" s="9">
        <v>0.26431717999999998</v>
      </c>
      <c r="O154" s="9">
        <v>0.30917874299999998</v>
      </c>
      <c r="P154" s="9">
        <v>0.25582426208756498</v>
      </c>
      <c r="R154" s="9">
        <v>61.091648315472099</v>
      </c>
      <c r="S154" s="9">
        <v>-2.3504858100786801</v>
      </c>
      <c r="T154" s="9">
        <v>-12.929148100472901</v>
      </c>
      <c r="U154" s="9">
        <v>-6.5368728823959801</v>
      </c>
      <c r="V154" s="9">
        <v>-1.2101080321712101</v>
      </c>
      <c r="W154" s="9" t="s">
        <v>221</v>
      </c>
      <c r="X154" s="9">
        <v>11737</v>
      </c>
      <c r="Y154" s="9">
        <v>592206</v>
      </c>
    </row>
    <row r="155" spans="1:25" x14ac:dyDescent="0.45">
      <c r="A155" t="s">
        <v>222</v>
      </c>
      <c r="B155" t="s">
        <v>166</v>
      </c>
      <c r="C155">
        <v>48</v>
      </c>
      <c r="D155">
        <v>191</v>
      </c>
      <c r="E155">
        <v>3</v>
      </c>
      <c r="F155">
        <v>12</v>
      </c>
      <c r="G155">
        <v>17</v>
      </c>
      <c r="H155">
        <v>2</v>
      </c>
      <c r="I155">
        <v>4.7120417999999997E-2</v>
      </c>
      <c r="J155">
        <v>0.178010471</v>
      </c>
      <c r="K155">
        <v>7.7348067000000006E-2</v>
      </c>
      <c r="L155">
        <v>0.22068965500000001</v>
      </c>
      <c r="M155">
        <v>0.19337016500000001</v>
      </c>
      <c r="N155">
        <v>0.23036649200000001</v>
      </c>
      <c r="O155">
        <v>0.270718232</v>
      </c>
      <c r="P155">
        <v>0.22190333941844101</v>
      </c>
      <c r="R155">
        <v>38.628677007842903</v>
      </c>
      <c r="S155">
        <v>-0.65520509425550699</v>
      </c>
      <c r="T155">
        <v>-14.263399953231101</v>
      </c>
      <c r="U155">
        <v>-5.3806793875992298</v>
      </c>
      <c r="V155">
        <v>-1.36817803837195</v>
      </c>
      <c r="W155" t="s">
        <v>222</v>
      </c>
      <c r="X155">
        <v>17901</v>
      </c>
      <c r="Y155">
        <v>643217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35019-3275-4BF2-83FF-2463E73474ED}">
  <dimension ref="A1:U148"/>
  <sheetViews>
    <sheetView workbookViewId="0">
      <selection sqref="A1:A1048576"/>
    </sheetView>
  </sheetViews>
  <sheetFormatPr defaultRowHeight="14.25" x14ac:dyDescent="0.45"/>
  <sheetData>
    <row r="1" spans="1:21" x14ac:dyDescent="0.45">
      <c r="A1" t="s">
        <v>0</v>
      </c>
      <c r="B1" t="s">
        <v>1</v>
      </c>
      <c r="C1" t="s">
        <v>11</v>
      </c>
      <c r="D1" t="s">
        <v>1030</v>
      </c>
      <c r="E1" t="s">
        <v>1031</v>
      </c>
      <c r="F1" t="s">
        <v>1032</v>
      </c>
      <c r="G1" t="s">
        <v>1033</v>
      </c>
      <c r="H1" t="s">
        <v>1034</v>
      </c>
      <c r="I1" t="s">
        <v>1035</v>
      </c>
      <c r="J1" t="s">
        <v>1036</v>
      </c>
      <c r="K1" t="s">
        <v>1037</v>
      </c>
      <c r="L1" t="s">
        <v>1038</v>
      </c>
      <c r="M1" t="s">
        <v>1039</v>
      </c>
      <c r="N1" t="s">
        <v>1040</v>
      </c>
      <c r="O1" t="s">
        <v>1041</v>
      </c>
      <c r="P1" t="s">
        <v>1042</v>
      </c>
      <c r="Q1" t="s">
        <v>1043</v>
      </c>
      <c r="R1" t="s">
        <v>1044</v>
      </c>
      <c r="S1" t="s">
        <v>1045</v>
      </c>
      <c r="T1" t="s">
        <v>23</v>
      </c>
      <c r="U1" t="s">
        <v>24</v>
      </c>
    </row>
    <row r="2" spans="1:21" x14ac:dyDescent="0.45">
      <c r="A2" t="s">
        <v>31</v>
      </c>
      <c r="B2" t="s">
        <v>32</v>
      </c>
      <c r="C2">
        <v>0.40899999999999997</v>
      </c>
      <c r="D2">
        <v>0.71</v>
      </c>
      <c r="E2" s="19">
        <v>0.25800000000000001</v>
      </c>
      <c r="F2" s="19">
        <v>0.308</v>
      </c>
      <c r="G2" s="19">
        <v>0.434</v>
      </c>
      <c r="H2" s="19">
        <v>4.2000000000000003E-2</v>
      </c>
      <c r="I2" s="19">
        <v>0.36499999999999999</v>
      </c>
      <c r="J2">
        <v>4</v>
      </c>
      <c r="K2" s="19">
        <v>5.8999999999999997E-2</v>
      </c>
      <c r="L2">
        <v>0</v>
      </c>
      <c r="M2" s="19">
        <v>0</v>
      </c>
      <c r="N2" s="19">
        <v>0.42099999999999999</v>
      </c>
      <c r="O2" s="19">
        <v>0.33900000000000002</v>
      </c>
      <c r="P2" s="19">
        <v>0.24</v>
      </c>
      <c r="Q2" s="19">
        <v>6.8000000000000005E-2</v>
      </c>
      <c r="R2" s="19">
        <v>0.47499999999999998</v>
      </c>
      <c r="S2" s="19">
        <v>0.45700000000000002</v>
      </c>
      <c r="T2">
        <v>19755</v>
      </c>
      <c r="U2">
        <v>660271</v>
      </c>
    </row>
    <row r="3" spans="1:21" x14ac:dyDescent="0.45">
      <c r="A3" t="s">
        <v>145</v>
      </c>
      <c r="B3" t="s">
        <v>45</v>
      </c>
      <c r="C3">
        <v>0.311</v>
      </c>
      <c r="D3">
        <v>1.05</v>
      </c>
      <c r="E3" s="19">
        <v>0.193</v>
      </c>
      <c r="F3" s="19">
        <v>0.41299999999999998</v>
      </c>
      <c r="G3" s="19">
        <v>0.39400000000000002</v>
      </c>
      <c r="H3" s="19">
        <v>0.128</v>
      </c>
      <c r="I3" s="19">
        <v>0.29099999999999998</v>
      </c>
      <c r="J3">
        <v>6</v>
      </c>
      <c r="K3" s="19">
        <v>6.7000000000000004E-2</v>
      </c>
      <c r="L3">
        <v>0</v>
      </c>
      <c r="M3" s="19">
        <v>0</v>
      </c>
      <c r="N3" s="19">
        <v>0.50900000000000001</v>
      </c>
      <c r="O3" s="19">
        <v>0.312</v>
      </c>
      <c r="P3" s="19">
        <v>0.17899999999999999</v>
      </c>
      <c r="Q3" s="19">
        <v>0.13800000000000001</v>
      </c>
      <c r="R3" s="19">
        <v>0.40799999999999997</v>
      </c>
      <c r="S3" s="19">
        <v>0.45400000000000001</v>
      </c>
      <c r="T3">
        <v>17350</v>
      </c>
      <c r="U3">
        <v>646240</v>
      </c>
    </row>
    <row r="4" spans="1:21" x14ac:dyDescent="0.45">
      <c r="A4" t="s">
        <v>33</v>
      </c>
      <c r="B4" t="s">
        <v>30</v>
      </c>
      <c r="C4">
        <v>0.27700000000000002</v>
      </c>
      <c r="D4">
        <v>0.76</v>
      </c>
      <c r="E4" s="19">
        <v>0.20599999999999999</v>
      </c>
      <c r="F4" s="19">
        <v>0.34200000000000003</v>
      </c>
      <c r="G4" s="19">
        <v>0.45100000000000001</v>
      </c>
      <c r="H4" s="19">
        <v>6.9000000000000006E-2</v>
      </c>
      <c r="I4" s="19">
        <v>0.28399999999999997</v>
      </c>
      <c r="J4">
        <v>3</v>
      </c>
      <c r="K4" s="19">
        <v>3.4000000000000002E-2</v>
      </c>
      <c r="L4">
        <v>0</v>
      </c>
      <c r="M4" s="19">
        <v>0</v>
      </c>
      <c r="N4" s="19">
        <v>0.41199999999999998</v>
      </c>
      <c r="O4" s="19">
        <v>0.35799999999999998</v>
      </c>
      <c r="P4" s="19">
        <v>0.23</v>
      </c>
      <c r="Q4" s="19">
        <v>9.7000000000000003E-2</v>
      </c>
      <c r="R4" s="19">
        <v>0.45100000000000001</v>
      </c>
      <c r="S4" s="19">
        <v>0.45100000000000001</v>
      </c>
      <c r="T4">
        <v>21711</v>
      </c>
      <c r="U4">
        <v>665833</v>
      </c>
    </row>
    <row r="5" spans="1:21" x14ac:dyDescent="0.45">
      <c r="A5" t="s">
        <v>93</v>
      </c>
      <c r="B5" t="s">
        <v>61</v>
      </c>
      <c r="C5">
        <v>0.30399999999999999</v>
      </c>
      <c r="D5">
        <v>0.93</v>
      </c>
      <c r="E5" s="19">
        <v>0.17</v>
      </c>
      <c r="F5" s="19">
        <v>0.4</v>
      </c>
      <c r="G5" s="19">
        <v>0.43</v>
      </c>
      <c r="H5" s="19">
        <v>0.03</v>
      </c>
      <c r="I5" s="19">
        <v>0.20799999999999999</v>
      </c>
      <c r="J5">
        <v>1</v>
      </c>
      <c r="K5" s="19">
        <v>1.0999999999999999E-2</v>
      </c>
      <c r="L5">
        <v>0</v>
      </c>
      <c r="M5" s="19">
        <v>0</v>
      </c>
      <c r="N5" s="19">
        <v>0.443</v>
      </c>
      <c r="O5" s="19">
        <v>0.33600000000000002</v>
      </c>
      <c r="P5" s="19">
        <v>0.221</v>
      </c>
      <c r="Q5" s="19">
        <v>6.4000000000000001E-2</v>
      </c>
      <c r="R5" s="19">
        <v>0.48499999999999999</v>
      </c>
      <c r="S5" s="19">
        <v>0.45100000000000001</v>
      </c>
      <c r="T5">
        <v>19913</v>
      </c>
      <c r="U5">
        <v>660821</v>
      </c>
    </row>
    <row r="6" spans="1:21" x14ac:dyDescent="0.45">
      <c r="A6" t="s">
        <v>142</v>
      </c>
      <c r="B6" t="s">
        <v>121</v>
      </c>
      <c r="C6">
        <v>0.36299999999999999</v>
      </c>
      <c r="D6">
        <v>1.3</v>
      </c>
      <c r="E6" s="19">
        <v>0.20200000000000001</v>
      </c>
      <c r="F6" s="19">
        <v>0.45100000000000001</v>
      </c>
      <c r="G6" s="19">
        <v>0.34699999999999998</v>
      </c>
      <c r="H6" s="19">
        <v>6.8000000000000005E-2</v>
      </c>
      <c r="I6" s="19">
        <v>0.16200000000000001</v>
      </c>
      <c r="J6">
        <v>4</v>
      </c>
      <c r="K6" s="19">
        <v>4.2000000000000003E-2</v>
      </c>
      <c r="L6">
        <v>0</v>
      </c>
      <c r="M6" s="19">
        <v>0</v>
      </c>
      <c r="N6" s="19">
        <v>0.46</v>
      </c>
      <c r="O6" s="19">
        <v>0.28199999999999997</v>
      </c>
      <c r="P6" s="19">
        <v>0.25800000000000001</v>
      </c>
      <c r="Q6" s="19">
        <v>0.127</v>
      </c>
      <c r="R6" s="19">
        <v>0.437</v>
      </c>
      <c r="S6" s="19">
        <v>0.437</v>
      </c>
      <c r="T6">
        <v>15640</v>
      </c>
      <c r="U6">
        <v>592450</v>
      </c>
    </row>
    <row r="7" spans="1:21" x14ac:dyDescent="0.45">
      <c r="A7" t="s">
        <v>34</v>
      </c>
      <c r="B7" t="s">
        <v>35</v>
      </c>
      <c r="C7">
        <v>0.33600000000000002</v>
      </c>
      <c r="D7">
        <v>1.45</v>
      </c>
      <c r="E7" s="19">
        <v>0.215</v>
      </c>
      <c r="F7" s="19">
        <v>0.46500000000000002</v>
      </c>
      <c r="G7" s="19">
        <v>0.32</v>
      </c>
      <c r="H7" s="19">
        <v>7.6999999999999999E-2</v>
      </c>
      <c r="I7" s="19">
        <v>0.20899999999999999</v>
      </c>
      <c r="J7">
        <v>17</v>
      </c>
      <c r="K7" s="19">
        <v>0.129</v>
      </c>
      <c r="L7">
        <v>0</v>
      </c>
      <c r="M7" s="19">
        <v>0</v>
      </c>
      <c r="N7" s="19">
        <v>0.35899999999999999</v>
      </c>
      <c r="O7" s="19">
        <v>0.40799999999999997</v>
      </c>
      <c r="P7" s="19">
        <v>0.23200000000000001</v>
      </c>
      <c r="Q7" s="19">
        <v>0.151</v>
      </c>
      <c r="R7" s="19">
        <v>0.41199999999999998</v>
      </c>
      <c r="S7" s="19">
        <v>0.437</v>
      </c>
      <c r="T7">
        <v>19611</v>
      </c>
      <c r="U7">
        <v>665489</v>
      </c>
    </row>
    <row r="8" spans="1:21" x14ac:dyDescent="0.45">
      <c r="A8" t="s">
        <v>1080</v>
      </c>
      <c r="B8" t="s">
        <v>64</v>
      </c>
      <c r="C8">
        <v>0.29099999999999998</v>
      </c>
      <c r="D8">
        <v>0.79</v>
      </c>
      <c r="E8" s="19">
        <v>0.23</v>
      </c>
      <c r="F8" s="19">
        <v>0.34</v>
      </c>
      <c r="G8" s="19">
        <v>0.42899999999999999</v>
      </c>
      <c r="H8" s="19">
        <v>3.6999999999999998E-2</v>
      </c>
      <c r="I8" s="19">
        <v>0.23200000000000001</v>
      </c>
      <c r="J8">
        <v>3</v>
      </c>
      <c r="K8" s="19">
        <v>4.5999999999999999E-2</v>
      </c>
      <c r="L8">
        <v>0</v>
      </c>
      <c r="M8" s="19">
        <v>0</v>
      </c>
      <c r="N8" s="19">
        <v>0.40799999999999997</v>
      </c>
      <c r="O8" s="19">
        <v>0.372</v>
      </c>
      <c r="P8" s="19">
        <v>0.22</v>
      </c>
      <c r="Q8" s="19">
        <v>0.126</v>
      </c>
      <c r="R8" s="19">
        <v>0.44</v>
      </c>
      <c r="S8" s="19">
        <v>0.435</v>
      </c>
      <c r="T8">
        <v>18360</v>
      </c>
      <c r="U8">
        <v>663586</v>
      </c>
    </row>
    <row r="9" spans="1:21" x14ac:dyDescent="0.45">
      <c r="A9" t="s">
        <v>1077</v>
      </c>
      <c r="B9" t="s">
        <v>84</v>
      </c>
      <c r="C9">
        <v>0.32800000000000001</v>
      </c>
      <c r="D9">
        <v>1.49</v>
      </c>
      <c r="E9" s="19">
        <v>0.20200000000000001</v>
      </c>
      <c r="F9" s="19">
        <v>0.47799999999999998</v>
      </c>
      <c r="G9" s="19">
        <v>0.32</v>
      </c>
      <c r="H9" s="19">
        <v>9.1999999999999998E-2</v>
      </c>
      <c r="I9" s="19">
        <v>0.23100000000000001</v>
      </c>
      <c r="J9">
        <v>4</v>
      </c>
      <c r="K9" s="19">
        <v>4.1000000000000002E-2</v>
      </c>
      <c r="L9">
        <v>0</v>
      </c>
      <c r="M9" s="19">
        <v>0</v>
      </c>
      <c r="N9" s="19">
        <v>0.35499999999999998</v>
      </c>
      <c r="O9" s="19">
        <v>0.32</v>
      </c>
      <c r="P9" s="19">
        <v>0.32500000000000001</v>
      </c>
      <c r="Q9" s="19">
        <v>0.14299999999999999</v>
      </c>
      <c r="R9" s="19">
        <v>0.42399999999999999</v>
      </c>
      <c r="S9" s="19">
        <v>0.433</v>
      </c>
      <c r="T9">
        <v>13624</v>
      </c>
      <c r="U9">
        <v>608369</v>
      </c>
    </row>
    <row r="10" spans="1:21" x14ac:dyDescent="0.45">
      <c r="A10" t="s">
        <v>80</v>
      </c>
      <c r="B10" t="s">
        <v>55</v>
      </c>
      <c r="C10">
        <v>0.33500000000000002</v>
      </c>
      <c r="D10">
        <v>1.04</v>
      </c>
      <c r="E10" s="19">
        <v>0.26</v>
      </c>
      <c r="F10" s="19">
        <v>0.378</v>
      </c>
      <c r="G10" s="19">
        <v>0.36199999999999999</v>
      </c>
      <c r="H10" s="19">
        <v>6.5000000000000002E-2</v>
      </c>
      <c r="I10" s="19">
        <v>0.19600000000000001</v>
      </c>
      <c r="J10">
        <v>4</v>
      </c>
      <c r="K10" s="19">
        <v>4.2000000000000003E-2</v>
      </c>
      <c r="L10">
        <v>0</v>
      </c>
      <c r="M10" s="19">
        <v>0</v>
      </c>
      <c r="N10" s="19">
        <v>0.33500000000000002</v>
      </c>
      <c r="O10" s="19">
        <v>0.39400000000000002</v>
      </c>
      <c r="P10" s="19">
        <v>0.27200000000000002</v>
      </c>
      <c r="Q10" s="19">
        <v>0.17299999999999999</v>
      </c>
      <c r="R10" s="19">
        <v>0.39400000000000002</v>
      </c>
      <c r="S10" s="19">
        <v>0.433</v>
      </c>
      <c r="T10">
        <v>16478</v>
      </c>
      <c r="U10">
        <v>656941</v>
      </c>
    </row>
    <row r="11" spans="1:21" x14ac:dyDescent="0.45">
      <c r="A11" t="s">
        <v>171</v>
      </c>
      <c r="B11" t="s">
        <v>47</v>
      </c>
      <c r="C11">
        <v>0.308</v>
      </c>
      <c r="D11">
        <v>0.78</v>
      </c>
      <c r="E11" s="19">
        <v>0.23899999999999999</v>
      </c>
      <c r="F11" s="19">
        <v>0.33300000000000002</v>
      </c>
      <c r="G11" s="19">
        <v>0.42799999999999999</v>
      </c>
      <c r="H11" s="19">
        <v>7.0000000000000007E-2</v>
      </c>
      <c r="I11" s="19">
        <v>0.186</v>
      </c>
      <c r="J11">
        <v>4</v>
      </c>
      <c r="K11" s="19">
        <v>0.06</v>
      </c>
      <c r="L11">
        <v>0</v>
      </c>
      <c r="M11" s="19">
        <v>0</v>
      </c>
      <c r="N11" s="19">
        <v>0.373</v>
      </c>
      <c r="O11" s="19">
        <v>0.378</v>
      </c>
      <c r="P11" s="19">
        <v>0.249</v>
      </c>
      <c r="Q11" s="19">
        <v>0.124</v>
      </c>
      <c r="R11" s="19">
        <v>0.443</v>
      </c>
      <c r="S11" s="19">
        <v>0.433</v>
      </c>
      <c r="T11">
        <v>19556</v>
      </c>
      <c r="U11">
        <v>670541</v>
      </c>
    </row>
    <row r="12" spans="1:21" x14ac:dyDescent="0.45">
      <c r="A12" t="s">
        <v>113</v>
      </c>
      <c r="B12" t="s">
        <v>70</v>
      </c>
      <c r="C12">
        <v>0.33800000000000002</v>
      </c>
      <c r="D12">
        <v>1.5</v>
      </c>
      <c r="E12" s="19">
        <v>0.16800000000000001</v>
      </c>
      <c r="F12" s="19">
        <v>0.5</v>
      </c>
      <c r="G12" s="19">
        <v>0.33200000000000002</v>
      </c>
      <c r="H12" s="19">
        <v>2.9000000000000001E-2</v>
      </c>
      <c r="I12" s="19">
        <v>0.219</v>
      </c>
      <c r="J12">
        <v>8</v>
      </c>
      <c r="K12" s="19">
        <v>5.0999999999999997E-2</v>
      </c>
      <c r="L12">
        <v>0</v>
      </c>
      <c r="M12" s="19">
        <v>0</v>
      </c>
      <c r="N12" s="19">
        <v>0.377</v>
      </c>
      <c r="O12" s="19">
        <v>0.37</v>
      </c>
      <c r="P12" s="19">
        <v>0.253</v>
      </c>
      <c r="Q12" s="19">
        <v>9.1999999999999998E-2</v>
      </c>
      <c r="R12" s="19">
        <v>0.47799999999999998</v>
      </c>
      <c r="S12" s="19">
        <v>0.43</v>
      </c>
      <c r="T12">
        <v>26289</v>
      </c>
      <c r="U12">
        <v>683002</v>
      </c>
    </row>
    <row r="13" spans="1:21" x14ac:dyDescent="0.45">
      <c r="A13" t="s">
        <v>196</v>
      </c>
      <c r="B13" t="s">
        <v>90</v>
      </c>
      <c r="C13">
        <v>0.309</v>
      </c>
      <c r="D13">
        <v>1.1100000000000001</v>
      </c>
      <c r="E13" s="19">
        <v>0.20399999999999999</v>
      </c>
      <c r="F13" s="19">
        <v>0.41899999999999998</v>
      </c>
      <c r="G13" s="19">
        <v>0.377</v>
      </c>
      <c r="H13" s="19">
        <v>8.2000000000000003E-2</v>
      </c>
      <c r="I13" s="19">
        <v>0.17299999999999999</v>
      </c>
      <c r="J13">
        <v>8</v>
      </c>
      <c r="K13" s="19">
        <v>7.2999999999999995E-2</v>
      </c>
      <c r="L13">
        <v>0</v>
      </c>
      <c r="M13" s="19">
        <v>0</v>
      </c>
      <c r="N13" s="19">
        <v>0.438</v>
      </c>
      <c r="O13" s="19">
        <v>0.308</v>
      </c>
      <c r="P13" s="19">
        <v>0.254</v>
      </c>
      <c r="Q13" s="19">
        <v>0.123</v>
      </c>
      <c r="R13" s="19">
        <v>0.45400000000000001</v>
      </c>
      <c r="S13" s="19">
        <v>0.42299999999999999</v>
      </c>
      <c r="T13">
        <v>9218</v>
      </c>
      <c r="U13">
        <v>502671</v>
      </c>
    </row>
    <row r="14" spans="1:21" x14ac:dyDescent="0.45">
      <c r="A14" t="s">
        <v>144</v>
      </c>
      <c r="B14" t="s">
        <v>26</v>
      </c>
      <c r="C14">
        <v>0.33800000000000002</v>
      </c>
      <c r="D14">
        <v>0.64</v>
      </c>
      <c r="E14" s="19">
        <v>0.19800000000000001</v>
      </c>
      <c r="F14" s="19">
        <v>0.312</v>
      </c>
      <c r="G14" s="19">
        <v>0.49</v>
      </c>
      <c r="H14" s="19">
        <v>7.0000000000000007E-2</v>
      </c>
      <c r="I14" s="19">
        <v>0.17799999999999999</v>
      </c>
      <c r="J14">
        <v>6</v>
      </c>
      <c r="K14" s="19">
        <v>7.2999999999999995E-2</v>
      </c>
      <c r="L14">
        <v>0</v>
      </c>
      <c r="M14" s="19">
        <v>0</v>
      </c>
      <c r="N14" s="19">
        <v>0.376</v>
      </c>
      <c r="O14" s="19">
        <v>0.36099999999999999</v>
      </c>
      <c r="P14" s="19">
        <v>0.26200000000000001</v>
      </c>
      <c r="Q14" s="19">
        <v>0.14099999999999999</v>
      </c>
      <c r="R14" s="19">
        <v>0.44500000000000001</v>
      </c>
      <c r="S14" s="19">
        <v>0.41399999999999998</v>
      </c>
      <c r="T14">
        <v>19627</v>
      </c>
      <c r="U14">
        <v>667670</v>
      </c>
    </row>
    <row r="15" spans="1:21" x14ac:dyDescent="0.45">
      <c r="A15" t="s">
        <v>36</v>
      </c>
      <c r="B15" t="s">
        <v>32</v>
      </c>
      <c r="C15">
        <v>0.27800000000000002</v>
      </c>
      <c r="D15">
        <v>1.1599999999999999</v>
      </c>
      <c r="E15" s="19">
        <v>0.20200000000000001</v>
      </c>
      <c r="F15" s="19">
        <v>0.42899999999999999</v>
      </c>
      <c r="G15" s="19">
        <v>0.36799999999999999</v>
      </c>
      <c r="H15" s="19">
        <v>9.9000000000000005E-2</v>
      </c>
      <c r="I15" s="19">
        <v>0.26400000000000001</v>
      </c>
      <c r="J15">
        <v>5</v>
      </c>
      <c r="K15" s="19">
        <v>4.7E-2</v>
      </c>
      <c r="L15">
        <v>3</v>
      </c>
      <c r="M15" s="19">
        <v>0.75</v>
      </c>
      <c r="N15" s="19">
        <v>0.44600000000000001</v>
      </c>
      <c r="O15" s="19">
        <v>0.33900000000000002</v>
      </c>
      <c r="P15" s="19">
        <v>0.215</v>
      </c>
      <c r="Q15" s="19">
        <v>0.127</v>
      </c>
      <c r="R15" s="19">
        <v>0.45800000000000002</v>
      </c>
      <c r="S15" s="19">
        <v>0.41399999999999998</v>
      </c>
      <c r="T15">
        <v>25845</v>
      </c>
      <c r="U15">
        <v>669911</v>
      </c>
    </row>
    <row r="16" spans="1:21" x14ac:dyDescent="0.45">
      <c r="A16" t="s">
        <v>1092</v>
      </c>
      <c r="B16" t="s">
        <v>47</v>
      </c>
      <c r="C16">
        <v>0.28199999999999997</v>
      </c>
      <c r="D16">
        <v>0.8</v>
      </c>
      <c r="E16" s="19">
        <v>0.251</v>
      </c>
      <c r="F16" s="19">
        <v>0.33300000000000002</v>
      </c>
      <c r="G16" s="19">
        <v>0.41499999999999998</v>
      </c>
      <c r="H16" s="19">
        <v>0.11600000000000001</v>
      </c>
      <c r="I16" s="19">
        <v>0.14000000000000001</v>
      </c>
      <c r="J16">
        <v>4</v>
      </c>
      <c r="K16" s="19">
        <v>5.8000000000000003E-2</v>
      </c>
      <c r="L16">
        <v>0</v>
      </c>
      <c r="M16" s="19">
        <v>0</v>
      </c>
      <c r="N16" s="19">
        <v>0.48099999999999998</v>
      </c>
      <c r="O16" s="19">
        <v>0.317</v>
      </c>
      <c r="P16" s="19">
        <v>0.20200000000000001</v>
      </c>
      <c r="Q16" s="19">
        <v>0.13</v>
      </c>
      <c r="R16" s="19">
        <v>0.45700000000000002</v>
      </c>
      <c r="S16" s="19">
        <v>0.41299999999999998</v>
      </c>
      <c r="T16">
        <v>10324</v>
      </c>
      <c r="U16">
        <v>542303</v>
      </c>
    </row>
    <row r="17" spans="1:21" x14ac:dyDescent="0.45">
      <c r="A17" t="s">
        <v>75</v>
      </c>
      <c r="B17" t="s">
        <v>76</v>
      </c>
      <c r="C17">
        <v>0.36299999999999999</v>
      </c>
      <c r="D17">
        <v>0.75</v>
      </c>
      <c r="E17" s="19">
        <v>0.20200000000000001</v>
      </c>
      <c r="F17" s="19">
        <v>0.34200000000000003</v>
      </c>
      <c r="G17" s="19">
        <v>0.45600000000000002</v>
      </c>
      <c r="H17" s="19">
        <v>9.6000000000000002E-2</v>
      </c>
      <c r="I17" s="19">
        <v>0.23100000000000001</v>
      </c>
      <c r="J17">
        <v>8</v>
      </c>
      <c r="K17" s="19">
        <v>0.10299999999999999</v>
      </c>
      <c r="L17">
        <v>0</v>
      </c>
      <c r="M17" s="19">
        <v>0</v>
      </c>
      <c r="N17" s="19">
        <v>0.47399999999999998</v>
      </c>
      <c r="O17" s="19">
        <v>0.32500000000000001</v>
      </c>
      <c r="P17" s="19">
        <v>0.20200000000000001</v>
      </c>
      <c r="Q17" s="19">
        <v>0.11799999999999999</v>
      </c>
      <c r="R17" s="19">
        <v>0.46899999999999997</v>
      </c>
      <c r="S17" s="19">
        <v>0.41199999999999998</v>
      </c>
      <c r="T17">
        <v>17919</v>
      </c>
      <c r="U17">
        <v>664023</v>
      </c>
    </row>
    <row r="18" spans="1:21" x14ac:dyDescent="0.45">
      <c r="A18" t="s">
        <v>162</v>
      </c>
      <c r="B18" t="s">
        <v>96</v>
      </c>
      <c r="C18">
        <v>0.30499999999999999</v>
      </c>
      <c r="D18">
        <v>0.75</v>
      </c>
      <c r="E18" s="19">
        <v>0.20100000000000001</v>
      </c>
      <c r="F18" s="19">
        <v>0.34200000000000003</v>
      </c>
      <c r="G18" s="19">
        <v>0.45700000000000002</v>
      </c>
      <c r="H18" s="19">
        <v>5.6000000000000001E-2</v>
      </c>
      <c r="I18" s="19">
        <v>0.19600000000000001</v>
      </c>
      <c r="J18">
        <v>5</v>
      </c>
      <c r="K18" s="19">
        <v>6.3E-2</v>
      </c>
      <c r="L18">
        <v>0</v>
      </c>
      <c r="M18" s="19">
        <v>0</v>
      </c>
      <c r="N18" s="19">
        <v>0.38500000000000001</v>
      </c>
      <c r="O18" s="19">
        <v>0.36299999999999999</v>
      </c>
      <c r="P18" s="19">
        <v>0.252</v>
      </c>
      <c r="Q18" s="19">
        <v>0.154</v>
      </c>
      <c r="R18" s="19">
        <v>0.436</v>
      </c>
      <c r="S18" s="19">
        <v>0.41</v>
      </c>
      <c r="T18">
        <v>26668</v>
      </c>
      <c r="U18">
        <v>682829</v>
      </c>
    </row>
    <row r="19" spans="1:21" x14ac:dyDescent="0.45">
      <c r="A19" t="s">
        <v>132</v>
      </c>
      <c r="B19" t="s">
        <v>105</v>
      </c>
      <c r="C19">
        <v>0.29599999999999999</v>
      </c>
      <c r="D19">
        <v>1.1599999999999999</v>
      </c>
      <c r="E19" s="19">
        <v>0.20799999999999999</v>
      </c>
      <c r="F19" s="19">
        <v>0.42599999999999999</v>
      </c>
      <c r="G19" s="19">
        <v>0.36599999999999999</v>
      </c>
      <c r="H19" s="19">
        <v>0.06</v>
      </c>
      <c r="I19" s="19">
        <v>0.20899999999999999</v>
      </c>
      <c r="J19">
        <v>7</v>
      </c>
      <c r="K19" s="19">
        <v>0.09</v>
      </c>
      <c r="L19">
        <v>0</v>
      </c>
      <c r="M19" s="19">
        <v>0</v>
      </c>
      <c r="N19" s="19">
        <v>0.41</v>
      </c>
      <c r="O19" s="19">
        <v>0.377</v>
      </c>
      <c r="P19" s="19">
        <v>0.21299999999999999</v>
      </c>
      <c r="Q19" s="19">
        <v>0.109</v>
      </c>
      <c r="R19" s="19">
        <v>0.48099999999999998</v>
      </c>
      <c r="S19" s="19">
        <v>0.41</v>
      </c>
      <c r="T19">
        <v>22558</v>
      </c>
      <c r="U19">
        <v>672284</v>
      </c>
    </row>
    <row r="20" spans="1:21" x14ac:dyDescent="0.45">
      <c r="A20" t="s">
        <v>46</v>
      </c>
      <c r="B20" t="s">
        <v>47</v>
      </c>
      <c r="C20">
        <v>0.37</v>
      </c>
      <c r="D20">
        <v>1.1200000000000001</v>
      </c>
      <c r="E20" s="19">
        <v>0.22600000000000001</v>
      </c>
      <c r="F20" s="19">
        <v>0.40899999999999997</v>
      </c>
      <c r="G20" s="19">
        <v>0.36599999999999999</v>
      </c>
      <c r="H20" s="19">
        <v>4.2999999999999997E-2</v>
      </c>
      <c r="I20" s="19">
        <v>0.23400000000000001</v>
      </c>
      <c r="J20">
        <v>7</v>
      </c>
      <c r="K20" s="19">
        <v>6.7000000000000004E-2</v>
      </c>
      <c r="L20">
        <v>0</v>
      </c>
      <c r="M20" s="19">
        <v>0</v>
      </c>
      <c r="N20" s="19">
        <v>0.47899999999999998</v>
      </c>
      <c r="O20" s="19">
        <v>0.33100000000000002</v>
      </c>
      <c r="P20" s="19">
        <v>0.191</v>
      </c>
      <c r="Q20" s="19">
        <v>0.14399999999999999</v>
      </c>
      <c r="R20" s="19">
        <v>0.44700000000000001</v>
      </c>
      <c r="S20" s="19">
        <v>0.40899999999999997</v>
      </c>
      <c r="T20">
        <v>24729</v>
      </c>
      <c r="U20">
        <v>681351</v>
      </c>
    </row>
    <row r="21" spans="1:21" x14ac:dyDescent="0.45">
      <c r="A21" t="s">
        <v>202</v>
      </c>
      <c r="B21" t="s">
        <v>1336</v>
      </c>
      <c r="C21">
        <v>0.3</v>
      </c>
      <c r="D21">
        <v>0.95</v>
      </c>
      <c r="E21" s="19">
        <v>0.17399999999999999</v>
      </c>
      <c r="F21" s="19">
        <v>0.40300000000000002</v>
      </c>
      <c r="G21" s="19">
        <v>0.42299999999999999</v>
      </c>
      <c r="H21" s="19">
        <v>0.153</v>
      </c>
      <c r="I21" s="19">
        <v>0.129</v>
      </c>
      <c r="J21">
        <v>4</v>
      </c>
      <c r="K21" s="19">
        <v>4.9000000000000002E-2</v>
      </c>
      <c r="L21">
        <v>0</v>
      </c>
      <c r="M21" s="19">
        <v>0</v>
      </c>
      <c r="N21" s="19">
        <v>0.47799999999999998</v>
      </c>
      <c r="O21" s="19">
        <v>0.28899999999999998</v>
      </c>
      <c r="P21" s="19">
        <v>0.23400000000000001</v>
      </c>
      <c r="Q21" s="19">
        <v>0.16400000000000001</v>
      </c>
      <c r="R21" s="19">
        <v>0.438</v>
      </c>
      <c r="S21" s="19">
        <v>0.39800000000000002</v>
      </c>
      <c r="T21">
        <v>20123</v>
      </c>
      <c r="U21">
        <v>665742</v>
      </c>
    </row>
    <row r="22" spans="1:21" x14ac:dyDescent="0.45">
      <c r="A22" t="s">
        <v>190</v>
      </c>
      <c r="B22" t="s">
        <v>68</v>
      </c>
      <c r="C22">
        <v>0.30299999999999999</v>
      </c>
      <c r="D22">
        <v>0.64</v>
      </c>
      <c r="E22" s="19">
        <v>0.23499999999999999</v>
      </c>
      <c r="F22" s="19">
        <v>0.29899999999999999</v>
      </c>
      <c r="G22" s="19">
        <v>0.46600000000000003</v>
      </c>
      <c r="H22" s="19">
        <v>9.1999999999999998E-2</v>
      </c>
      <c r="I22" s="19">
        <v>0.21099999999999999</v>
      </c>
      <c r="J22">
        <v>2</v>
      </c>
      <c r="K22" s="19">
        <v>2.9000000000000001E-2</v>
      </c>
      <c r="L22">
        <v>0</v>
      </c>
      <c r="M22" s="19">
        <v>0</v>
      </c>
      <c r="N22" s="19">
        <v>0.54700000000000004</v>
      </c>
      <c r="O22" s="19">
        <v>0.214</v>
      </c>
      <c r="P22" s="19">
        <v>0.23899999999999999</v>
      </c>
      <c r="Q22" s="19">
        <v>0.14499999999999999</v>
      </c>
      <c r="R22" s="19">
        <v>0.45700000000000002</v>
      </c>
      <c r="S22" s="19">
        <v>0.39700000000000002</v>
      </c>
      <c r="T22">
        <v>15112</v>
      </c>
      <c r="U22">
        <v>641857</v>
      </c>
    </row>
    <row r="23" spans="1:21" x14ac:dyDescent="0.45">
      <c r="A23" t="s">
        <v>40</v>
      </c>
      <c r="B23" t="s">
        <v>41</v>
      </c>
      <c r="C23">
        <v>0.35799999999999998</v>
      </c>
      <c r="D23">
        <v>1.2</v>
      </c>
      <c r="E23" s="19">
        <v>0.22500000000000001</v>
      </c>
      <c r="F23" s="19">
        <v>0.42199999999999999</v>
      </c>
      <c r="G23" s="19">
        <v>0.35199999999999998</v>
      </c>
      <c r="H23" s="19">
        <v>7.0000000000000007E-2</v>
      </c>
      <c r="I23" s="19">
        <v>0.16300000000000001</v>
      </c>
      <c r="J23">
        <v>10</v>
      </c>
      <c r="K23" s="19">
        <v>9.7000000000000003E-2</v>
      </c>
      <c r="L23">
        <v>1</v>
      </c>
      <c r="M23" s="19">
        <v>0.33300000000000002</v>
      </c>
      <c r="N23" s="19">
        <v>0.45300000000000001</v>
      </c>
      <c r="O23" s="19">
        <v>0.34399999999999997</v>
      </c>
      <c r="P23" s="19">
        <v>0.20200000000000001</v>
      </c>
      <c r="Q23" s="19">
        <v>9.7000000000000003E-2</v>
      </c>
      <c r="R23" s="19">
        <v>0.50600000000000001</v>
      </c>
      <c r="S23" s="19">
        <v>0.39700000000000002</v>
      </c>
      <c r="T23">
        <v>19326</v>
      </c>
      <c r="U23">
        <v>668804</v>
      </c>
    </row>
    <row r="24" spans="1:21" x14ac:dyDescent="0.45">
      <c r="A24" t="s">
        <v>183</v>
      </c>
      <c r="B24" t="s">
        <v>38</v>
      </c>
      <c r="C24">
        <v>0.33500000000000002</v>
      </c>
      <c r="D24">
        <v>1.6</v>
      </c>
      <c r="E24" s="19">
        <v>0.23699999999999999</v>
      </c>
      <c r="F24" s="19">
        <v>0.46899999999999997</v>
      </c>
      <c r="G24" s="19">
        <v>0.29399999999999998</v>
      </c>
      <c r="H24" s="19">
        <v>4.2000000000000003E-2</v>
      </c>
      <c r="I24" s="19">
        <v>0.19400000000000001</v>
      </c>
      <c r="J24">
        <v>14</v>
      </c>
      <c r="K24" s="19">
        <v>0.122</v>
      </c>
      <c r="L24">
        <v>0</v>
      </c>
      <c r="M24" s="19">
        <v>0</v>
      </c>
      <c r="N24" s="19">
        <v>0.372</v>
      </c>
      <c r="O24" s="19">
        <v>0.40899999999999997</v>
      </c>
      <c r="P24" s="19">
        <v>0.219</v>
      </c>
      <c r="Q24" s="19">
        <v>0.14199999999999999</v>
      </c>
      <c r="R24" s="19">
        <v>0.46600000000000003</v>
      </c>
      <c r="S24" s="19">
        <v>0.39300000000000002</v>
      </c>
      <c r="T24">
        <v>13613</v>
      </c>
      <c r="U24">
        <v>606466</v>
      </c>
    </row>
    <row r="25" spans="1:21" x14ac:dyDescent="0.45">
      <c r="A25" t="s">
        <v>139</v>
      </c>
      <c r="B25" t="s">
        <v>53</v>
      </c>
      <c r="C25">
        <v>0.307</v>
      </c>
      <c r="D25">
        <v>0.73</v>
      </c>
      <c r="E25" s="19">
        <v>0.23599999999999999</v>
      </c>
      <c r="F25" s="19">
        <v>0.32100000000000001</v>
      </c>
      <c r="G25" s="19">
        <v>0.443</v>
      </c>
      <c r="H25" s="19">
        <v>4.2000000000000003E-2</v>
      </c>
      <c r="I25" s="19">
        <v>0.16700000000000001</v>
      </c>
      <c r="J25">
        <v>4</v>
      </c>
      <c r="K25" s="19">
        <v>4.5999999999999999E-2</v>
      </c>
      <c r="L25">
        <v>0</v>
      </c>
      <c r="M25" s="19">
        <v>0</v>
      </c>
      <c r="N25" s="19">
        <v>0.33</v>
      </c>
      <c r="O25" s="19">
        <v>0.39600000000000002</v>
      </c>
      <c r="P25" s="19">
        <v>0.27500000000000002</v>
      </c>
      <c r="Q25" s="19">
        <v>0.11700000000000001</v>
      </c>
      <c r="R25" s="19">
        <v>0.49099999999999999</v>
      </c>
      <c r="S25" s="19">
        <v>0.39200000000000002</v>
      </c>
      <c r="T25">
        <v>14221</v>
      </c>
      <c r="U25">
        <v>624585</v>
      </c>
    </row>
    <row r="26" spans="1:21" x14ac:dyDescent="0.45">
      <c r="A26" t="s">
        <v>1081</v>
      </c>
      <c r="B26" t="s">
        <v>96</v>
      </c>
      <c r="C26">
        <v>0.36399999999999999</v>
      </c>
      <c r="D26">
        <v>0.68</v>
      </c>
      <c r="E26" s="19">
        <v>0.17899999999999999</v>
      </c>
      <c r="F26" s="19">
        <v>0.33300000000000002</v>
      </c>
      <c r="G26" s="19">
        <v>0.48799999999999999</v>
      </c>
      <c r="H26" s="19">
        <v>6.8000000000000005E-2</v>
      </c>
      <c r="I26" s="19">
        <v>0.128</v>
      </c>
      <c r="J26">
        <v>6</v>
      </c>
      <c r="K26" s="19">
        <v>7.4999999999999997E-2</v>
      </c>
      <c r="L26">
        <v>0</v>
      </c>
      <c r="M26" s="19">
        <v>0</v>
      </c>
      <c r="N26" s="19">
        <v>0.34200000000000003</v>
      </c>
      <c r="O26" s="19">
        <v>0.433</v>
      </c>
      <c r="P26" s="19">
        <v>0.22500000000000001</v>
      </c>
      <c r="Q26" s="19">
        <v>0.13300000000000001</v>
      </c>
      <c r="R26" s="19">
        <v>0.47499999999999998</v>
      </c>
      <c r="S26" s="19">
        <v>0.39200000000000002</v>
      </c>
      <c r="T26">
        <v>28806</v>
      </c>
      <c r="U26">
        <v>694192</v>
      </c>
    </row>
    <row r="27" spans="1:21" x14ac:dyDescent="0.45">
      <c r="A27" t="s">
        <v>81</v>
      </c>
      <c r="B27" t="s">
        <v>64</v>
      </c>
      <c r="C27">
        <v>0.318</v>
      </c>
      <c r="D27">
        <v>1.03</v>
      </c>
      <c r="E27" s="19">
        <v>0.19700000000000001</v>
      </c>
      <c r="F27" s="19">
        <v>0.40799999999999997</v>
      </c>
      <c r="G27" s="19">
        <v>0.39500000000000002</v>
      </c>
      <c r="H27" s="19">
        <v>9.8000000000000004E-2</v>
      </c>
      <c r="I27" s="19">
        <v>0.185</v>
      </c>
      <c r="J27">
        <v>7</v>
      </c>
      <c r="K27" s="19">
        <v>7.3999999999999996E-2</v>
      </c>
      <c r="L27">
        <v>0</v>
      </c>
      <c r="M27" s="19">
        <v>0</v>
      </c>
      <c r="N27" s="19">
        <v>0.37</v>
      </c>
      <c r="O27" s="19">
        <v>0.37</v>
      </c>
      <c r="P27" s="19">
        <v>0.26</v>
      </c>
      <c r="Q27" s="19">
        <v>0.13600000000000001</v>
      </c>
      <c r="R27" s="19">
        <v>0.47199999999999998</v>
      </c>
      <c r="S27" s="19">
        <v>0.39100000000000001</v>
      </c>
      <c r="T27">
        <v>12552</v>
      </c>
      <c r="U27">
        <v>553993</v>
      </c>
    </row>
    <row r="28" spans="1:21" x14ac:dyDescent="0.45">
      <c r="A28" t="s">
        <v>85</v>
      </c>
      <c r="B28" t="s">
        <v>86</v>
      </c>
      <c r="C28">
        <v>0.309</v>
      </c>
      <c r="D28">
        <v>0.81</v>
      </c>
      <c r="E28" s="19">
        <v>0.16400000000000001</v>
      </c>
      <c r="F28" s="19">
        <v>0.374</v>
      </c>
      <c r="G28" s="19">
        <v>0.46200000000000002</v>
      </c>
      <c r="H28" s="19">
        <v>0.14499999999999999</v>
      </c>
      <c r="I28" s="19">
        <v>0.13600000000000001</v>
      </c>
      <c r="J28">
        <v>9</v>
      </c>
      <c r="K28" s="19">
        <v>0.10100000000000001</v>
      </c>
      <c r="L28">
        <v>0</v>
      </c>
      <c r="M28" s="19">
        <v>0</v>
      </c>
      <c r="N28" s="19">
        <v>0.39900000000000002</v>
      </c>
      <c r="O28" s="19">
        <v>0.39900000000000002</v>
      </c>
      <c r="P28" s="19">
        <v>0.20200000000000001</v>
      </c>
      <c r="Q28" s="19">
        <v>0.155</v>
      </c>
      <c r="R28" s="19">
        <v>0.45400000000000001</v>
      </c>
      <c r="S28" s="19">
        <v>0.39100000000000001</v>
      </c>
      <c r="T28">
        <v>25479</v>
      </c>
      <c r="U28">
        <v>686668</v>
      </c>
    </row>
    <row r="29" spans="1:21" x14ac:dyDescent="0.45">
      <c r="A29" t="s">
        <v>37</v>
      </c>
      <c r="B29" t="s">
        <v>38</v>
      </c>
      <c r="C29">
        <v>0.28199999999999997</v>
      </c>
      <c r="D29">
        <v>2</v>
      </c>
      <c r="E29" s="19">
        <v>0.16200000000000001</v>
      </c>
      <c r="F29" s="19">
        <v>0.55800000000000005</v>
      </c>
      <c r="G29" s="19">
        <v>0.27900000000000003</v>
      </c>
      <c r="H29" s="19">
        <v>0.122</v>
      </c>
      <c r="I29" s="19">
        <v>0.17599999999999999</v>
      </c>
      <c r="J29">
        <v>11</v>
      </c>
      <c r="K29" s="19">
        <v>7.3999999999999996E-2</v>
      </c>
      <c r="L29">
        <v>0</v>
      </c>
      <c r="M29" s="19">
        <v>0</v>
      </c>
      <c r="N29" s="19">
        <v>0.43</v>
      </c>
      <c r="O29" s="19">
        <v>0.35099999999999998</v>
      </c>
      <c r="P29" s="19">
        <v>0.219</v>
      </c>
      <c r="Q29" s="19">
        <v>0.13200000000000001</v>
      </c>
      <c r="R29" s="19">
        <v>0.47899999999999998</v>
      </c>
      <c r="S29" s="19">
        <v>0.38900000000000001</v>
      </c>
      <c r="T29">
        <v>16505</v>
      </c>
      <c r="U29">
        <v>656305</v>
      </c>
    </row>
    <row r="30" spans="1:21" x14ac:dyDescent="0.45">
      <c r="A30" t="s">
        <v>157</v>
      </c>
      <c r="B30" t="s">
        <v>121</v>
      </c>
      <c r="C30">
        <v>0.34799999999999998</v>
      </c>
      <c r="D30">
        <v>1.36</v>
      </c>
      <c r="E30" s="19">
        <v>0.23599999999999999</v>
      </c>
      <c r="F30" s="19">
        <v>0.44</v>
      </c>
      <c r="G30" s="19">
        <v>0.32400000000000001</v>
      </c>
      <c r="H30" s="19">
        <v>4.8000000000000001E-2</v>
      </c>
      <c r="I30" s="19">
        <v>0.17899999999999999</v>
      </c>
      <c r="J30">
        <v>11</v>
      </c>
      <c r="K30" s="19">
        <v>9.6000000000000002E-2</v>
      </c>
      <c r="L30">
        <v>0</v>
      </c>
      <c r="M30" s="19">
        <v>0</v>
      </c>
      <c r="N30" s="19">
        <v>0.39</v>
      </c>
      <c r="O30" s="19">
        <v>0.35499999999999998</v>
      </c>
      <c r="P30" s="19">
        <v>0.255</v>
      </c>
      <c r="Q30" s="19">
        <v>0.11600000000000001</v>
      </c>
      <c r="R30" s="19">
        <v>0.498</v>
      </c>
      <c r="S30" s="19">
        <v>0.38600000000000001</v>
      </c>
      <c r="T30">
        <v>22275</v>
      </c>
      <c r="U30">
        <v>669394</v>
      </c>
    </row>
    <row r="31" spans="1:21" x14ac:dyDescent="0.45">
      <c r="A31" t="s">
        <v>119</v>
      </c>
      <c r="B31" t="s">
        <v>103</v>
      </c>
      <c r="C31">
        <v>0.33500000000000002</v>
      </c>
      <c r="D31">
        <v>0.76</v>
      </c>
      <c r="E31" s="19">
        <v>0.23699999999999999</v>
      </c>
      <c r="F31" s="19">
        <v>0.33</v>
      </c>
      <c r="G31" s="19">
        <v>0.433</v>
      </c>
      <c r="H31" s="19">
        <v>7.6999999999999999E-2</v>
      </c>
      <c r="I31" s="19">
        <v>0.17699999999999999</v>
      </c>
      <c r="J31">
        <v>7</v>
      </c>
      <c r="K31" s="19">
        <v>7.0999999999999994E-2</v>
      </c>
      <c r="L31">
        <v>1</v>
      </c>
      <c r="M31" s="19">
        <v>1</v>
      </c>
      <c r="N31" s="19">
        <v>0.45200000000000001</v>
      </c>
      <c r="O31" s="19">
        <v>0.33600000000000002</v>
      </c>
      <c r="P31" s="19">
        <v>0.21299999999999999</v>
      </c>
      <c r="Q31" s="19">
        <v>0.126</v>
      </c>
      <c r="R31" s="19">
        <v>0.48799999999999999</v>
      </c>
      <c r="S31" s="19">
        <v>0.38500000000000001</v>
      </c>
      <c r="T31">
        <v>20503</v>
      </c>
      <c r="U31">
        <v>661388</v>
      </c>
    </row>
    <row r="32" spans="1:21" x14ac:dyDescent="0.45">
      <c r="A32" t="s">
        <v>63</v>
      </c>
      <c r="B32" t="s">
        <v>64</v>
      </c>
      <c r="C32">
        <v>0.29599999999999999</v>
      </c>
      <c r="D32">
        <v>1.4</v>
      </c>
      <c r="E32" s="19">
        <v>0.184</v>
      </c>
      <c r="F32" s="19">
        <v>0.47599999999999998</v>
      </c>
      <c r="G32" s="19">
        <v>0.34</v>
      </c>
      <c r="H32" s="19">
        <v>2.9000000000000001E-2</v>
      </c>
      <c r="I32" s="19">
        <v>0.129</v>
      </c>
      <c r="J32">
        <v>3</v>
      </c>
      <c r="K32" s="19">
        <v>3.1E-2</v>
      </c>
      <c r="L32">
        <v>1</v>
      </c>
      <c r="M32" s="19">
        <v>0.5</v>
      </c>
      <c r="N32" s="19">
        <v>0.34599999999999997</v>
      </c>
      <c r="O32" s="19">
        <v>0.33200000000000002</v>
      </c>
      <c r="P32" s="19">
        <v>0.32200000000000001</v>
      </c>
      <c r="Q32" s="19">
        <v>9.0999999999999998E-2</v>
      </c>
      <c r="R32" s="19">
        <v>0.52400000000000002</v>
      </c>
      <c r="S32" s="19">
        <v>0.38500000000000001</v>
      </c>
      <c r="T32">
        <v>16472</v>
      </c>
      <c r="U32">
        <v>656555</v>
      </c>
    </row>
    <row r="33" spans="1:21" x14ac:dyDescent="0.45">
      <c r="A33" t="s">
        <v>173</v>
      </c>
      <c r="B33" t="s">
        <v>35</v>
      </c>
      <c r="C33">
        <v>0.246</v>
      </c>
      <c r="D33">
        <v>0.49</v>
      </c>
      <c r="E33" s="19">
        <v>0.151</v>
      </c>
      <c r="F33" s="19">
        <v>0.27800000000000002</v>
      </c>
      <c r="G33" s="19">
        <v>0.56999999999999995</v>
      </c>
      <c r="H33" s="19">
        <v>0.14799999999999999</v>
      </c>
      <c r="I33" s="19">
        <v>0.19800000000000001</v>
      </c>
      <c r="J33">
        <v>3</v>
      </c>
      <c r="K33" s="19">
        <v>3.7999999999999999E-2</v>
      </c>
      <c r="L33">
        <v>0</v>
      </c>
      <c r="M33" s="19">
        <v>0</v>
      </c>
      <c r="N33" s="19">
        <v>0.44</v>
      </c>
      <c r="O33" s="19">
        <v>0.313</v>
      </c>
      <c r="P33" s="19">
        <v>0.246</v>
      </c>
      <c r="Q33" s="19">
        <v>0.16500000000000001</v>
      </c>
      <c r="R33" s="19">
        <v>0.45100000000000001</v>
      </c>
      <c r="S33" s="19">
        <v>0.38400000000000001</v>
      </c>
      <c r="T33">
        <v>11493</v>
      </c>
      <c r="U33">
        <v>592518</v>
      </c>
    </row>
    <row r="34" spans="1:21" x14ac:dyDescent="0.45">
      <c r="A34" t="s">
        <v>188</v>
      </c>
      <c r="B34" t="s">
        <v>53</v>
      </c>
      <c r="C34">
        <v>0.308</v>
      </c>
      <c r="D34">
        <v>1.0900000000000001</v>
      </c>
      <c r="E34" s="19">
        <v>0.193</v>
      </c>
      <c r="F34" s="19">
        <v>0.42099999999999999</v>
      </c>
      <c r="G34" s="19">
        <v>0.38600000000000001</v>
      </c>
      <c r="H34" s="19">
        <v>0.13</v>
      </c>
      <c r="I34" s="19">
        <v>0.185</v>
      </c>
      <c r="J34">
        <v>6</v>
      </c>
      <c r="K34" s="19">
        <v>5.0999999999999997E-2</v>
      </c>
      <c r="L34">
        <v>0</v>
      </c>
      <c r="M34" s="19">
        <v>0</v>
      </c>
      <c r="N34" s="19">
        <v>0.371</v>
      </c>
      <c r="O34" s="19">
        <v>0.439</v>
      </c>
      <c r="P34" s="19">
        <v>0.189</v>
      </c>
      <c r="Q34" s="19">
        <v>0.13200000000000001</v>
      </c>
      <c r="R34" s="19">
        <v>0.48599999999999999</v>
      </c>
      <c r="S34" s="19">
        <v>0.38200000000000001</v>
      </c>
      <c r="T34">
        <v>30116</v>
      </c>
      <c r="U34">
        <v>673548</v>
      </c>
    </row>
    <row r="35" spans="1:21" x14ac:dyDescent="0.45">
      <c r="A35" t="s">
        <v>1079</v>
      </c>
      <c r="B35" t="s">
        <v>84</v>
      </c>
      <c r="C35">
        <v>0.314</v>
      </c>
      <c r="D35">
        <v>0.97</v>
      </c>
      <c r="E35" s="19">
        <v>0.16600000000000001</v>
      </c>
      <c r="F35" s="19">
        <v>0.41099999999999998</v>
      </c>
      <c r="G35" s="19">
        <v>0.42299999999999999</v>
      </c>
      <c r="H35" s="19">
        <v>0.11799999999999999</v>
      </c>
      <c r="I35" s="19">
        <v>0.20599999999999999</v>
      </c>
      <c r="J35">
        <v>4</v>
      </c>
      <c r="K35" s="19">
        <v>0.04</v>
      </c>
      <c r="L35">
        <v>0</v>
      </c>
      <c r="M35" s="19">
        <v>0</v>
      </c>
      <c r="N35" s="19">
        <v>0.432</v>
      </c>
      <c r="O35" s="19">
        <v>0.36099999999999999</v>
      </c>
      <c r="P35" s="19">
        <v>0.20699999999999999</v>
      </c>
      <c r="Q35" s="19">
        <v>0.14099999999999999</v>
      </c>
      <c r="R35" s="19">
        <v>0.47699999999999998</v>
      </c>
      <c r="S35" s="19">
        <v>0.38200000000000001</v>
      </c>
      <c r="T35">
        <v>12916</v>
      </c>
      <c r="U35">
        <v>596019</v>
      </c>
    </row>
    <row r="36" spans="1:21" x14ac:dyDescent="0.45">
      <c r="A36" t="s">
        <v>97</v>
      </c>
      <c r="B36" t="s">
        <v>98</v>
      </c>
      <c r="C36">
        <v>0.23899999999999999</v>
      </c>
      <c r="D36">
        <v>0.52</v>
      </c>
      <c r="E36" s="19">
        <v>0.16600000000000001</v>
      </c>
      <c r="F36" s="19">
        <v>0.28699999999999998</v>
      </c>
      <c r="G36" s="19">
        <v>0.54700000000000004</v>
      </c>
      <c r="H36" s="19">
        <v>0.13100000000000001</v>
      </c>
      <c r="I36" s="19">
        <v>0.14799999999999999</v>
      </c>
      <c r="J36">
        <v>4</v>
      </c>
      <c r="K36" s="19">
        <v>6.3E-2</v>
      </c>
      <c r="L36">
        <v>0</v>
      </c>
      <c r="M36" s="19">
        <v>0</v>
      </c>
      <c r="N36" s="19">
        <v>0.49299999999999999</v>
      </c>
      <c r="O36" s="19">
        <v>0.28699999999999998</v>
      </c>
      <c r="P36" s="19">
        <v>0.22</v>
      </c>
      <c r="Q36" s="19">
        <v>0.16600000000000001</v>
      </c>
      <c r="R36" s="19">
        <v>0.45300000000000001</v>
      </c>
      <c r="S36" s="19">
        <v>0.38100000000000001</v>
      </c>
      <c r="T36">
        <v>29490</v>
      </c>
      <c r="U36">
        <v>701538</v>
      </c>
    </row>
    <row r="37" spans="1:21" x14ac:dyDescent="0.45">
      <c r="A37" t="s">
        <v>1083</v>
      </c>
      <c r="B37" t="s">
        <v>43</v>
      </c>
      <c r="C37">
        <v>0.309</v>
      </c>
      <c r="D37">
        <v>0.82</v>
      </c>
      <c r="E37" s="19">
        <v>0.23400000000000001</v>
      </c>
      <c r="F37" s="19">
        <v>0.34499999999999997</v>
      </c>
      <c r="G37" s="19">
        <v>0.42099999999999999</v>
      </c>
      <c r="H37" s="19">
        <v>9.6000000000000002E-2</v>
      </c>
      <c r="I37" s="19">
        <v>0.193</v>
      </c>
      <c r="J37">
        <v>2</v>
      </c>
      <c r="K37" s="19">
        <v>2.9000000000000001E-2</v>
      </c>
      <c r="L37">
        <v>0</v>
      </c>
      <c r="M37" s="19">
        <v>0</v>
      </c>
      <c r="N37" s="19">
        <v>0.45700000000000002</v>
      </c>
      <c r="O37" s="19">
        <v>0.35</v>
      </c>
      <c r="P37" s="19">
        <v>0.193</v>
      </c>
      <c r="Q37" s="19">
        <v>0.13200000000000001</v>
      </c>
      <c r="R37" s="19">
        <v>0.48699999999999999</v>
      </c>
      <c r="S37" s="19">
        <v>0.38100000000000001</v>
      </c>
      <c r="T37">
        <v>18882</v>
      </c>
      <c r="U37">
        <v>664040</v>
      </c>
    </row>
    <row r="38" spans="1:21" x14ac:dyDescent="0.45">
      <c r="A38" t="s">
        <v>1082</v>
      </c>
      <c r="B38" t="s">
        <v>103</v>
      </c>
      <c r="C38">
        <v>0.33300000000000002</v>
      </c>
      <c r="D38">
        <v>1.1399999999999999</v>
      </c>
      <c r="E38" s="19">
        <v>0.19900000000000001</v>
      </c>
      <c r="F38" s="19">
        <v>0.42599999999999999</v>
      </c>
      <c r="G38" s="19">
        <v>0.375</v>
      </c>
      <c r="H38" s="19">
        <v>0.123</v>
      </c>
      <c r="I38" s="19">
        <v>0.25900000000000001</v>
      </c>
      <c r="J38">
        <v>10</v>
      </c>
      <c r="K38" s="19">
        <v>0.109</v>
      </c>
      <c r="L38">
        <v>0</v>
      </c>
      <c r="M38" s="19">
        <v>0</v>
      </c>
      <c r="N38" s="19">
        <v>0.42599999999999999</v>
      </c>
      <c r="O38" s="19">
        <v>0.36599999999999999</v>
      </c>
      <c r="P38" s="19">
        <v>0.20799999999999999</v>
      </c>
      <c r="Q38" s="19">
        <v>0.19900000000000001</v>
      </c>
      <c r="R38" s="19">
        <v>0.42099999999999999</v>
      </c>
      <c r="S38" s="19">
        <v>0.38</v>
      </c>
      <c r="T38">
        <v>17548</v>
      </c>
      <c r="U38">
        <v>621493</v>
      </c>
    </row>
    <row r="39" spans="1:21" x14ac:dyDescent="0.45">
      <c r="A39" t="s">
        <v>1109</v>
      </c>
      <c r="B39" t="s">
        <v>38</v>
      </c>
      <c r="C39">
        <v>0.23200000000000001</v>
      </c>
      <c r="D39">
        <v>0.72</v>
      </c>
      <c r="E39" s="19">
        <v>0.159</v>
      </c>
      <c r="F39" s="19">
        <v>0.35199999999999998</v>
      </c>
      <c r="G39" s="19">
        <v>0.48899999999999999</v>
      </c>
      <c r="H39" s="19">
        <v>0.14599999999999999</v>
      </c>
      <c r="I39" s="19">
        <v>0.157</v>
      </c>
      <c r="J39">
        <v>7</v>
      </c>
      <c r="K39" s="19">
        <v>0.109</v>
      </c>
      <c r="L39">
        <v>0</v>
      </c>
      <c r="M39" s="19">
        <v>0</v>
      </c>
      <c r="N39" s="19">
        <v>0.56599999999999995</v>
      </c>
      <c r="O39" s="19">
        <v>0.26900000000000002</v>
      </c>
      <c r="P39" s="19">
        <v>0.16500000000000001</v>
      </c>
      <c r="Q39" s="19">
        <v>0.16500000000000001</v>
      </c>
      <c r="R39" s="19">
        <v>0.45600000000000002</v>
      </c>
      <c r="S39" s="19">
        <v>0.379</v>
      </c>
      <c r="T39">
        <v>14551</v>
      </c>
      <c r="U39">
        <v>623993</v>
      </c>
    </row>
    <row r="40" spans="1:21" x14ac:dyDescent="0.45">
      <c r="A40" t="s">
        <v>1100</v>
      </c>
      <c r="B40" t="s">
        <v>45</v>
      </c>
      <c r="C40">
        <v>0.29499999999999998</v>
      </c>
      <c r="D40">
        <v>1.31</v>
      </c>
      <c r="E40" s="19">
        <v>0.155</v>
      </c>
      <c r="F40" s="19">
        <v>0.47899999999999998</v>
      </c>
      <c r="G40" s="19">
        <v>0.36599999999999999</v>
      </c>
      <c r="H40" s="19">
        <v>5.7000000000000002E-2</v>
      </c>
      <c r="I40" s="19">
        <v>0.161</v>
      </c>
      <c r="J40">
        <v>14</v>
      </c>
      <c r="K40" s="19">
        <v>0.123</v>
      </c>
      <c r="L40">
        <v>0</v>
      </c>
      <c r="M40" s="19">
        <v>0</v>
      </c>
      <c r="N40" s="19">
        <v>0.45400000000000001</v>
      </c>
      <c r="O40" s="19">
        <v>0.315</v>
      </c>
      <c r="P40" s="19">
        <v>0.23100000000000001</v>
      </c>
      <c r="Q40" s="19">
        <v>0.122</v>
      </c>
      <c r="R40" s="19">
        <v>0.5</v>
      </c>
      <c r="S40" s="19">
        <v>0.378</v>
      </c>
      <c r="T40">
        <v>21618</v>
      </c>
      <c r="U40">
        <v>664761</v>
      </c>
    </row>
    <row r="41" spans="1:21" x14ac:dyDescent="0.45">
      <c r="A41" t="s">
        <v>44</v>
      </c>
      <c r="B41" t="s">
        <v>45</v>
      </c>
      <c r="C41">
        <v>0.29699999999999999</v>
      </c>
      <c r="D41">
        <v>1.38</v>
      </c>
      <c r="E41" s="19">
        <v>0.19900000000000001</v>
      </c>
      <c r="F41" s="19">
        <v>0.46500000000000002</v>
      </c>
      <c r="G41" s="19">
        <v>0.33600000000000002</v>
      </c>
      <c r="H41" s="19">
        <v>6.6000000000000003E-2</v>
      </c>
      <c r="I41" s="19">
        <v>8.7999999999999995E-2</v>
      </c>
      <c r="J41">
        <v>9</v>
      </c>
      <c r="K41" s="19">
        <v>7.0999999999999994E-2</v>
      </c>
      <c r="L41">
        <v>0</v>
      </c>
      <c r="M41" s="19">
        <v>0</v>
      </c>
      <c r="N41" s="19">
        <v>0.35099999999999998</v>
      </c>
      <c r="O41" s="19">
        <v>0.38400000000000001</v>
      </c>
      <c r="P41" s="19">
        <v>0.26600000000000001</v>
      </c>
      <c r="Q41" s="19">
        <v>0.129</v>
      </c>
      <c r="R41" s="19">
        <v>0.49399999999999999</v>
      </c>
      <c r="S41" s="19">
        <v>0.376</v>
      </c>
      <c r="T41">
        <v>23697</v>
      </c>
      <c r="U41">
        <v>677594</v>
      </c>
    </row>
    <row r="42" spans="1:21" x14ac:dyDescent="0.45">
      <c r="A42" t="s">
        <v>184</v>
      </c>
      <c r="B42" t="s">
        <v>28</v>
      </c>
      <c r="C42">
        <v>0.28000000000000003</v>
      </c>
      <c r="D42">
        <v>0.85</v>
      </c>
      <c r="E42" s="19">
        <v>0.17499999999999999</v>
      </c>
      <c r="F42" s="19">
        <v>0.379</v>
      </c>
      <c r="G42" s="19">
        <v>0.44600000000000001</v>
      </c>
      <c r="H42" s="19">
        <v>0.11799999999999999</v>
      </c>
      <c r="I42" s="19">
        <v>0.11</v>
      </c>
      <c r="J42">
        <v>3</v>
      </c>
      <c r="K42" s="19">
        <v>2.8000000000000001E-2</v>
      </c>
      <c r="L42">
        <v>0</v>
      </c>
      <c r="M42" s="19">
        <v>0</v>
      </c>
      <c r="N42" s="19">
        <v>0.47199999999999998</v>
      </c>
      <c r="O42" s="19">
        <v>0.33200000000000002</v>
      </c>
      <c r="P42" s="19">
        <v>0.19600000000000001</v>
      </c>
      <c r="Q42" s="19">
        <v>0.13600000000000001</v>
      </c>
      <c r="R42" s="19">
        <v>0.49</v>
      </c>
      <c r="S42" s="19">
        <v>0.374</v>
      </c>
      <c r="T42">
        <v>27676</v>
      </c>
      <c r="U42">
        <v>686469</v>
      </c>
    </row>
    <row r="43" spans="1:21" x14ac:dyDescent="0.45">
      <c r="A43" t="s">
        <v>104</v>
      </c>
      <c r="B43" t="s">
        <v>105</v>
      </c>
      <c r="C43">
        <v>0.29599999999999999</v>
      </c>
      <c r="D43">
        <v>0.7</v>
      </c>
      <c r="E43" s="19">
        <v>0.222</v>
      </c>
      <c r="F43" s="19">
        <v>0.32</v>
      </c>
      <c r="G43" s="19">
        <v>0.45800000000000002</v>
      </c>
      <c r="H43" s="19">
        <v>3.9E-2</v>
      </c>
      <c r="I43" s="19">
        <v>0.11700000000000001</v>
      </c>
      <c r="J43">
        <v>4</v>
      </c>
      <c r="K43" s="19">
        <v>5.6000000000000001E-2</v>
      </c>
      <c r="L43">
        <v>0</v>
      </c>
      <c r="M43" s="19">
        <v>0</v>
      </c>
      <c r="N43" s="19">
        <v>0.36</v>
      </c>
      <c r="O43" s="19">
        <v>0.32900000000000001</v>
      </c>
      <c r="P43" s="19">
        <v>0.311</v>
      </c>
      <c r="Q43" s="19">
        <v>9.2999999999999999E-2</v>
      </c>
      <c r="R43" s="19">
        <v>0.53300000000000003</v>
      </c>
      <c r="S43" s="19">
        <v>0.373</v>
      </c>
      <c r="T43">
        <v>22184</v>
      </c>
      <c r="U43">
        <v>668901</v>
      </c>
    </row>
    <row r="44" spans="1:21" x14ac:dyDescent="0.45">
      <c r="A44" t="s">
        <v>1084</v>
      </c>
      <c r="B44" t="s">
        <v>103</v>
      </c>
      <c r="C44">
        <v>0.314</v>
      </c>
      <c r="D44">
        <v>0.88</v>
      </c>
      <c r="E44" s="19">
        <v>0.191</v>
      </c>
      <c r="F44" s="19">
        <v>0.377</v>
      </c>
      <c r="G44" s="19">
        <v>0.43099999999999999</v>
      </c>
      <c r="H44" s="19">
        <v>4.4999999999999998E-2</v>
      </c>
      <c r="I44" s="19">
        <v>0.14799999999999999</v>
      </c>
      <c r="J44">
        <v>2</v>
      </c>
      <c r="K44" s="19">
        <v>2.5999999999999999E-2</v>
      </c>
      <c r="L44">
        <v>0</v>
      </c>
      <c r="M44" s="19">
        <v>0</v>
      </c>
      <c r="N44" s="19">
        <v>0.35299999999999998</v>
      </c>
      <c r="O44" s="19">
        <v>0.38200000000000001</v>
      </c>
      <c r="P44" s="19">
        <v>0.26500000000000001</v>
      </c>
      <c r="Q44" s="19">
        <v>0.11799999999999999</v>
      </c>
      <c r="R44" s="19">
        <v>0.51</v>
      </c>
      <c r="S44" s="19">
        <v>0.373</v>
      </c>
      <c r="T44">
        <v>24617</v>
      </c>
      <c r="U44">
        <v>680776</v>
      </c>
    </row>
    <row r="45" spans="1:21" x14ac:dyDescent="0.45">
      <c r="A45" t="s">
        <v>137</v>
      </c>
      <c r="B45" t="s">
        <v>98</v>
      </c>
      <c r="C45">
        <v>0.32300000000000001</v>
      </c>
      <c r="D45">
        <v>1.18</v>
      </c>
      <c r="E45" s="19">
        <v>0.16900000000000001</v>
      </c>
      <c r="F45" s="19">
        <v>0.44900000000000001</v>
      </c>
      <c r="G45" s="19">
        <v>0.38200000000000001</v>
      </c>
      <c r="H45" s="19">
        <v>0.10100000000000001</v>
      </c>
      <c r="I45" s="19">
        <v>0.152</v>
      </c>
      <c r="J45">
        <v>14</v>
      </c>
      <c r="K45" s="19">
        <v>0.151</v>
      </c>
      <c r="L45">
        <v>0</v>
      </c>
      <c r="M45" s="19">
        <v>0</v>
      </c>
      <c r="N45" s="19">
        <v>0.35299999999999998</v>
      </c>
      <c r="O45" s="19">
        <v>0.35299999999999998</v>
      </c>
      <c r="P45" s="19">
        <v>0.29499999999999998</v>
      </c>
      <c r="Q45" s="19">
        <v>0.159</v>
      </c>
      <c r="R45" s="19">
        <v>0.47299999999999998</v>
      </c>
      <c r="S45" s="19">
        <v>0.36699999999999999</v>
      </c>
      <c r="T45">
        <v>6184</v>
      </c>
      <c r="U45">
        <v>502110</v>
      </c>
    </row>
    <row r="46" spans="1:21" x14ac:dyDescent="0.45">
      <c r="A46" t="s">
        <v>54</v>
      </c>
      <c r="B46" t="s">
        <v>55</v>
      </c>
      <c r="C46">
        <v>0.34699999999999998</v>
      </c>
      <c r="D46">
        <v>1.31</v>
      </c>
      <c r="E46" s="19">
        <v>0.17299999999999999</v>
      </c>
      <c r="F46" s="19">
        <v>0.46899999999999997</v>
      </c>
      <c r="G46" s="19">
        <v>0.35699999999999998</v>
      </c>
      <c r="H46" s="19">
        <v>8.5999999999999993E-2</v>
      </c>
      <c r="I46" s="19">
        <v>0.17100000000000001</v>
      </c>
      <c r="J46">
        <v>16</v>
      </c>
      <c r="K46" s="19">
        <v>0.11600000000000001</v>
      </c>
      <c r="L46">
        <v>1</v>
      </c>
      <c r="M46" s="19">
        <v>0.5</v>
      </c>
      <c r="N46" s="19">
        <v>0.29699999999999999</v>
      </c>
      <c r="O46" s="19">
        <v>0.42599999999999999</v>
      </c>
      <c r="P46" s="19">
        <v>0.27700000000000002</v>
      </c>
      <c r="Q46" s="19">
        <v>0.14899999999999999</v>
      </c>
      <c r="R46" s="19">
        <v>0.48599999999999999</v>
      </c>
      <c r="S46" s="19">
        <v>0.36499999999999999</v>
      </c>
      <c r="T46">
        <v>16578</v>
      </c>
      <c r="U46">
        <v>650490</v>
      </c>
    </row>
    <row r="47" spans="1:21" x14ac:dyDescent="0.45">
      <c r="A47" t="s">
        <v>56</v>
      </c>
      <c r="B47" t="s">
        <v>45</v>
      </c>
      <c r="C47">
        <v>0.33200000000000002</v>
      </c>
      <c r="D47">
        <v>0.96</v>
      </c>
      <c r="E47" s="19">
        <v>0.252</v>
      </c>
      <c r="F47" s="19">
        <v>0.36599999999999999</v>
      </c>
      <c r="G47" s="19">
        <v>0.38200000000000001</v>
      </c>
      <c r="H47" s="19">
        <v>5.2999999999999999E-2</v>
      </c>
      <c r="I47" s="19">
        <v>0.14899999999999999</v>
      </c>
      <c r="J47">
        <v>8</v>
      </c>
      <c r="K47" s="19">
        <v>8.8999999999999996E-2</v>
      </c>
      <c r="L47">
        <v>0</v>
      </c>
      <c r="M47" s="19">
        <v>0</v>
      </c>
      <c r="N47" s="19">
        <v>0.34</v>
      </c>
      <c r="O47" s="19">
        <v>0.308</v>
      </c>
      <c r="P47" s="19">
        <v>0.35199999999999998</v>
      </c>
      <c r="Q47" s="19">
        <v>0.126</v>
      </c>
      <c r="R47" s="19">
        <v>0.51</v>
      </c>
      <c r="S47" s="19">
        <v>0.36399999999999999</v>
      </c>
      <c r="T47">
        <v>12856</v>
      </c>
      <c r="U47">
        <v>543807</v>
      </c>
    </row>
    <row r="48" spans="1:21" x14ac:dyDescent="0.45">
      <c r="A48" t="s">
        <v>87</v>
      </c>
      <c r="B48" t="s">
        <v>30</v>
      </c>
      <c r="C48">
        <v>0.30099999999999999</v>
      </c>
      <c r="D48">
        <v>1.21</v>
      </c>
      <c r="E48" s="19">
        <v>0.215</v>
      </c>
      <c r="F48" s="19">
        <v>0.43</v>
      </c>
      <c r="G48" s="19">
        <v>0.35499999999999998</v>
      </c>
      <c r="H48" s="19">
        <v>2.3E-2</v>
      </c>
      <c r="I48" s="19">
        <v>0.186</v>
      </c>
      <c r="J48">
        <v>2</v>
      </c>
      <c r="K48" s="19">
        <v>1.9E-2</v>
      </c>
      <c r="L48">
        <v>0</v>
      </c>
      <c r="M48" s="19">
        <v>0</v>
      </c>
      <c r="N48" s="19">
        <v>0.36799999999999999</v>
      </c>
      <c r="O48" s="19">
        <v>0.33500000000000002</v>
      </c>
      <c r="P48" s="19">
        <v>0.29799999999999999</v>
      </c>
      <c r="Q48" s="19">
        <v>0.112</v>
      </c>
      <c r="R48" s="19">
        <v>0.52500000000000002</v>
      </c>
      <c r="S48" s="19">
        <v>0.36399999999999999</v>
      </c>
      <c r="T48">
        <v>21534</v>
      </c>
      <c r="U48">
        <v>663728</v>
      </c>
    </row>
    <row r="49" spans="1:21" x14ac:dyDescent="0.45">
      <c r="A49" t="s">
        <v>112</v>
      </c>
      <c r="B49" t="s">
        <v>76</v>
      </c>
      <c r="C49">
        <v>0.26700000000000002</v>
      </c>
      <c r="D49">
        <v>0.75</v>
      </c>
      <c r="E49" s="19">
        <v>0.17799999999999999</v>
      </c>
      <c r="F49" s="19">
        <v>0.35099999999999998</v>
      </c>
      <c r="G49" s="19">
        <v>0.47099999999999997</v>
      </c>
      <c r="H49" s="19">
        <v>0.115</v>
      </c>
      <c r="I49" s="19">
        <v>9.8000000000000004E-2</v>
      </c>
      <c r="J49">
        <v>5</v>
      </c>
      <c r="K49" s="19">
        <v>5.5E-2</v>
      </c>
      <c r="L49">
        <v>0</v>
      </c>
      <c r="M49" s="19">
        <v>0</v>
      </c>
      <c r="N49" s="19">
        <v>0.45900000000000002</v>
      </c>
      <c r="O49" s="19">
        <v>0.32</v>
      </c>
      <c r="P49" s="19">
        <v>0.22</v>
      </c>
      <c r="Q49" s="19">
        <v>0.17399999999999999</v>
      </c>
      <c r="R49" s="19">
        <v>0.46300000000000002</v>
      </c>
      <c r="S49" s="19">
        <v>0.36299999999999999</v>
      </c>
      <c r="T49">
        <v>16252</v>
      </c>
      <c r="U49">
        <v>607208</v>
      </c>
    </row>
    <row r="50" spans="1:21" x14ac:dyDescent="0.45">
      <c r="A50" t="s">
        <v>106</v>
      </c>
      <c r="B50" t="s">
        <v>30</v>
      </c>
      <c r="C50">
        <v>0.34599999999999997</v>
      </c>
      <c r="D50">
        <v>1.27</v>
      </c>
      <c r="E50" s="19">
        <v>0.161</v>
      </c>
      <c r="F50" s="19">
        <v>0.47</v>
      </c>
      <c r="G50" s="19">
        <v>0.37</v>
      </c>
      <c r="H50" s="19">
        <v>4.7E-2</v>
      </c>
      <c r="I50" s="19">
        <v>0.188</v>
      </c>
      <c r="J50">
        <v>11</v>
      </c>
      <c r="K50" s="19">
        <v>0.10199999999999999</v>
      </c>
      <c r="L50">
        <v>0</v>
      </c>
      <c r="M50" s="19">
        <v>0</v>
      </c>
      <c r="N50" s="19">
        <v>0.37</v>
      </c>
      <c r="O50" s="19">
        <v>0.36099999999999999</v>
      </c>
      <c r="P50" s="19">
        <v>0.27</v>
      </c>
      <c r="Q50" s="19">
        <v>0.157</v>
      </c>
      <c r="R50" s="19">
        <v>0.48299999999999998</v>
      </c>
      <c r="S50" s="19">
        <v>0.36099999999999999</v>
      </c>
      <c r="T50">
        <v>11579</v>
      </c>
      <c r="U50">
        <v>547180</v>
      </c>
    </row>
    <row r="51" spans="1:21" x14ac:dyDescent="0.45">
      <c r="A51" t="s">
        <v>167</v>
      </c>
      <c r="B51" t="s">
        <v>47</v>
      </c>
      <c r="C51">
        <v>0.27600000000000002</v>
      </c>
      <c r="D51">
        <v>0.89</v>
      </c>
      <c r="E51" s="19">
        <v>0.20499999999999999</v>
      </c>
      <c r="F51" s="19">
        <v>0.375</v>
      </c>
      <c r="G51" s="19">
        <v>0.42</v>
      </c>
      <c r="H51" s="19">
        <v>0.09</v>
      </c>
      <c r="I51" s="19">
        <v>0.16200000000000001</v>
      </c>
      <c r="J51">
        <v>6</v>
      </c>
      <c r="K51" s="19">
        <v>6.0999999999999999E-2</v>
      </c>
      <c r="L51">
        <v>0</v>
      </c>
      <c r="M51" s="19">
        <v>0</v>
      </c>
      <c r="N51" s="19">
        <v>0.371</v>
      </c>
      <c r="O51" s="19">
        <v>0.36</v>
      </c>
      <c r="P51" s="19">
        <v>0.26900000000000002</v>
      </c>
      <c r="Q51" s="19">
        <v>0.14000000000000001</v>
      </c>
      <c r="R51" s="19">
        <v>0.5</v>
      </c>
      <c r="S51" s="19">
        <v>0.36</v>
      </c>
      <c r="T51">
        <v>19197</v>
      </c>
      <c r="U51">
        <v>669257</v>
      </c>
    </row>
    <row r="52" spans="1:21" x14ac:dyDescent="0.45">
      <c r="A52" t="s">
        <v>74</v>
      </c>
      <c r="B52" t="s">
        <v>64</v>
      </c>
      <c r="C52">
        <v>0.32800000000000001</v>
      </c>
      <c r="D52">
        <v>0.74</v>
      </c>
      <c r="E52" s="19">
        <v>0.219</v>
      </c>
      <c r="F52" s="19">
        <v>0.33100000000000002</v>
      </c>
      <c r="G52" s="19">
        <v>0.45</v>
      </c>
      <c r="H52" s="19">
        <v>0.128</v>
      </c>
      <c r="I52" s="19">
        <v>0.128</v>
      </c>
      <c r="J52">
        <v>10</v>
      </c>
      <c r="K52" s="19">
        <v>0.11600000000000001</v>
      </c>
      <c r="L52">
        <v>1</v>
      </c>
      <c r="M52" s="19">
        <v>0.25</v>
      </c>
      <c r="N52" s="19">
        <v>0.38600000000000001</v>
      </c>
      <c r="O52" s="19">
        <v>0.36699999999999999</v>
      </c>
      <c r="P52" s="19">
        <v>0.246</v>
      </c>
      <c r="Q52" s="19">
        <v>0.14399999999999999</v>
      </c>
      <c r="R52" s="19">
        <v>0.496</v>
      </c>
      <c r="S52" s="19">
        <v>0.36</v>
      </c>
      <c r="T52">
        <v>13066</v>
      </c>
      <c r="U52">
        <v>606192</v>
      </c>
    </row>
    <row r="53" spans="1:21" x14ac:dyDescent="0.45">
      <c r="A53" t="s">
        <v>1094</v>
      </c>
      <c r="B53" t="s">
        <v>61</v>
      </c>
      <c r="C53">
        <v>0.3</v>
      </c>
      <c r="D53">
        <v>0.87</v>
      </c>
      <c r="E53" s="19">
        <v>0.17899999999999999</v>
      </c>
      <c r="F53" s="19">
        <v>0.38200000000000001</v>
      </c>
      <c r="G53" s="19">
        <v>0.439</v>
      </c>
      <c r="H53" s="19">
        <v>0.16700000000000001</v>
      </c>
      <c r="I53" s="19">
        <v>8.3000000000000004E-2</v>
      </c>
      <c r="J53">
        <v>8</v>
      </c>
      <c r="K53" s="19">
        <v>8.5000000000000006E-2</v>
      </c>
      <c r="L53">
        <v>0</v>
      </c>
      <c r="M53" s="19">
        <v>0</v>
      </c>
      <c r="N53" s="19">
        <v>0.49199999999999999</v>
      </c>
      <c r="O53" s="19">
        <v>0.27200000000000002</v>
      </c>
      <c r="P53" s="19">
        <v>0.23599999999999999</v>
      </c>
      <c r="Q53" s="19">
        <v>0.19500000000000001</v>
      </c>
      <c r="R53" s="19">
        <v>0.44700000000000001</v>
      </c>
      <c r="S53" s="19">
        <v>0.35799999999999998</v>
      </c>
      <c r="T53">
        <v>15986</v>
      </c>
      <c r="U53">
        <v>642715</v>
      </c>
    </row>
    <row r="54" spans="1:21" x14ac:dyDescent="0.45">
      <c r="A54" t="s">
        <v>193</v>
      </c>
      <c r="B54" t="s">
        <v>43</v>
      </c>
      <c r="C54">
        <v>0.33200000000000002</v>
      </c>
      <c r="D54">
        <v>1.84</v>
      </c>
      <c r="E54" s="19">
        <v>0.17899999999999999</v>
      </c>
      <c r="F54" s="19">
        <v>0.53200000000000003</v>
      </c>
      <c r="G54" s="19">
        <v>0.28899999999999998</v>
      </c>
      <c r="H54" s="19">
        <v>0.184</v>
      </c>
      <c r="I54" s="19">
        <v>0.13200000000000001</v>
      </c>
      <c r="J54">
        <v>13</v>
      </c>
      <c r="K54" s="19">
        <v>9.2999999999999999E-2</v>
      </c>
      <c r="L54">
        <v>0</v>
      </c>
      <c r="M54" s="19">
        <v>0</v>
      </c>
      <c r="N54" s="19">
        <v>0.316</v>
      </c>
      <c r="O54" s="19">
        <v>0.42599999999999999</v>
      </c>
      <c r="P54" s="19">
        <v>0.25900000000000001</v>
      </c>
      <c r="Q54" s="19">
        <v>0.17100000000000001</v>
      </c>
      <c r="R54" s="19">
        <v>0.47099999999999997</v>
      </c>
      <c r="S54" s="19">
        <v>0.35699999999999998</v>
      </c>
      <c r="T54">
        <v>5361</v>
      </c>
      <c r="U54">
        <v>518692</v>
      </c>
    </row>
    <row r="55" spans="1:21" x14ac:dyDescent="0.45">
      <c r="A55" t="s">
        <v>82</v>
      </c>
      <c r="B55" t="s">
        <v>38</v>
      </c>
      <c r="C55">
        <v>0.30099999999999999</v>
      </c>
      <c r="D55">
        <v>0.64</v>
      </c>
      <c r="E55" s="19">
        <v>0.17799999999999999</v>
      </c>
      <c r="F55" s="19">
        <v>0.32200000000000001</v>
      </c>
      <c r="G55" s="19">
        <v>0.5</v>
      </c>
      <c r="H55" s="19">
        <v>0.107</v>
      </c>
      <c r="I55" s="19">
        <v>0.19</v>
      </c>
      <c r="J55">
        <v>6</v>
      </c>
      <c r="K55" s="19">
        <v>7.6999999999999999E-2</v>
      </c>
      <c r="L55">
        <v>0</v>
      </c>
      <c r="M55" s="19">
        <v>0</v>
      </c>
      <c r="N55" s="19">
        <v>0.44600000000000001</v>
      </c>
      <c r="O55" s="19">
        <v>0.36399999999999999</v>
      </c>
      <c r="P55" s="19">
        <v>0.19</v>
      </c>
      <c r="Q55" s="19">
        <v>0.13200000000000001</v>
      </c>
      <c r="R55" s="19">
        <v>0.51200000000000001</v>
      </c>
      <c r="S55" s="19">
        <v>0.35499999999999998</v>
      </c>
      <c r="T55">
        <v>25878</v>
      </c>
      <c r="U55">
        <v>682998</v>
      </c>
    </row>
    <row r="56" spans="1:21" x14ac:dyDescent="0.45">
      <c r="A56" t="s">
        <v>198</v>
      </c>
      <c r="B56" t="s">
        <v>68</v>
      </c>
      <c r="C56">
        <v>0.26500000000000001</v>
      </c>
      <c r="D56">
        <v>1.1299999999999999</v>
      </c>
      <c r="E56" s="19">
        <v>0.16</v>
      </c>
      <c r="F56" s="19">
        <v>0.44600000000000001</v>
      </c>
      <c r="G56" s="19">
        <v>0.39400000000000002</v>
      </c>
      <c r="H56" s="19">
        <v>0.151</v>
      </c>
      <c r="I56" s="19">
        <v>0.16</v>
      </c>
      <c r="J56">
        <v>5</v>
      </c>
      <c r="K56" s="19">
        <v>4.2000000000000003E-2</v>
      </c>
      <c r="L56">
        <v>1</v>
      </c>
      <c r="M56" s="19">
        <v>0.25</v>
      </c>
      <c r="N56" s="19">
        <v>0.40699999999999997</v>
      </c>
      <c r="O56" s="19">
        <v>0.32600000000000001</v>
      </c>
      <c r="P56" s="19">
        <v>0.26700000000000002</v>
      </c>
      <c r="Q56" s="19">
        <v>0.17599999999999999</v>
      </c>
      <c r="R56" s="19">
        <v>0.46899999999999997</v>
      </c>
      <c r="S56" s="19">
        <v>0.35499999999999998</v>
      </c>
      <c r="T56">
        <v>13510</v>
      </c>
      <c r="U56">
        <v>608070</v>
      </c>
    </row>
    <row r="57" spans="1:21" x14ac:dyDescent="0.45">
      <c r="A57" t="s">
        <v>1179</v>
      </c>
      <c r="B57" t="s">
        <v>1337</v>
      </c>
      <c r="C57">
        <v>0.28100000000000003</v>
      </c>
      <c r="D57">
        <v>1.4</v>
      </c>
      <c r="E57" s="19">
        <v>0.19900000000000001</v>
      </c>
      <c r="F57" s="19">
        <v>0.46800000000000003</v>
      </c>
      <c r="G57" s="19">
        <v>0.33300000000000002</v>
      </c>
      <c r="H57" s="19">
        <v>0.11899999999999999</v>
      </c>
      <c r="I57" s="19">
        <v>7.4999999999999997E-2</v>
      </c>
      <c r="J57">
        <v>6</v>
      </c>
      <c r="K57" s="19">
        <v>6.4000000000000001E-2</v>
      </c>
      <c r="L57">
        <v>0</v>
      </c>
      <c r="M57" s="19">
        <v>0</v>
      </c>
      <c r="N57" s="19">
        <v>0.36299999999999999</v>
      </c>
      <c r="O57" s="19">
        <v>0.35299999999999998</v>
      </c>
      <c r="P57" s="19">
        <v>0.28399999999999997</v>
      </c>
      <c r="Q57" s="19">
        <v>0.17399999999999999</v>
      </c>
      <c r="R57" s="19">
        <v>0.47299999999999998</v>
      </c>
      <c r="S57" s="19">
        <v>0.35299999999999998</v>
      </c>
      <c r="T57">
        <v>26368</v>
      </c>
      <c r="U57">
        <v>668709</v>
      </c>
    </row>
    <row r="58" spans="1:21" x14ac:dyDescent="0.45">
      <c r="A58" t="s">
        <v>206</v>
      </c>
      <c r="B58" t="s">
        <v>70</v>
      </c>
      <c r="C58">
        <v>0.25600000000000001</v>
      </c>
      <c r="D58">
        <v>1.52</v>
      </c>
      <c r="E58" s="19">
        <v>0.17199999999999999</v>
      </c>
      <c r="F58" s="19">
        <v>0.5</v>
      </c>
      <c r="G58" s="19">
        <v>0.32800000000000001</v>
      </c>
      <c r="H58" s="19">
        <v>0.14599999999999999</v>
      </c>
      <c r="I58" s="19">
        <v>0.19500000000000001</v>
      </c>
      <c r="J58">
        <v>7</v>
      </c>
      <c r="K58" s="19">
        <v>5.6000000000000001E-2</v>
      </c>
      <c r="L58">
        <v>0</v>
      </c>
      <c r="M58" s="19">
        <v>0</v>
      </c>
      <c r="N58" s="19">
        <v>0.44400000000000001</v>
      </c>
      <c r="O58" s="19">
        <v>0.372</v>
      </c>
      <c r="P58" s="19">
        <v>0.184</v>
      </c>
      <c r="Q58" s="19">
        <v>0.17199999999999999</v>
      </c>
      <c r="R58" s="19">
        <v>0.47599999999999998</v>
      </c>
      <c r="S58" s="19">
        <v>0.35199999999999998</v>
      </c>
      <c r="T58">
        <v>19600</v>
      </c>
      <c r="U58">
        <v>650559</v>
      </c>
    </row>
    <row r="59" spans="1:21" x14ac:dyDescent="0.45">
      <c r="A59" t="s">
        <v>1097</v>
      </c>
      <c r="B59" t="s">
        <v>1336</v>
      </c>
      <c r="C59">
        <v>0.33600000000000002</v>
      </c>
      <c r="D59">
        <v>1</v>
      </c>
      <c r="E59" s="19">
        <v>0.22800000000000001</v>
      </c>
      <c r="F59" s="19">
        <v>0.38600000000000001</v>
      </c>
      <c r="G59" s="19">
        <v>0.38600000000000001</v>
      </c>
      <c r="H59" s="19">
        <v>0.17</v>
      </c>
      <c r="I59" s="19">
        <v>9.0999999999999998E-2</v>
      </c>
      <c r="J59">
        <v>10</v>
      </c>
      <c r="K59" s="19">
        <v>0.114</v>
      </c>
      <c r="L59">
        <v>0</v>
      </c>
      <c r="M59" s="19">
        <v>0</v>
      </c>
      <c r="N59" s="19">
        <v>0.434</v>
      </c>
      <c r="O59" s="19">
        <v>0.32500000000000001</v>
      </c>
      <c r="P59" s="19">
        <v>0.24099999999999999</v>
      </c>
      <c r="Q59" s="19">
        <v>0.21099999999999999</v>
      </c>
      <c r="R59" s="19">
        <v>0.439</v>
      </c>
      <c r="S59" s="19">
        <v>0.35099999999999998</v>
      </c>
      <c r="T59">
        <v>7304</v>
      </c>
      <c r="U59">
        <v>521692</v>
      </c>
    </row>
    <row r="60" spans="1:21" x14ac:dyDescent="0.45">
      <c r="A60" t="s">
        <v>135</v>
      </c>
      <c r="B60" t="s">
        <v>41</v>
      </c>
      <c r="C60">
        <v>0.26900000000000002</v>
      </c>
      <c r="D60">
        <v>0.96</v>
      </c>
      <c r="E60" s="19">
        <v>0.186</v>
      </c>
      <c r="F60" s="19">
        <v>0.39900000000000002</v>
      </c>
      <c r="G60" s="19">
        <v>0.41399999999999998</v>
      </c>
      <c r="H60" s="19">
        <v>0.183</v>
      </c>
      <c r="I60" s="19">
        <v>0.128</v>
      </c>
      <c r="J60">
        <v>9</v>
      </c>
      <c r="K60" s="19">
        <v>8.5999999999999993E-2</v>
      </c>
      <c r="L60">
        <v>0</v>
      </c>
      <c r="M60" s="19">
        <v>0</v>
      </c>
      <c r="N60" s="19">
        <v>0.47899999999999998</v>
      </c>
      <c r="O60" s="19">
        <v>0.30399999999999999</v>
      </c>
      <c r="P60" s="19">
        <v>0.217</v>
      </c>
      <c r="Q60" s="19">
        <v>0.19</v>
      </c>
      <c r="R60" s="19">
        <v>0.46</v>
      </c>
      <c r="S60" s="19">
        <v>0.35</v>
      </c>
      <c r="T60">
        <v>31837</v>
      </c>
      <c r="U60">
        <v>807799</v>
      </c>
    </row>
    <row r="61" spans="1:21" x14ac:dyDescent="0.45">
      <c r="A61" t="s">
        <v>48</v>
      </c>
      <c r="B61" t="s">
        <v>49</v>
      </c>
      <c r="C61">
        <v>0.27100000000000002</v>
      </c>
      <c r="D61">
        <v>0.74</v>
      </c>
      <c r="E61" s="19">
        <v>0.17399999999999999</v>
      </c>
      <c r="F61" s="19">
        <v>0.35199999999999998</v>
      </c>
      <c r="G61" s="19">
        <v>0.47399999999999998</v>
      </c>
      <c r="H61" s="19">
        <v>0.125</v>
      </c>
      <c r="I61" s="19">
        <v>0.13900000000000001</v>
      </c>
      <c r="J61">
        <v>11</v>
      </c>
      <c r="K61" s="19">
        <v>0.10299999999999999</v>
      </c>
      <c r="L61">
        <v>0</v>
      </c>
      <c r="M61" s="19">
        <v>0</v>
      </c>
      <c r="N61" s="19">
        <v>0.54600000000000004</v>
      </c>
      <c r="O61" s="19">
        <v>0.27600000000000002</v>
      </c>
      <c r="P61" s="19">
        <v>0.17799999999999999</v>
      </c>
      <c r="Q61" s="19">
        <v>0.18099999999999999</v>
      </c>
      <c r="R61" s="19">
        <v>0.47</v>
      </c>
      <c r="S61" s="19">
        <v>0.34899999999999998</v>
      </c>
      <c r="T61">
        <v>14344</v>
      </c>
      <c r="U61">
        <v>621566</v>
      </c>
    </row>
    <row r="62" spans="1:21" x14ac:dyDescent="0.45">
      <c r="A62" t="s">
        <v>1087</v>
      </c>
      <c r="B62" t="s">
        <v>35</v>
      </c>
      <c r="C62">
        <v>0.27700000000000002</v>
      </c>
      <c r="D62">
        <v>0.87</v>
      </c>
      <c r="E62" s="19">
        <v>0.19400000000000001</v>
      </c>
      <c r="F62" s="19">
        <v>0.374</v>
      </c>
      <c r="G62" s="19">
        <v>0.432</v>
      </c>
      <c r="H62" s="19">
        <v>8.2000000000000003E-2</v>
      </c>
      <c r="I62" s="19">
        <v>7.0999999999999994E-2</v>
      </c>
      <c r="J62">
        <v>6</v>
      </c>
      <c r="K62" s="19">
        <v>7.0999999999999994E-2</v>
      </c>
      <c r="L62">
        <v>0</v>
      </c>
      <c r="M62" s="19">
        <v>0</v>
      </c>
      <c r="N62" s="19">
        <v>0.35699999999999998</v>
      </c>
      <c r="O62" s="19">
        <v>0.34799999999999998</v>
      </c>
      <c r="P62" s="19">
        <v>0.29499999999999998</v>
      </c>
      <c r="Q62" s="19">
        <v>0.159</v>
      </c>
      <c r="R62" s="19">
        <v>0.49299999999999999</v>
      </c>
      <c r="S62" s="19">
        <v>0.34799999999999998</v>
      </c>
      <c r="T62">
        <v>24064</v>
      </c>
      <c r="U62">
        <v>678662</v>
      </c>
    </row>
    <row r="63" spans="1:21" x14ac:dyDescent="0.45">
      <c r="A63" t="s">
        <v>27</v>
      </c>
      <c r="B63" t="s">
        <v>28</v>
      </c>
      <c r="C63">
        <v>0.36699999999999999</v>
      </c>
      <c r="D63">
        <v>0.87</v>
      </c>
      <c r="E63" s="19">
        <v>0.20399999999999999</v>
      </c>
      <c r="F63" s="19">
        <v>0.37</v>
      </c>
      <c r="G63" s="19">
        <v>0.42599999999999999</v>
      </c>
      <c r="H63" s="19">
        <v>0.154</v>
      </c>
      <c r="I63" s="19">
        <v>0.16200000000000001</v>
      </c>
      <c r="J63">
        <v>10</v>
      </c>
      <c r="K63" s="19">
        <v>8.5000000000000006E-2</v>
      </c>
      <c r="L63">
        <v>0</v>
      </c>
      <c r="M63" s="19">
        <v>0</v>
      </c>
      <c r="N63" s="19">
        <v>0.35399999999999998</v>
      </c>
      <c r="O63" s="19">
        <v>0.36399999999999999</v>
      </c>
      <c r="P63" s="19">
        <v>0.28199999999999997</v>
      </c>
      <c r="Q63" s="19">
        <v>0.16</v>
      </c>
      <c r="R63" s="19">
        <v>0.49199999999999999</v>
      </c>
      <c r="S63" s="19">
        <v>0.34799999999999998</v>
      </c>
      <c r="T63">
        <v>16442</v>
      </c>
      <c r="U63">
        <v>656811</v>
      </c>
    </row>
    <row r="64" spans="1:21" x14ac:dyDescent="0.45">
      <c r="A64" t="s">
        <v>164</v>
      </c>
      <c r="B64" t="s">
        <v>103</v>
      </c>
      <c r="C64">
        <v>0.28999999999999998</v>
      </c>
      <c r="D64">
        <v>1.07</v>
      </c>
      <c r="E64" s="19">
        <v>0.188</v>
      </c>
      <c r="F64" s="19">
        <v>0.42099999999999999</v>
      </c>
      <c r="G64" s="19">
        <v>0.39200000000000002</v>
      </c>
      <c r="H64" s="19">
        <v>6.4000000000000001E-2</v>
      </c>
      <c r="I64" s="19">
        <v>0.20200000000000001</v>
      </c>
      <c r="J64">
        <v>5</v>
      </c>
      <c r="K64" s="19">
        <v>0.05</v>
      </c>
      <c r="L64">
        <v>0</v>
      </c>
      <c r="M64" s="19">
        <v>0</v>
      </c>
      <c r="N64" s="19">
        <v>0.433</v>
      </c>
      <c r="O64" s="19">
        <v>0.317</v>
      </c>
      <c r="P64" s="19">
        <v>0.25</v>
      </c>
      <c r="Q64" s="19">
        <v>0.15</v>
      </c>
      <c r="R64" s="19">
        <v>0.504</v>
      </c>
      <c r="S64" s="19">
        <v>0.34599999999999997</v>
      </c>
      <c r="T64">
        <v>25764</v>
      </c>
      <c r="U64">
        <v>677951</v>
      </c>
    </row>
    <row r="65" spans="1:21" x14ac:dyDescent="0.45">
      <c r="A65" t="s">
        <v>51</v>
      </c>
      <c r="B65" t="s">
        <v>28</v>
      </c>
      <c r="C65">
        <v>0.27400000000000002</v>
      </c>
      <c r="D65">
        <v>0.78</v>
      </c>
      <c r="E65" s="19">
        <v>0.20799999999999999</v>
      </c>
      <c r="F65" s="19">
        <v>0.34699999999999998</v>
      </c>
      <c r="G65" s="19">
        <v>0.44500000000000001</v>
      </c>
      <c r="H65" s="19">
        <v>0.11899999999999999</v>
      </c>
      <c r="I65" s="19">
        <v>0.14399999999999999</v>
      </c>
      <c r="J65">
        <v>7</v>
      </c>
      <c r="K65" s="19">
        <v>7.5999999999999998E-2</v>
      </c>
      <c r="L65">
        <v>0</v>
      </c>
      <c r="M65" s="19">
        <v>0</v>
      </c>
      <c r="N65" s="19">
        <v>0.51700000000000002</v>
      </c>
      <c r="O65" s="19">
        <v>0.28299999999999997</v>
      </c>
      <c r="P65" s="19">
        <v>0.2</v>
      </c>
      <c r="Q65" s="19">
        <v>0.151</v>
      </c>
      <c r="R65" s="19">
        <v>0.50600000000000001</v>
      </c>
      <c r="S65" s="19">
        <v>0.34300000000000003</v>
      </c>
      <c r="T65">
        <v>11737</v>
      </c>
      <c r="U65">
        <v>592206</v>
      </c>
    </row>
    <row r="66" spans="1:21" x14ac:dyDescent="0.45">
      <c r="A66" t="s">
        <v>52</v>
      </c>
      <c r="B66" t="s">
        <v>53</v>
      </c>
      <c r="C66">
        <v>0.25700000000000001</v>
      </c>
      <c r="D66">
        <v>1.1299999999999999</v>
      </c>
      <c r="E66" s="19">
        <v>0.14599999999999999</v>
      </c>
      <c r="F66" s="19">
        <v>0.45300000000000001</v>
      </c>
      <c r="G66" s="19">
        <v>0.40100000000000002</v>
      </c>
      <c r="H66" s="19">
        <v>7.4999999999999997E-2</v>
      </c>
      <c r="I66" s="19">
        <v>0.14000000000000001</v>
      </c>
      <c r="J66">
        <v>5</v>
      </c>
      <c r="K66" s="19">
        <v>4.1000000000000002E-2</v>
      </c>
      <c r="L66">
        <v>1</v>
      </c>
      <c r="M66" s="19">
        <v>0.25</v>
      </c>
      <c r="N66" s="19">
        <v>0.41699999999999998</v>
      </c>
      <c r="O66" s="19">
        <v>0.35799999999999998</v>
      </c>
      <c r="P66" s="19">
        <v>0.22500000000000001</v>
      </c>
      <c r="Q66" s="19">
        <v>0.14000000000000001</v>
      </c>
      <c r="R66" s="19">
        <v>0.51700000000000002</v>
      </c>
      <c r="S66" s="19">
        <v>0.34300000000000003</v>
      </c>
      <c r="T66">
        <v>19251</v>
      </c>
      <c r="U66">
        <v>624413</v>
      </c>
    </row>
    <row r="67" spans="1:21" x14ac:dyDescent="0.45">
      <c r="A67" t="s">
        <v>79</v>
      </c>
      <c r="B67" t="s">
        <v>35</v>
      </c>
      <c r="C67">
        <v>0.309</v>
      </c>
      <c r="D67">
        <v>1.1499999999999999</v>
      </c>
      <c r="E67" s="19">
        <v>0.16800000000000001</v>
      </c>
      <c r="F67" s="19">
        <v>0.44600000000000001</v>
      </c>
      <c r="G67" s="19">
        <v>0.38600000000000001</v>
      </c>
      <c r="H67" s="19">
        <v>1.2999999999999999E-2</v>
      </c>
      <c r="I67" s="19">
        <v>0.17899999999999999</v>
      </c>
      <c r="J67">
        <v>7</v>
      </c>
      <c r="K67" s="19">
        <v>7.8E-2</v>
      </c>
      <c r="L67">
        <v>0</v>
      </c>
      <c r="M67" s="19">
        <v>0</v>
      </c>
      <c r="N67" s="19">
        <v>0.39100000000000001</v>
      </c>
      <c r="O67" s="19">
        <v>0.39100000000000001</v>
      </c>
      <c r="P67" s="19">
        <v>0.218</v>
      </c>
      <c r="Q67" s="19">
        <v>9.9000000000000005E-2</v>
      </c>
      <c r="R67" s="19">
        <v>0.55900000000000005</v>
      </c>
      <c r="S67" s="19">
        <v>0.34200000000000003</v>
      </c>
      <c r="T67">
        <v>26323</v>
      </c>
      <c r="U67">
        <v>668715</v>
      </c>
    </row>
    <row r="68" spans="1:21" x14ac:dyDescent="0.45">
      <c r="A68" t="s">
        <v>182</v>
      </c>
      <c r="B68" t="s">
        <v>26</v>
      </c>
      <c r="C68">
        <v>0.29499999999999998</v>
      </c>
      <c r="D68">
        <v>0.83</v>
      </c>
      <c r="E68" s="19">
        <v>0.19400000000000001</v>
      </c>
      <c r="F68" s="19">
        <v>0.36599999999999999</v>
      </c>
      <c r="G68" s="19">
        <v>0.441</v>
      </c>
      <c r="H68" s="19">
        <v>0.13</v>
      </c>
      <c r="I68" s="19">
        <v>0.14599999999999999</v>
      </c>
      <c r="J68">
        <v>8</v>
      </c>
      <c r="K68" s="19">
        <v>7.8E-2</v>
      </c>
      <c r="L68">
        <v>0</v>
      </c>
      <c r="M68" s="19">
        <v>0</v>
      </c>
      <c r="N68" s="19">
        <v>0.40899999999999997</v>
      </c>
      <c r="O68" s="19">
        <v>0.36899999999999999</v>
      </c>
      <c r="P68" s="19">
        <v>0.222</v>
      </c>
      <c r="Q68" s="19">
        <v>0.161</v>
      </c>
      <c r="R68" s="19">
        <v>0.498</v>
      </c>
      <c r="S68" s="19">
        <v>0.34100000000000003</v>
      </c>
      <c r="T68">
        <v>16939</v>
      </c>
      <c r="U68">
        <v>657041</v>
      </c>
    </row>
    <row r="69" spans="1:21" x14ac:dyDescent="0.45">
      <c r="A69" t="s">
        <v>126</v>
      </c>
      <c r="B69" t="s">
        <v>32</v>
      </c>
      <c r="C69">
        <v>0.26200000000000001</v>
      </c>
      <c r="D69">
        <v>1.57</v>
      </c>
      <c r="E69" s="19">
        <v>0.17899999999999999</v>
      </c>
      <c r="F69" s="19">
        <v>0.502</v>
      </c>
      <c r="G69" s="19">
        <v>0.31900000000000001</v>
      </c>
      <c r="H69" s="19">
        <v>7.9000000000000001E-2</v>
      </c>
      <c r="I69" s="19">
        <v>6.7000000000000004E-2</v>
      </c>
      <c r="J69">
        <v>6</v>
      </c>
      <c r="K69" s="19">
        <v>4.2999999999999997E-2</v>
      </c>
      <c r="L69">
        <v>1</v>
      </c>
      <c r="M69" s="19">
        <v>0.33300000000000002</v>
      </c>
      <c r="N69" s="19">
        <v>0.36199999999999999</v>
      </c>
      <c r="O69" s="19">
        <v>0.35499999999999998</v>
      </c>
      <c r="P69" s="19">
        <v>0.28399999999999997</v>
      </c>
      <c r="Q69" s="19">
        <v>0.121</v>
      </c>
      <c r="R69" s="19">
        <v>0.53900000000000003</v>
      </c>
      <c r="S69" s="19">
        <v>0.34</v>
      </c>
      <c r="T69">
        <v>10815</v>
      </c>
      <c r="U69">
        <v>595777</v>
      </c>
    </row>
    <row r="70" spans="1:21" x14ac:dyDescent="0.45">
      <c r="A70" t="s">
        <v>1088</v>
      </c>
      <c r="B70" t="s">
        <v>86</v>
      </c>
      <c r="C70">
        <v>0.32800000000000001</v>
      </c>
      <c r="D70">
        <v>1.17</v>
      </c>
      <c r="E70" s="19">
        <v>0.186</v>
      </c>
      <c r="F70" s="19">
        <v>0.439</v>
      </c>
      <c r="G70" s="19">
        <v>0.375</v>
      </c>
      <c r="H70" s="19">
        <v>7.3999999999999996E-2</v>
      </c>
      <c r="I70" s="19">
        <v>0.189</v>
      </c>
      <c r="J70">
        <v>11</v>
      </c>
      <c r="K70" s="19">
        <v>9.9000000000000005E-2</v>
      </c>
      <c r="L70">
        <v>0</v>
      </c>
      <c r="M70" s="19">
        <v>0</v>
      </c>
      <c r="N70" s="19">
        <v>0.28899999999999998</v>
      </c>
      <c r="O70" s="19">
        <v>0.39500000000000002</v>
      </c>
      <c r="P70" s="19">
        <v>0.316</v>
      </c>
      <c r="Q70" s="19">
        <v>0.17799999999999999</v>
      </c>
      <c r="R70" s="19">
        <v>0.48199999999999998</v>
      </c>
      <c r="S70" s="19">
        <v>0.34</v>
      </c>
      <c r="T70">
        <v>29591</v>
      </c>
      <c r="U70">
        <v>681297</v>
      </c>
    </row>
    <row r="71" spans="1:21" x14ac:dyDescent="0.45">
      <c r="A71" t="s">
        <v>71</v>
      </c>
      <c r="B71" t="s">
        <v>30</v>
      </c>
      <c r="C71">
        <v>0.23799999999999999</v>
      </c>
      <c r="D71">
        <v>0.62</v>
      </c>
      <c r="E71" s="19">
        <v>0.154</v>
      </c>
      <c r="F71" s="19">
        <v>0.32300000000000001</v>
      </c>
      <c r="G71" s="19">
        <v>0.52300000000000002</v>
      </c>
      <c r="H71" s="19">
        <v>3.9E-2</v>
      </c>
      <c r="I71" s="19">
        <v>0.108</v>
      </c>
      <c r="J71">
        <v>3</v>
      </c>
      <c r="K71" s="19">
        <v>4.8000000000000001E-2</v>
      </c>
      <c r="L71">
        <v>0</v>
      </c>
      <c r="M71" s="19">
        <v>0</v>
      </c>
      <c r="N71" s="19">
        <v>0.32300000000000001</v>
      </c>
      <c r="O71" s="19">
        <v>0.39</v>
      </c>
      <c r="P71" s="19">
        <v>0.28699999999999998</v>
      </c>
      <c r="Q71" s="19">
        <v>0.108</v>
      </c>
      <c r="R71" s="19">
        <v>0.55400000000000005</v>
      </c>
      <c r="S71" s="19">
        <v>0.33800000000000002</v>
      </c>
      <c r="T71">
        <v>19955</v>
      </c>
      <c r="U71">
        <v>666158</v>
      </c>
    </row>
    <row r="72" spans="1:21" x14ac:dyDescent="0.45">
      <c r="A72" t="s">
        <v>175</v>
      </c>
      <c r="B72" t="s">
        <v>41</v>
      </c>
      <c r="C72">
        <v>0.3</v>
      </c>
      <c r="D72">
        <v>0.97</v>
      </c>
      <c r="E72" s="19">
        <v>0.19</v>
      </c>
      <c r="F72" s="19">
        <v>0.39900000000000002</v>
      </c>
      <c r="G72" s="19">
        <v>0.41099999999999998</v>
      </c>
      <c r="H72" s="19">
        <v>0.11799999999999999</v>
      </c>
      <c r="I72" s="19">
        <v>0.108</v>
      </c>
      <c r="J72">
        <v>3</v>
      </c>
      <c r="K72" s="19">
        <v>0.03</v>
      </c>
      <c r="L72">
        <v>0</v>
      </c>
      <c r="M72" s="19">
        <v>0</v>
      </c>
      <c r="N72" s="19">
        <v>0.42199999999999999</v>
      </c>
      <c r="O72" s="19">
        <v>0.39400000000000002</v>
      </c>
      <c r="P72" s="19">
        <v>0.185</v>
      </c>
      <c r="Q72" s="19">
        <v>0.16500000000000001</v>
      </c>
      <c r="R72" s="19">
        <v>0.498</v>
      </c>
      <c r="S72" s="19">
        <v>0.33700000000000002</v>
      </c>
      <c r="T72">
        <v>21523</v>
      </c>
      <c r="U72">
        <v>663697</v>
      </c>
    </row>
    <row r="73" spans="1:21" x14ac:dyDescent="0.45">
      <c r="A73" t="s">
        <v>219</v>
      </c>
      <c r="B73" t="s">
        <v>166</v>
      </c>
      <c r="C73">
        <v>0.30199999999999999</v>
      </c>
      <c r="D73">
        <v>0.84</v>
      </c>
      <c r="E73" s="19">
        <v>0.184</v>
      </c>
      <c r="F73" s="19">
        <v>0.373</v>
      </c>
      <c r="G73" s="19">
        <v>0.443</v>
      </c>
      <c r="H73" s="19">
        <v>0.124</v>
      </c>
      <c r="I73" s="19">
        <v>0.115</v>
      </c>
      <c r="J73">
        <v>3</v>
      </c>
      <c r="K73" s="19">
        <v>3.2000000000000001E-2</v>
      </c>
      <c r="L73">
        <v>0</v>
      </c>
      <c r="M73" s="19">
        <v>0</v>
      </c>
      <c r="N73" s="19">
        <v>0.38</v>
      </c>
      <c r="O73" s="19">
        <v>0.373</v>
      </c>
      <c r="P73" s="19">
        <v>0.247</v>
      </c>
      <c r="Q73" s="19">
        <v>0.153</v>
      </c>
      <c r="R73" s="19">
        <v>0.51</v>
      </c>
      <c r="S73" s="19">
        <v>0.33700000000000002</v>
      </c>
      <c r="T73">
        <v>20454</v>
      </c>
      <c r="U73">
        <v>665862</v>
      </c>
    </row>
    <row r="74" spans="1:21" x14ac:dyDescent="0.45">
      <c r="A74" t="s">
        <v>134</v>
      </c>
      <c r="B74" t="s">
        <v>76</v>
      </c>
      <c r="C74">
        <v>0.27</v>
      </c>
      <c r="D74">
        <v>0.8</v>
      </c>
      <c r="E74" s="19">
        <v>0.187</v>
      </c>
      <c r="F74" s="19">
        <v>0.36299999999999999</v>
      </c>
      <c r="G74" s="19">
        <v>0.45100000000000001</v>
      </c>
      <c r="H74" s="19">
        <v>0.126</v>
      </c>
      <c r="I74" s="19">
        <v>0.17199999999999999</v>
      </c>
      <c r="J74">
        <v>2</v>
      </c>
      <c r="K74" s="19">
        <v>2.9000000000000001E-2</v>
      </c>
      <c r="L74">
        <v>0</v>
      </c>
      <c r="M74" s="19">
        <v>0</v>
      </c>
      <c r="N74" s="19">
        <v>0.503</v>
      </c>
      <c r="O74" s="19">
        <v>0.33700000000000002</v>
      </c>
      <c r="P74" s="19">
        <v>0.161</v>
      </c>
      <c r="Q74" s="19">
        <v>0.18099999999999999</v>
      </c>
      <c r="R74" s="19">
        <v>0.48199999999999998</v>
      </c>
      <c r="S74" s="19">
        <v>0.33700000000000002</v>
      </c>
      <c r="T74">
        <v>17678</v>
      </c>
      <c r="U74">
        <v>608324</v>
      </c>
    </row>
    <row r="75" spans="1:21" x14ac:dyDescent="0.45">
      <c r="A75" t="s">
        <v>221</v>
      </c>
      <c r="B75" t="s">
        <v>45</v>
      </c>
      <c r="C75">
        <v>0.308</v>
      </c>
      <c r="D75">
        <v>1.0900000000000001</v>
      </c>
      <c r="E75" s="19">
        <v>0.24299999999999999</v>
      </c>
      <c r="F75" s="19">
        <v>0.39500000000000002</v>
      </c>
      <c r="G75" s="19">
        <v>0.36199999999999999</v>
      </c>
      <c r="H75" s="19">
        <v>0.02</v>
      </c>
      <c r="I75" s="19">
        <v>0.13</v>
      </c>
      <c r="J75">
        <v>2</v>
      </c>
      <c r="K75" s="19">
        <v>1.7999999999999999E-2</v>
      </c>
      <c r="L75">
        <v>0</v>
      </c>
      <c r="M75" s="19">
        <v>0</v>
      </c>
      <c r="N75" s="19">
        <v>0.373</v>
      </c>
      <c r="O75" s="19">
        <v>0.36599999999999999</v>
      </c>
      <c r="P75" s="19">
        <v>0.26100000000000001</v>
      </c>
      <c r="Q75" s="19">
        <v>0.13400000000000001</v>
      </c>
      <c r="R75" s="19">
        <v>0.53300000000000003</v>
      </c>
      <c r="S75" s="19">
        <v>0.33300000000000002</v>
      </c>
      <c r="T75">
        <v>33333</v>
      </c>
      <c r="U75">
        <v>694671</v>
      </c>
    </row>
    <row r="76" spans="1:21" x14ac:dyDescent="0.45">
      <c r="A76" t="s">
        <v>117</v>
      </c>
      <c r="B76" t="s">
        <v>118</v>
      </c>
      <c r="C76">
        <v>0.36099999999999999</v>
      </c>
      <c r="D76">
        <v>1.24</v>
      </c>
      <c r="E76" s="19">
        <v>0.215</v>
      </c>
      <c r="F76" s="19">
        <v>0.435</v>
      </c>
      <c r="G76" s="19">
        <v>0.35</v>
      </c>
      <c r="H76" s="19">
        <v>3.2000000000000001E-2</v>
      </c>
      <c r="I76" s="19">
        <v>0.17699999999999999</v>
      </c>
      <c r="J76">
        <v>1</v>
      </c>
      <c r="K76" s="19">
        <v>1.2999999999999999E-2</v>
      </c>
      <c r="L76">
        <v>0</v>
      </c>
      <c r="M76" s="19">
        <v>0</v>
      </c>
      <c r="N76" s="19">
        <v>0.39</v>
      </c>
      <c r="O76" s="19">
        <v>0.36199999999999999</v>
      </c>
      <c r="P76" s="19">
        <v>0.249</v>
      </c>
      <c r="Q76" s="19">
        <v>7.9000000000000001E-2</v>
      </c>
      <c r="R76" s="19">
        <v>0.58799999999999997</v>
      </c>
      <c r="S76" s="19">
        <v>0.33300000000000002</v>
      </c>
      <c r="T76">
        <v>12927</v>
      </c>
      <c r="U76">
        <v>607043</v>
      </c>
    </row>
    <row r="77" spans="1:21" x14ac:dyDescent="0.45">
      <c r="A77" t="s">
        <v>178</v>
      </c>
      <c r="B77" t="s">
        <v>1336</v>
      </c>
      <c r="C77">
        <v>0.28399999999999997</v>
      </c>
      <c r="D77">
        <v>1.1000000000000001</v>
      </c>
      <c r="E77" s="19">
        <v>0.218</v>
      </c>
      <c r="F77" s="19">
        <v>0.41</v>
      </c>
      <c r="G77" s="19">
        <v>0.372</v>
      </c>
      <c r="H77" s="19">
        <v>5.6000000000000001E-2</v>
      </c>
      <c r="I77" s="19">
        <v>0.112</v>
      </c>
      <c r="J77">
        <v>6</v>
      </c>
      <c r="K77" s="19">
        <v>6.0999999999999999E-2</v>
      </c>
      <c r="L77">
        <v>0</v>
      </c>
      <c r="M77" s="19">
        <v>0</v>
      </c>
      <c r="N77" s="19">
        <v>0.39300000000000002</v>
      </c>
      <c r="O77" s="19">
        <v>0.33100000000000002</v>
      </c>
      <c r="P77" s="19">
        <v>0.27600000000000002</v>
      </c>
      <c r="Q77" s="19">
        <v>0.1</v>
      </c>
      <c r="R77" s="19">
        <v>0.56899999999999995</v>
      </c>
      <c r="S77" s="19">
        <v>0.33100000000000002</v>
      </c>
      <c r="T77">
        <v>17027</v>
      </c>
      <c r="U77">
        <v>657077</v>
      </c>
    </row>
    <row r="78" spans="1:21" x14ac:dyDescent="0.45">
      <c r="A78" t="s">
        <v>83</v>
      </c>
      <c r="B78" t="s">
        <v>1336</v>
      </c>
      <c r="C78">
        <v>0.32100000000000001</v>
      </c>
      <c r="D78">
        <v>1.4</v>
      </c>
      <c r="E78" s="19">
        <v>0.17</v>
      </c>
      <c r="F78" s="19">
        <v>0.48399999999999999</v>
      </c>
      <c r="G78" s="19">
        <v>0.34499999999999997</v>
      </c>
      <c r="H78" s="19">
        <v>9.0999999999999998E-2</v>
      </c>
      <c r="I78" s="19">
        <v>0.19500000000000001</v>
      </c>
      <c r="J78">
        <v>9</v>
      </c>
      <c r="K78" s="19">
        <v>8.3000000000000004E-2</v>
      </c>
      <c r="L78">
        <v>2</v>
      </c>
      <c r="M78" s="19">
        <v>0.5</v>
      </c>
      <c r="N78" s="19">
        <v>0.432</v>
      </c>
      <c r="O78" s="19">
        <v>0.39600000000000002</v>
      </c>
      <c r="P78" s="19">
        <v>0.17199999999999999</v>
      </c>
      <c r="Q78" s="19">
        <v>0.128</v>
      </c>
      <c r="R78" s="19">
        <v>0.54200000000000004</v>
      </c>
      <c r="S78" s="19">
        <v>0.33</v>
      </c>
      <c r="T78">
        <v>13185</v>
      </c>
      <c r="U78">
        <v>606115</v>
      </c>
    </row>
    <row r="79" spans="1:21" x14ac:dyDescent="0.45">
      <c r="A79" t="s">
        <v>1106</v>
      </c>
      <c r="B79" t="s">
        <v>70</v>
      </c>
      <c r="C79">
        <v>0.30099999999999999</v>
      </c>
      <c r="D79">
        <v>1.21</v>
      </c>
      <c r="E79" s="19">
        <v>0.222</v>
      </c>
      <c r="F79" s="19">
        <v>0.42499999999999999</v>
      </c>
      <c r="G79" s="19">
        <v>0.35299999999999998</v>
      </c>
      <c r="H79" s="19">
        <v>0.115</v>
      </c>
      <c r="I79" s="19">
        <v>0.154</v>
      </c>
      <c r="J79">
        <v>4</v>
      </c>
      <c r="K79" s="19">
        <v>4.2999999999999997E-2</v>
      </c>
      <c r="L79">
        <v>0</v>
      </c>
      <c r="M79" s="19">
        <v>0</v>
      </c>
      <c r="N79" s="19">
        <v>0.39800000000000002</v>
      </c>
      <c r="O79" s="19">
        <v>0.28100000000000003</v>
      </c>
      <c r="P79" s="19">
        <v>0.32100000000000001</v>
      </c>
      <c r="Q79" s="19">
        <v>0.14499999999999999</v>
      </c>
      <c r="R79" s="19">
        <v>0.52500000000000002</v>
      </c>
      <c r="S79" s="19">
        <v>0.33</v>
      </c>
      <c r="T79">
        <v>19290</v>
      </c>
      <c r="U79">
        <v>668227</v>
      </c>
    </row>
    <row r="80" spans="1:21" x14ac:dyDescent="0.45">
      <c r="A80" t="s">
        <v>128</v>
      </c>
      <c r="B80" t="s">
        <v>35</v>
      </c>
      <c r="C80">
        <v>0.313</v>
      </c>
      <c r="D80">
        <v>1.33</v>
      </c>
      <c r="E80" s="19">
        <v>0.22900000000000001</v>
      </c>
      <c r="F80" s="19">
        <v>0.44</v>
      </c>
      <c r="G80" s="19">
        <v>0.33</v>
      </c>
      <c r="H80" s="19">
        <v>6.9000000000000006E-2</v>
      </c>
      <c r="I80" s="19">
        <v>9.7000000000000003E-2</v>
      </c>
      <c r="J80">
        <v>5</v>
      </c>
      <c r="K80" s="19">
        <v>5.1999999999999998E-2</v>
      </c>
      <c r="L80">
        <v>0</v>
      </c>
      <c r="M80" s="19">
        <v>0</v>
      </c>
      <c r="N80" s="19">
        <v>0.24299999999999999</v>
      </c>
      <c r="O80" s="19">
        <v>0.39400000000000002</v>
      </c>
      <c r="P80" s="19">
        <v>0.36199999999999999</v>
      </c>
      <c r="Q80" s="19">
        <v>0.11899999999999999</v>
      </c>
      <c r="R80" s="19">
        <v>0.55000000000000004</v>
      </c>
      <c r="S80" s="19">
        <v>0.33</v>
      </c>
      <c r="T80">
        <v>25816</v>
      </c>
      <c r="U80">
        <v>669127</v>
      </c>
    </row>
    <row r="81" spans="1:21" x14ac:dyDescent="0.45">
      <c r="A81" t="s">
        <v>1095</v>
      </c>
      <c r="B81" t="s">
        <v>30</v>
      </c>
      <c r="C81">
        <v>0.32800000000000001</v>
      </c>
      <c r="D81">
        <v>1.68</v>
      </c>
      <c r="E81" s="19">
        <v>0.24199999999999999</v>
      </c>
      <c r="F81" s="19">
        <v>0.47499999999999998</v>
      </c>
      <c r="G81" s="19">
        <v>0.28299999999999997</v>
      </c>
      <c r="H81" s="19">
        <v>5.3999999999999999E-2</v>
      </c>
      <c r="I81" s="19">
        <v>0.161</v>
      </c>
      <c r="J81">
        <v>3</v>
      </c>
      <c r="K81" s="19">
        <v>3.2000000000000001E-2</v>
      </c>
      <c r="L81">
        <v>0</v>
      </c>
      <c r="M81" s="19">
        <v>0</v>
      </c>
      <c r="N81" s="19">
        <v>0.38900000000000001</v>
      </c>
      <c r="O81" s="19">
        <v>0.39400000000000002</v>
      </c>
      <c r="P81" s="19">
        <v>0.217</v>
      </c>
      <c r="Q81" s="19">
        <v>0.17699999999999999</v>
      </c>
      <c r="R81" s="19">
        <v>0.495</v>
      </c>
      <c r="S81" s="19">
        <v>0.32800000000000001</v>
      </c>
      <c r="T81">
        <v>23003</v>
      </c>
      <c r="U81">
        <v>673237</v>
      </c>
    </row>
    <row r="82" spans="1:21" x14ac:dyDescent="0.45">
      <c r="A82" t="s">
        <v>102</v>
      </c>
      <c r="B82" t="s">
        <v>103</v>
      </c>
      <c r="C82">
        <v>0.29099999999999998</v>
      </c>
      <c r="D82">
        <v>1.1299999999999999</v>
      </c>
      <c r="E82" s="19">
        <v>0.193</v>
      </c>
      <c r="F82" s="19">
        <v>0.42899999999999999</v>
      </c>
      <c r="G82" s="19">
        <v>0.378</v>
      </c>
      <c r="H82" s="19">
        <v>6.7000000000000004E-2</v>
      </c>
      <c r="I82" s="19">
        <v>0.122</v>
      </c>
      <c r="J82">
        <v>7</v>
      </c>
      <c r="K82" s="19">
        <v>6.9000000000000006E-2</v>
      </c>
      <c r="L82">
        <v>0</v>
      </c>
      <c r="M82" s="19">
        <v>0</v>
      </c>
      <c r="N82" s="19">
        <v>0.37</v>
      </c>
      <c r="O82" s="19">
        <v>0.37</v>
      </c>
      <c r="P82" s="19">
        <v>0.26100000000000001</v>
      </c>
      <c r="Q82" s="19">
        <v>0.155</v>
      </c>
      <c r="R82" s="19">
        <v>0.51700000000000002</v>
      </c>
      <c r="S82" s="19">
        <v>0.32800000000000001</v>
      </c>
      <c r="T82">
        <v>22515</v>
      </c>
      <c r="U82">
        <v>671218</v>
      </c>
    </row>
    <row r="83" spans="1:21" x14ac:dyDescent="0.45">
      <c r="A83" t="s">
        <v>217</v>
      </c>
      <c r="B83" t="s">
        <v>1336</v>
      </c>
      <c r="C83">
        <v>0.32</v>
      </c>
      <c r="D83">
        <v>1.06</v>
      </c>
      <c r="E83" s="19">
        <v>0.16200000000000001</v>
      </c>
      <c r="F83" s="19">
        <v>0.43099999999999999</v>
      </c>
      <c r="G83" s="19">
        <v>0.40699999999999997</v>
      </c>
      <c r="H83" s="19">
        <v>0.13600000000000001</v>
      </c>
      <c r="I83" s="19">
        <v>0.125</v>
      </c>
      <c r="J83">
        <v>12</v>
      </c>
      <c r="K83" s="19">
        <v>0.129</v>
      </c>
      <c r="L83">
        <v>0</v>
      </c>
      <c r="M83" s="19">
        <v>0</v>
      </c>
      <c r="N83" s="19">
        <v>0.50700000000000001</v>
      </c>
      <c r="O83" s="19">
        <v>0.3</v>
      </c>
      <c r="P83" s="19">
        <v>0.19400000000000001</v>
      </c>
      <c r="Q83" s="19">
        <v>0.16600000000000001</v>
      </c>
      <c r="R83" s="19">
        <v>0.50700000000000001</v>
      </c>
      <c r="S83" s="19">
        <v>0.32700000000000001</v>
      </c>
      <c r="T83">
        <v>20391</v>
      </c>
      <c r="U83">
        <v>671277</v>
      </c>
    </row>
    <row r="84" spans="1:21" x14ac:dyDescent="0.45">
      <c r="A84" t="s">
        <v>69</v>
      </c>
      <c r="B84" t="s">
        <v>70</v>
      </c>
      <c r="C84">
        <v>0.28100000000000003</v>
      </c>
      <c r="D84">
        <v>0.62</v>
      </c>
      <c r="E84" s="19">
        <v>0.15</v>
      </c>
      <c r="F84" s="19">
        <v>0.32500000000000001</v>
      </c>
      <c r="G84" s="19">
        <v>0.52500000000000002</v>
      </c>
      <c r="H84" s="19">
        <v>0.14299999999999999</v>
      </c>
      <c r="I84" s="19">
        <v>8.5999999999999993E-2</v>
      </c>
      <c r="J84">
        <v>9</v>
      </c>
      <c r="K84" s="19">
        <v>0.13800000000000001</v>
      </c>
      <c r="L84">
        <v>3</v>
      </c>
      <c r="M84" s="19">
        <v>0.5</v>
      </c>
      <c r="N84" s="19">
        <v>0.48499999999999999</v>
      </c>
      <c r="O84" s="19">
        <v>0.28199999999999997</v>
      </c>
      <c r="P84" s="19">
        <v>0.23300000000000001</v>
      </c>
      <c r="Q84" s="19">
        <v>0.19900000000000001</v>
      </c>
      <c r="R84" s="19">
        <v>0.47599999999999998</v>
      </c>
      <c r="S84" s="19">
        <v>0.32500000000000001</v>
      </c>
      <c r="T84">
        <v>16376</v>
      </c>
      <c r="U84">
        <v>624424</v>
      </c>
    </row>
    <row r="85" spans="1:21" x14ac:dyDescent="0.45">
      <c r="A85" t="s">
        <v>216</v>
      </c>
      <c r="B85" t="s">
        <v>1336</v>
      </c>
      <c r="C85">
        <v>0.29499999999999998</v>
      </c>
      <c r="D85">
        <v>1.38</v>
      </c>
      <c r="E85" s="19">
        <v>0.191</v>
      </c>
      <c r="F85" s="19">
        <v>0.46899999999999997</v>
      </c>
      <c r="G85" s="19">
        <v>0.34</v>
      </c>
      <c r="H85" s="19">
        <v>5.7000000000000002E-2</v>
      </c>
      <c r="I85" s="19">
        <v>0.13800000000000001</v>
      </c>
      <c r="J85">
        <v>11</v>
      </c>
      <c r="K85" s="19">
        <v>9.1999999999999998E-2</v>
      </c>
      <c r="L85">
        <v>0</v>
      </c>
      <c r="M85" s="19">
        <v>0</v>
      </c>
      <c r="N85" s="19">
        <v>0.441</v>
      </c>
      <c r="O85" s="19">
        <v>0.27300000000000002</v>
      </c>
      <c r="P85" s="19">
        <v>0.28499999999999998</v>
      </c>
      <c r="Q85" s="19">
        <v>0.16400000000000001</v>
      </c>
      <c r="R85" s="19">
        <v>0.51200000000000001</v>
      </c>
      <c r="S85" s="19">
        <v>0.32400000000000001</v>
      </c>
      <c r="T85">
        <v>19608</v>
      </c>
      <c r="U85">
        <v>672640</v>
      </c>
    </row>
    <row r="86" spans="1:21" x14ac:dyDescent="0.45">
      <c r="A86" t="s">
        <v>185</v>
      </c>
      <c r="B86" t="s">
        <v>68</v>
      </c>
      <c r="C86">
        <v>0.33500000000000002</v>
      </c>
      <c r="D86">
        <v>0.89</v>
      </c>
      <c r="E86" s="19">
        <v>0.214</v>
      </c>
      <c r="F86" s="19">
        <v>0.37</v>
      </c>
      <c r="G86" s="19">
        <v>0.41599999999999998</v>
      </c>
      <c r="H86" s="19">
        <v>9.0999999999999998E-2</v>
      </c>
      <c r="I86" s="19">
        <v>0.111</v>
      </c>
      <c r="J86">
        <v>7</v>
      </c>
      <c r="K86" s="19">
        <v>0.08</v>
      </c>
      <c r="L86">
        <v>0</v>
      </c>
      <c r="M86" s="19">
        <v>0</v>
      </c>
      <c r="N86" s="19">
        <v>0.41199999999999998</v>
      </c>
      <c r="O86" s="19">
        <v>0.315</v>
      </c>
      <c r="P86" s="19">
        <v>0.27300000000000002</v>
      </c>
      <c r="Q86" s="19">
        <v>0.189</v>
      </c>
      <c r="R86" s="19">
        <v>0.48699999999999999</v>
      </c>
      <c r="S86" s="19">
        <v>0.32400000000000001</v>
      </c>
      <c r="T86">
        <v>26197</v>
      </c>
      <c r="U86">
        <v>683734</v>
      </c>
    </row>
    <row r="87" spans="1:21" x14ac:dyDescent="0.45">
      <c r="A87" t="s">
        <v>99</v>
      </c>
      <c r="B87" t="s">
        <v>53</v>
      </c>
      <c r="C87">
        <v>0.28299999999999997</v>
      </c>
      <c r="D87">
        <v>1.23</v>
      </c>
      <c r="E87" s="19">
        <v>0.18</v>
      </c>
      <c r="F87" s="19">
        <v>0.45200000000000001</v>
      </c>
      <c r="G87" s="19">
        <v>0.36799999999999999</v>
      </c>
      <c r="H87" s="19">
        <v>7.2999999999999995E-2</v>
      </c>
      <c r="I87" s="19">
        <v>8.3000000000000004E-2</v>
      </c>
      <c r="J87">
        <v>8</v>
      </c>
      <c r="K87" s="19">
        <v>6.8000000000000005E-2</v>
      </c>
      <c r="L87">
        <v>1</v>
      </c>
      <c r="M87" s="19">
        <v>0.5</v>
      </c>
      <c r="N87" s="19">
        <v>0.32300000000000001</v>
      </c>
      <c r="O87" s="19">
        <v>0.376</v>
      </c>
      <c r="P87" s="19">
        <v>0.3</v>
      </c>
      <c r="Q87" s="19">
        <v>0.19800000000000001</v>
      </c>
      <c r="R87" s="19">
        <v>0.47899999999999998</v>
      </c>
      <c r="S87" s="19">
        <v>0.32300000000000001</v>
      </c>
      <c r="T87">
        <v>20043</v>
      </c>
      <c r="U87">
        <v>673357</v>
      </c>
    </row>
    <row r="88" spans="1:21" x14ac:dyDescent="0.45">
      <c r="A88" t="s">
        <v>180</v>
      </c>
      <c r="B88" t="s">
        <v>78</v>
      </c>
      <c r="C88">
        <v>0.26600000000000001</v>
      </c>
      <c r="D88">
        <v>0.87</v>
      </c>
      <c r="E88" s="19">
        <v>0.182</v>
      </c>
      <c r="F88" s="19">
        <v>0.38</v>
      </c>
      <c r="G88" s="19">
        <v>0.438</v>
      </c>
      <c r="H88" s="19">
        <v>0.17</v>
      </c>
      <c r="I88" s="19">
        <v>0.123</v>
      </c>
      <c r="J88">
        <v>6</v>
      </c>
      <c r="K88" s="19">
        <v>6.5000000000000002E-2</v>
      </c>
      <c r="L88">
        <v>0</v>
      </c>
      <c r="M88" s="19">
        <v>0</v>
      </c>
      <c r="N88" s="19">
        <v>0.52900000000000003</v>
      </c>
      <c r="O88" s="19">
        <v>0.27700000000000002</v>
      </c>
      <c r="P88" s="19">
        <v>0.19400000000000001</v>
      </c>
      <c r="Q88" s="19">
        <v>0.22700000000000001</v>
      </c>
      <c r="R88" s="19">
        <v>0.45</v>
      </c>
      <c r="S88" s="19">
        <v>0.32200000000000001</v>
      </c>
      <c r="T88">
        <v>13145</v>
      </c>
      <c r="U88">
        <v>605137</v>
      </c>
    </row>
    <row r="89" spans="1:21" x14ac:dyDescent="0.45">
      <c r="A89" t="s">
        <v>163</v>
      </c>
      <c r="B89" t="s">
        <v>47</v>
      </c>
      <c r="C89">
        <v>0.24299999999999999</v>
      </c>
      <c r="D89">
        <v>1.24</v>
      </c>
      <c r="E89" s="19">
        <v>0.157</v>
      </c>
      <c r="F89" s="19">
        <v>0.46600000000000003</v>
      </c>
      <c r="G89" s="19">
        <v>0.377</v>
      </c>
      <c r="H89" s="19">
        <v>0.14599999999999999</v>
      </c>
      <c r="I89" s="19">
        <v>0.112</v>
      </c>
      <c r="J89">
        <v>10</v>
      </c>
      <c r="K89" s="19">
        <v>9.0999999999999998E-2</v>
      </c>
      <c r="L89">
        <v>0</v>
      </c>
      <c r="M89" s="19">
        <v>0</v>
      </c>
      <c r="N89" s="19">
        <v>0.50600000000000001</v>
      </c>
      <c r="O89" s="19">
        <v>0.29499999999999998</v>
      </c>
      <c r="P89" s="19">
        <v>0.19800000000000001</v>
      </c>
      <c r="Q89" s="19">
        <v>0.19800000000000001</v>
      </c>
      <c r="R89" s="19">
        <v>0.48099999999999998</v>
      </c>
      <c r="S89" s="19">
        <v>0.32100000000000001</v>
      </c>
      <c r="T89">
        <v>18373</v>
      </c>
      <c r="U89">
        <v>663624</v>
      </c>
    </row>
    <row r="90" spans="1:21" x14ac:dyDescent="0.45">
      <c r="A90" t="s">
        <v>159</v>
      </c>
      <c r="B90" t="s">
        <v>61</v>
      </c>
      <c r="C90">
        <v>0.254</v>
      </c>
      <c r="D90">
        <v>0.97</v>
      </c>
      <c r="E90" s="19">
        <v>0.184</v>
      </c>
      <c r="F90" s="19">
        <v>0.40200000000000002</v>
      </c>
      <c r="G90" s="19">
        <v>0.41499999999999998</v>
      </c>
      <c r="H90" s="19">
        <v>9.2999999999999999E-2</v>
      </c>
      <c r="I90" s="19">
        <v>0.10299999999999999</v>
      </c>
      <c r="J90">
        <v>5</v>
      </c>
      <c r="K90" s="19">
        <v>5.2999999999999999E-2</v>
      </c>
      <c r="L90">
        <v>0</v>
      </c>
      <c r="M90" s="19">
        <v>0</v>
      </c>
      <c r="N90" s="19">
        <v>0.40200000000000002</v>
      </c>
      <c r="O90" s="19">
        <v>0.308</v>
      </c>
      <c r="P90" s="19">
        <v>0.29099999999999998</v>
      </c>
      <c r="Q90" s="19">
        <v>0.154</v>
      </c>
      <c r="R90" s="19">
        <v>0.52600000000000002</v>
      </c>
      <c r="S90" s="19">
        <v>0.32100000000000001</v>
      </c>
      <c r="T90">
        <v>19287</v>
      </c>
      <c r="U90">
        <v>666969</v>
      </c>
    </row>
    <row r="91" spans="1:21" x14ac:dyDescent="0.45">
      <c r="A91" t="s">
        <v>101</v>
      </c>
      <c r="B91" t="s">
        <v>78</v>
      </c>
      <c r="C91">
        <v>0.308</v>
      </c>
      <c r="D91">
        <v>1.02</v>
      </c>
      <c r="E91" s="19">
        <v>0.20200000000000001</v>
      </c>
      <c r="F91" s="19">
        <v>0.40300000000000002</v>
      </c>
      <c r="G91" s="19">
        <v>0.39500000000000002</v>
      </c>
      <c r="H91" s="19">
        <v>9.6000000000000002E-2</v>
      </c>
      <c r="I91" s="19">
        <v>7.3999999999999996E-2</v>
      </c>
      <c r="J91">
        <v>2</v>
      </c>
      <c r="K91" s="19">
        <v>2.1000000000000001E-2</v>
      </c>
      <c r="L91">
        <v>0</v>
      </c>
      <c r="M91" s="19">
        <v>0</v>
      </c>
      <c r="N91" s="19">
        <v>0.38200000000000001</v>
      </c>
      <c r="O91" s="19">
        <v>0.38600000000000001</v>
      </c>
      <c r="P91" s="19">
        <v>0.23200000000000001</v>
      </c>
      <c r="Q91" s="19">
        <v>0.13700000000000001</v>
      </c>
      <c r="R91" s="19">
        <v>0.54400000000000004</v>
      </c>
      <c r="S91" s="19">
        <v>0.32</v>
      </c>
      <c r="T91">
        <v>26477</v>
      </c>
      <c r="U91">
        <v>687462</v>
      </c>
    </row>
    <row r="92" spans="1:21" x14ac:dyDescent="0.45">
      <c r="A92" t="s">
        <v>154</v>
      </c>
      <c r="B92" t="s">
        <v>105</v>
      </c>
      <c r="C92">
        <v>0.29399999999999998</v>
      </c>
      <c r="D92">
        <v>1.1499999999999999</v>
      </c>
      <c r="E92" s="19">
        <v>0.17399999999999999</v>
      </c>
      <c r="F92" s="19">
        <v>0.442</v>
      </c>
      <c r="G92" s="19">
        <v>0.38400000000000001</v>
      </c>
      <c r="H92" s="19">
        <v>7.4999999999999997E-2</v>
      </c>
      <c r="I92" s="19">
        <v>0.151</v>
      </c>
      <c r="J92">
        <v>4</v>
      </c>
      <c r="K92" s="19">
        <v>3.6999999999999998E-2</v>
      </c>
      <c r="L92">
        <v>1</v>
      </c>
      <c r="M92" s="19">
        <v>0.16700000000000001</v>
      </c>
      <c r="N92" s="19">
        <v>0.51600000000000001</v>
      </c>
      <c r="O92" s="19">
        <v>0.29399999999999998</v>
      </c>
      <c r="P92" s="19">
        <v>0.19</v>
      </c>
      <c r="Q92" s="19">
        <v>0.13300000000000001</v>
      </c>
      <c r="R92" s="19">
        <v>0.54800000000000004</v>
      </c>
      <c r="S92" s="19">
        <v>0.31900000000000001</v>
      </c>
      <c r="T92">
        <v>31347</v>
      </c>
      <c r="U92">
        <v>687263</v>
      </c>
    </row>
    <row r="93" spans="1:21" x14ac:dyDescent="0.45">
      <c r="A93" t="s">
        <v>1089</v>
      </c>
      <c r="B93" t="s">
        <v>166</v>
      </c>
      <c r="C93">
        <v>0.30099999999999999</v>
      </c>
      <c r="D93">
        <v>0.95</v>
      </c>
      <c r="E93" s="19">
        <v>0.21199999999999999</v>
      </c>
      <c r="F93" s="19">
        <v>0.38400000000000001</v>
      </c>
      <c r="G93" s="19">
        <v>0.40400000000000003</v>
      </c>
      <c r="H93" s="19">
        <v>7.4999999999999997E-2</v>
      </c>
      <c r="I93" s="19">
        <v>0.15</v>
      </c>
      <c r="J93">
        <v>7</v>
      </c>
      <c r="K93" s="19">
        <v>9.1999999999999998E-2</v>
      </c>
      <c r="L93">
        <v>0</v>
      </c>
      <c r="M93" s="19">
        <v>0</v>
      </c>
      <c r="N93" s="19">
        <v>0.374</v>
      </c>
      <c r="O93" s="19">
        <v>0.36899999999999999</v>
      </c>
      <c r="P93" s="19">
        <v>0.25800000000000001</v>
      </c>
      <c r="Q93" s="19">
        <v>0.14599999999999999</v>
      </c>
      <c r="R93" s="19">
        <v>0.53500000000000003</v>
      </c>
      <c r="S93" s="19">
        <v>0.318</v>
      </c>
      <c r="T93">
        <v>2396</v>
      </c>
      <c r="U93">
        <v>467793</v>
      </c>
    </row>
    <row r="94" spans="1:21" x14ac:dyDescent="0.45">
      <c r="A94" t="s">
        <v>1096</v>
      </c>
      <c r="B94" t="s">
        <v>90</v>
      </c>
      <c r="C94">
        <v>0.26200000000000001</v>
      </c>
      <c r="D94">
        <v>1.1000000000000001</v>
      </c>
      <c r="E94" s="19">
        <v>0.20399999999999999</v>
      </c>
      <c r="F94" s="19">
        <v>0.41699999999999998</v>
      </c>
      <c r="G94" s="19">
        <v>0.379</v>
      </c>
      <c r="H94" s="19">
        <v>0.109</v>
      </c>
      <c r="I94" s="19">
        <v>0.13400000000000001</v>
      </c>
      <c r="J94">
        <v>4</v>
      </c>
      <c r="K94" s="19">
        <v>3.1E-2</v>
      </c>
      <c r="L94">
        <v>0</v>
      </c>
      <c r="M94" s="19">
        <v>0</v>
      </c>
      <c r="N94" s="19">
        <v>0.35599999999999998</v>
      </c>
      <c r="O94" s="19">
        <v>0.38700000000000001</v>
      </c>
      <c r="P94" s="19">
        <v>0.25700000000000001</v>
      </c>
      <c r="Q94" s="19">
        <v>0.13</v>
      </c>
      <c r="R94" s="19">
        <v>0.55200000000000005</v>
      </c>
      <c r="S94" s="19">
        <v>0.317</v>
      </c>
      <c r="T94">
        <v>12533</v>
      </c>
      <c r="U94">
        <v>543760</v>
      </c>
    </row>
    <row r="95" spans="1:21" x14ac:dyDescent="0.45">
      <c r="A95" t="s">
        <v>204</v>
      </c>
      <c r="B95" t="s">
        <v>1336</v>
      </c>
      <c r="C95">
        <v>0.24399999999999999</v>
      </c>
      <c r="D95">
        <v>1.1399999999999999</v>
      </c>
      <c r="E95" s="19">
        <v>0.13200000000000001</v>
      </c>
      <c r="F95" s="19">
        <v>0.46300000000000002</v>
      </c>
      <c r="G95" s="19">
        <v>0.40500000000000003</v>
      </c>
      <c r="H95" s="19">
        <v>0.18099999999999999</v>
      </c>
      <c r="I95" s="19">
        <v>0.14499999999999999</v>
      </c>
      <c r="J95">
        <v>7</v>
      </c>
      <c r="K95" s="19">
        <v>7.3999999999999996E-2</v>
      </c>
      <c r="L95">
        <v>0</v>
      </c>
      <c r="M95" s="19">
        <v>0</v>
      </c>
      <c r="N95" s="19">
        <v>0.434</v>
      </c>
      <c r="O95" s="19">
        <v>0.41</v>
      </c>
      <c r="P95" s="19">
        <v>0.156</v>
      </c>
      <c r="Q95" s="19">
        <v>0.18</v>
      </c>
      <c r="R95" s="19">
        <v>0.502</v>
      </c>
      <c r="S95" s="19">
        <v>0.317</v>
      </c>
      <c r="T95">
        <v>19238</v>
      </c>
      <c r="U95">
        <v>666971</v>
      </c>
    </row>
    <row r="96" spans="1:21" x14ac:dyDescent="0.45">
      <c r="A96" t="s">
        <v>1093</v>
      </c>
      <c r="B96" t="s">
        <v>96</v>
      </c>
      <c r="C96">
        <v>0.3</v>
      </c>
      <c r="D96">
        <v>1.39</v>
      </c>
      <c r="E96" s="19">
        <v>0.17299999999999999</v>
      </c>
      <c r="F96" s="19">
        <v>0.48099999999999998</v>
      </c>
      <c r="G96" s="19">
        <v>0.34599999999999997</v>
      </c>
      <c r="H96" s="19">
        <v>0.107</v>
      </c>
      <c r="I96" s="19">
        <v>0.11899999999999999</v>
      </c>
      <c r="J96">
        <v>8</v>
      </c>
      <c r="K96" s="19">
        <v>6.8000000000000005E-2</v>
      </c>
      <c r="L96">
        <v>0</v>
      </c>
      <c r="M96" s="19">
        <v>0</v>
      </c>
      <c r="N96" s="19">
        <v>0.436</v>
      </c>
      <c r="O96" s="19">
        <v>0.38300000000000001</v>
      </c>
      <c r="P96" s="19">
        <v>0.18099999999999999</v>
      </c>
      <c r="Q96" s="19">
        <v>0.152</v>
      </c>
      <c r="R96" s="19">
        <v>0.53100000000000003</v>
      </c>
      <c r="S96" s="19">
        <v>0.317</v>
      </c>
      <c r="T96">
        <v>21897</v>
      </c>
      <c r="U96">
        <v>666624</v>
      </c>
    </row>
    <row r="97" spans="1:21" x14ac:dyDescent="0.45">
      <c r="A97" t="s">
        <v>124</v>
      </c>
      <c r="B97" t="s">
        <v>125</v>
      </c>
      <c r="C97">
        <v>0.26400000000000001</v>
      </c>
      <c r="D97">
        <v>0.9</v>
      </c>
      <c r="E97" s="19">
        <v>0.13800000000000001</v>
      </c>
      <c r="F97" s="19">
        <v>0.40899999999999997</v>
      </c>
      <c r="G97" s="19">
        <v>0.45300000000000001</v>
      </c>
      <c r="H97" s="19">
        <v>8.8999999999999996E-2</v>
      </c>
      <c r="I97" s="19">
        <v>0.107</v>
      </c>
      <c r="J97">
        <v>5</v>
      </c>
      <c r="K97" s="19">
        <v>0.05</v>
      </c>
      <c r="L97">
        <v>0</v>
      </c>
      <c r="M97" s="19">
        <v>0</v>
      </c>
      <c r="N97" s="19">
        <v>0.47</v>
      </c>
      <c r="O97" s="19">
        <v>0.308</v>
      </c>
      <c r="P97" s="19">
        <v>0.223</v>
      </c>
      <c r="Q97" s="19">
        <v>0.182</v>
      </c>
      <c r="R97" s="19">
        <v>0.502</v>
      </c>
      <c r="S97" s="19">
        <v>0.316</v>
      </c>
      <c r="T97">
        <v>27615</v>
      </c>
      <c r="U97">
        <v>676475</v>
      </c>
    </row>
    <row r="98" spans="1:21" x14ac:dyDescent="0.45">
      <c r="A98" t="s">
        <v>60</v>
      </c>
      <c r="B98" t="s">
        <v>61</v>
      </c>
      <c r="C98">
        <v>0.24199999999999999</v>
      </c>
      <c r="D98">
        <v>0.94</v>
      </c>
      <c r="E98" s="19">
        <v>0.16300000000000001</v>
      </c>
      <c r="F98" s="19">
        <v>0.40699999999999997</v>
      </c>
      <c r="G98" s="19">
        <v>0.43099999999999999</v>
      </c>
      <c r="H98" s="19">
        <v>0.14199999999999999</v>
      </c>
      <c r="I98" s="19">
        <v>7.9000000000000001E-2</v>
      </c>
      <c r="J98">
        <v>14</v>
      </c>
      <c r="K98" s="19">
        <v>0.11700000000000001</v>
      </c>
      <c r="L98">
        <v>0</v>
      </c>
      <c r="M98" s="19">
        <v>0</v>
      </c>
      <c r="N98" s="19">
        <v>0.53200000000000003</v>
      </c>
      <c r="O98" s="19">
        <v>0.29199999999999998</v>
      </c>
      <c r="P98" s="19">
        <v>0.17599999999999999</v>
      </c>
      <c r="Q98" s="19">
        <v>0.16900000000000001</v>
      </c>
      <c r="R98" s="19">
        <v>0.51500000000000001</v>
      </c>
      <c r="S98" s="19">
        <v>0.315</v>
      </c>
      <c r="T98">
        <v>20308</v>
      </c>
      <c r="U98">
        <v>676694</v>
      </c>
    </row>
    <row r="99" spans="1:21" x14ac:dyDescent="0.45">
      <c r="A99" t="s">
        <v>181</v>
      </c>
      <c r="B99" t="s">
        <v>26</v>
      </c>
      <c r="C99">
        <v>0.35399999999999998</v>
      </c>
      <c r="D99">
        <v>1.86</v>
      </c>
      <c r="E99" s="19">
        <v>0.24299999999999999</v>
      </c>
      <c r="F99" s="19">
        <v>0.49299999999999999</v>
      </c>
      <c r="G99" s="19">
        <v>0.26400000000000001</v>
      </c>
      <c r="H99" s="19">
        <v>0.11</v>
      </c>
      <c r="I99" s="19">
        <v>0.17799999999999999</v>
      </c>
      <c r="J99">
        <v>10</v>
      </c>
      <c r="K99" s="19">
        <v>7.3999999999999996E-2</v>
      </c>
      <c r="L99">
        <v>0</v>
      </c>
      <c r="M99" s="19">
        <v>0</v>
      </c>
      <c r="N99" s="19">
        <v>0.38800000000000001</v>
      </c>
      <c r="O99" s="19">
        <v>0.39900000000000002</v>
      </c>
      <c r="P99" s="19">
        <v>0.214</v>
      </c>
      <c r="Q99" s="19">
        <v>0.14499999999999999</v>
      </c>
      <c r="R99" s="19">
        <v>0.54</v>
      </c>
      <c r="S99" s="19">
        <v>0.315</v>
      </c>
      <c r="T99">
        <v>29766</v>
      </c>
      <c r="U99">
        <v>680869</v>
      </c>
    </row>
    <row r="100" spans="1:21" x14ac:dyDescent="0.45">
      <c r="A100" t="s">
        <v>1112</v>
      </c>
      <c r="B100" t="s">
        <v>84</v>
      </c>
      <c r="C100">
        <v>0.29899999999999999</v>
      </c>
      <c r="D100">
        <v>2.25</v>
      </c>
      <c r="E100" s="19">
        <v>0.20399999999999999</v>
      </c>
      <c r="F100" s="19">
        <v>0.55100000000000005</v>
      </c>
      <c r="G100" s="19">
        <v>0.24399999999999999</v>
      </c>
      <c r="H100" s="19">
        <v>7.2999999999999995E-2</v>
      </c>
      <c r="I100" s="19">
        <v>1.7999999999999999E-2</v>
      </c>
      <c r="J100">
        <v>20</v>
      </c>
      <c r="K100" s="19">
        <v>0.161</v>
      </c>
      <c r="L100">
        <v>0</v>
      </c>
      <c r="M100" s="19">
        <v>0</v>
      </c>
      <c r="N100" s="19">
        <v>0.33200000000000002</v>
      </c>
      <c r="O100" s="19">
        <v>0.42</v>
      </c>
      <c r="P100" s="19">
        <v>0.248</v>
      </c>
      <c r="Q100" s="19">
        <v>0.186</v>
      </c>
      <c r="R100" s="19">
        <v>0.5</v>
      </c>
      <c r="S100" s="19">
        <v>0.314</v>
      </c>
      <c r="T100">
        <v>19918</v>
      </c>
      <c r="U100">
        <v>662139</v>
      </c>
    </row>
    <row r="101" spans="1:21" x14ac:dyDescent="0.45">
      <c r="A101" t="s">
        <v>1113</v>
      </c>
      <c r="B101" t="s">
        <v>1336</v>
      </c>
      <c r="C101">
        <v>0.26900000000000002</v>
      </c>
      <c r="D101">
        <v>0.67</v>
      </c>
      <c r="E101" s="19">
        <v>0.245</v>
      </c>
      <c r="F101" s="19">
        <v>0.30199999999999999</v>
      </c>
      <c r="G101" s="19">
        <v>0.45300000000000001</v>
      </c>
      <c r="H101" s="19">
        <v>0.14899999999999999</v>
      </c>
      <c r="I101" s="19">
        <v>0.19500000000000001</v>
      </c>
      <c r="J101">
        <v>3</v>
      </c>
      <c r="K101" s="19">
        <v>5.1999999999999998E-2</v>
      </c>
      <c r="L101">
        <v>0</v>
      </c>
      <c r="M101" s="19">
        <v>0</v>
      </c>
      <c r="N101" s="19">
        <v>0.438</v>
      </c>
      <c r="O101" s="19">
        <v>0.313</v>
      </c>
      <c r="P101" s="19">
        <v>0.25</v>
      </c>
      <c r="Q101" s="19">
        <v>0.20799999999999999</v>
      </c>
      <c r="R101" s="19">
        <v>0.47899999999999998</v>
      </c>
      <c r="S101" s="19">
        <v>0.313</v>
      </c>
      <c r="T101">
        <v>18839</v>
      </c>
      <c r="U101">
        <v>647304</v>
      </c>
    </row>
    <row r="102" spans="1:21" x14ac:dyDescent="0.45">
      <c r="A102" t="s">
        <v>1090</v>
      </c>
      <c r="B102" t="s">
        <v>105</v>
      </c>
      <c r="C102">
        <v>0.246</v>
      </c>
      <c r="D102">
        <v>0.69</v>
      </c>
      <c r="E102" s="19">
        <v>0.16900000000000001</v>
      </c>
      <c r="F102" s="19">
        <v>0.33900000000000002</v>
      </c>
      <c r="G102" s="19">
        <v>0.49199999999999999</v>
      </c>
      <c r="H102" s="19">
        <v>0.161</v>
      </c>
      <c r="I102" s="19">
        <v>0.108</v>
      </c>
      <c r="J102">
        <v>9</v>
      </c>
      <c r="K102" s="19">
        <v>0.14099999999999999</v>
      </c>
      <c r="L102">
        <v>0</v>
      </c>
      <c r="M102" s="19">
        <v>0</v>
      </c>
      <c r="N102" s="19">
        <v>0.44400000000000001</v>
      </c>
      <c r="O102" s="19">
        <v>0.307</v>
      </c>
      <c r="P102" s="19">
        <v>0.249</v>
      </c>
      <c r="Q102" s="19">
        <v>0.18</v>
      </c>
      <c r="R102" s="19">
        <v>0.50800000000000001</v>
      </c>
      <c r="S102" s="19">
        <v>0.312</v>
      </c>
      <c r="T102">
        <v>20220</v>
      </c>
      <c r="U102">
        <v>666176</v>
      </c>
    </row>
    <row r="103" spans="1:21" x14ac:dyDescent="0.45">
      <c r="A103" t="s">
        <v>1107</v>
      </c>
      <c r="B103" t="s">
        <v>38</v>
      </c>
      <c r="C103">
        <v>0.27700000000000002</v>
      </c>
      <c r="D103">
        <v>1.17</v>
      </c>
      <c r="E103" s="19">
        <v>0.13900000000000001</v>
      </c>
      <c r="F103" s="19">
        <v>0.46400000000000002</v>
      </c>
      <c r="G103" s="19">
        <v>0.39700000000000002</v>
      </c>
      <c r="H103" s="19">
        <v>9.0999999999999998E-2</v>
      </c>
      <c r="I103" s="19">
        <v>6.5000000000000002E-2</v>
      </c>
      <c r="J103">
        <v>8</v>
      </c>
      <c r="K103" s="19">
        <v>8.8999999999999996E-2</v>
      </c>
      <c r="L103">
        <v>0</v>
      </c>
      <c r="M103" s="19">
        <v>0</v>
      </c>
      <c r="N103" s="19">
        <v>0.35</v>
      </c>
      <c r="O103" s="19">
        <v>0.34499999999999997</v>
      </c>
      <c r="P103" s="19">
        <v>0.30499999999999999</v>
      </c>
      <c r="Q103" s="19">
        <v>0.183</v>
      </c>
      <c r="R103" s="19">
        <v>0.50800000000000001</v>
      </c>
      <c r="S103" s="19">
        <v>0.31</v>
      </c>
      <c r="T103">
        <v>25768</v>
      </c>
      <c r="U103">
        <v>682928</v>
      </c>
    </row>
    <row r="104" spans="1:21" x14ac:dyDescent="0.45">
      <c r="A104" t="s">
        <v>1185</v>
      </c>
      <c r="B104" t="s">
        <v>78</v>
      </c>
      <c r="C104">
        <v>0.34200000000000003</v>
      </c>
      <c r="D104">
        <v>0.93</v>
      </c>
      <c r="E104" s="19">
        <v>0.223</v>
      </c>
      <c r="F104" s="19">
        <v>0.373</v>
      </c>
      <c r="G104" s="19">
        <v>0.40300000000000002</v>
      </c>
      <c r="H104" s="19">
        <v>6.4000000000000001E-2</v>
      </c>
      <c r="I104" s="19">
        <v>5.2999999999999999E-2</v>
      </c>
      <c r="J104">
        <v>4</v>
      </c>
      <c r="K104" s="19">
        <v>4.5999999999999999E-2</v>
      </c>
      <c r="L104">
        <v>0</v>
      </c>
      <c r="M104" s="19">
        <v>0</v>
      </c>
      <c r="N104" s="19">
        <v>0.42499999999999999</v>
      </c>
      <c r="O104" s="19">
        <v>0.39100000000000001</v>
      </c>
      <c r="P104" s="19">
        <v>0.185</v>
      </c>
      <c r="Q104" s="19">
        <v>0.16300000000000001</v>
      </c>
      <c r="R104" s="19">
        <v>0.52800000000000002</v>
      </c>
      <c r="S104" s="19">
        <v>0.309</v>
      </c>
      <c r="T104">
        <v>18015</v>
      </c>
      <c r="U104">
        <v>657557</v>
      </c>
    </row>
    <row r="105" spans="1:21" x14ac:dyDescent="0.45">
      <c r="A105" t="s">
        <v>187</v>
      </c>
      <c r="B105" t="s">
        <v>121</v>
      </c>
      <c r="C105">
        <v>0.29399999999999998</v>
      </c>
      <c r="D105">
        <v>0.96</v>
      </c>
      <c r="E105" s="19">
        <v>0.17</v>
      </c>
      <c r="F105" s="19">
        <v>0.40699999999999997</v>
      </c>
      <c r="G105" s="19">
        <v>0.42299999999999999</v>
      </c>
      <c r="H105" s="19">
        <v>0.16900000000000001</v>
      </c>
      <c r="I105" s="19">
        <v>0.156</v>
      </c>
      <c r="J105">
        <v>4</v>
      </c>
      <c r="K105" s="19">
        <v>5.3999999999999999E-2</v>
      </c>
      <c r="L105">
        <v>0</v>
      </c>
      <c r="M105" s="19">
        <v>0</v>
      </c>
      <c r="N105" s="19">
        <v>0.41799999999999998</v>
      </c>
      <c r="O105" s="19">
        <v>0.35699999999999998</v>
      </c>
      <c r="P105" s="19">
        <v>0.22500000000000001</v>
      </c>
      <c r="Q105" s="19">
        <v>0.18099999999999999</v>
      </c>
      <c r="R105" s="19">
        <v>0.51100000000000001</v>
      </c>
      <c r="S105" s="19">
        <v>0.308</v>
      </c>
      <c r="T105">
        <v>25493</v>
      </c>
      <c r="U105">
        <v>687401</v>
      </c>
    </row>
    <row r="106" spans="1:21" x14ac:dyDescent="0.45">
      <c r="A106" t="s">
        <v>130</v>
      </c>
      <c r="B106" t="s">
        <v>125</v>
      </c>
      <c r="C106">
        <v>0.312</v>
      </c>
      <c r="D106">
        <v>1.41</v>
      </c>
      <c r="E106" s="19">
        <v>0.20899999999999999</v>
      </c>
      <c r="F106" s="19">
        <v>0.46200000000000002</v>
      </c>
      <c r="G106" s="19">
        <v>0.32800000000000001</v>
      </c>
      <c r="H106" s="19">
        <v>3.5999999999999997E-2</v>
      </c>
      <c r="I106" s="19">
        <v>0.12</v>
      </c>
      <c r="J106">
        <v>5</v>
      </c>
      <c r="K106" s="19">
        <v>4.2999999999999997E-2</v>
      </c>
      <c r="L106">
        <v>2</v>
      </c>
      <c r="M106" s="19">
        <v>0.5</v>
      </c>
      <c r="N106" s="19">
        <v>0.29199999999999998</v>
      </c>
      <c r="O106" s="19">
        <v>0.432</v>
      </c>
      <c r="P106" s="19">
        <v>0.27600000000000002</v>
      </c>
      <c r="Q106" s="19">
        <v>0.156</v>
      </c>
      <c r="R106" s="19">
        <v>0.53700000000000003</v>
      </c>
      <c r="S106" s="19">
        <v>0.307</v>
      </c>
      <c r="T106">
        <v>18314</v>
      </c>
      <c r="U106">
        <v>621020</v>
      </c>
    </row>
    <row r="107" spans="1:21" x14ac:dyDescent="0.45">
      <c r="A107" t="s">
        <v>1105</v>
      </c>
      <c r="B107" t="s">
        <v>76</v>
      </c>
      <c r="C107">
        <v>0.29199999999999998</v>
      </c>
      <c r="D107">
        <v>0.84</v>
      </c>
      <c r="E107" s="19">
        <v>0.20699999999999999</v>
      </c>
      <c r="F107" s="19">
        <v>0.36199999999999999</v>
      </c>
      <c r="G107" s="19">
        <v>0.43099999999999999</v>
      </c>
      <c r="H107" s="19">
        <v>0.14799999999999999</v>
      </c>
      <c r="I107" s="19">
        <v>0.16</v>
      </c>
      <c r="J107">
        <v>5</v>
      </c>
      <c r="K107" s="19">
        <v>7.3999999999999996E-2</v>
      </c>
      <c r="L107">
        <v>1</v>
      </c>
      <c r="M107" s="19">
        <v>0.25</v>
      </c>
      <c r="N107" s="19">
        <v>0.45300000000000001</v>
      </c>
      <c r="O107" s="19">
        <v>0.35399999999999998</v>
      </c>
      <c r="P107" s="19">
        <v>0.193</v>
      </c>
      <c r="Q107" s="19">
        <v>0.13500000000000001</v>
      </c>
      <c r="R107" s="19">
        <v>0.56299999999999994</v>
      </c>
      <c r="S107" s="19">
        <v>0.30199999999999999</v>
      </c>
      <c r="T107">
        <v>17907</v>
      </c>
      <c r="U107">
        <v>663898</v>
      </c>
    </row>
    <row r="108" spans="1:21" x14ac:dyDescent="0.45">
      <c r="A108" t="s">
        <v>136</v>
      </c>
      <c r="B108" t="s">
        <v>61</v>
      </c>
      <c r="C108">
        <v>0.26700000000000002</v>
      </c>
      <c r="D108">
        <v>1.02</v>
      </c>
      <c r="E108" s="19">
        <v>0.16800000000000001</v>
      </c>
      <c r="F108" s="19">
        <v>0.42099999999999999</v>
      </c>
      <c r="G108" s="19">
        <v>0.41099999999999998</v>
      </c>
      <c r="H108" s="19">
        <v>0.111</v>
      </c>
      <c r="I108" s="19">
        <v>6.2E-2</v>
      </c>
      <c r="J108">
        <v>4</v>
      </c>
      <c r="K108" s="19">
        <v>4.8000000000000001E-2</v>
      </c>
      <c r="L108">
        <v>0</v>
      </c>
      <c r="M108" s="19">
        <v>0</v>
      </c>
      <c r="N108" s="19">
        <v>0.33200000000000002</v>
      </c>
      <c r="O108" s="19">
        <v>0.35599999999999998</v>
      </c>
      <c r="P108" s="19">
        <v>0.312</v>
      </c>
      <c r="Q108" s="19">
        <v>0.16300000000000001</v>
      </c>
      <c r="R108" s="19">
        <v>0.53500000000000003</v>
      </c>
      <c r="S108" s="19">
        <v>0.30199999999999999</v>
      </c>
      <c r="T108">
        <v>17338</v>
      </c>
      <c r="U108">
        <v>650489</v>
      </c>
    </row>
    <row r="109" spans="1:21" x14ac:dyDescent="0.45">
      <c r="A109" t="s">
        <v>170</v>
      </c>
      <c r="B109" t="s">
        <v>90</v>
      </c>
      <c r="C109">
        <v>0.311</v>
      </c>
      <c r="D109">
        <v>1.1000000000000001</v>
      </c>
      <c r="E109" s="19">
        <v>0.20899999999999999</v>
      </c>
      <c r="F109" s="19">
        <v>0.41499999999999998</v>
      </c>
      <c r="G109" s="19">
        <v>0.376</v>
      </c>
      <c r="H109" s="19">
        <v>0.14799999999999999</v>
      </c>
      <c r="I109" s="19">
        <v>6.5000000000000002E-2</v>
      </c>
      <c r="J109">
        <v>6</v>
      </c>
      <c r="K109" s="19">
        <v>0.05</v>
      </c>
      <c r="L109">
        <v>3</v>
      </c>
      <c r="M109" s="19">
        <v>1</v>
      </c>
      <c r="N109" s="19">
        <v>0.34499999999999997</v>
      </c>
      <c r="O109" s="19">
        <v>0.379</v>
      </c>
      <c r="P109" s="19">
        <v>0.27600000000000002</v>
      </c>
      <c r="Q109" s="19">
        <v>0.159</v>
      </c>
      <c r="R109" s="19">
        <v>0.54500000000000004</v>
      </c>
      <c r="S109" s="19">
        <v>0.29699999999999999</v>
      </c>
      <c r="T109">
        <v>9847</v>
      </c>
      <c r="U109">
        <v>457705</v>
      </c>
    </row>
    <row r="110" spans="1:21" x14ac:dyDescent="0.45">
      <c r="A110" t="s">
        <v>201</v>
      </c>
      <c r="B110" t="s">
        <v>64</v>
      </c>
      <c r="C110">
        <v>0.34499999999999997</v>
      </c>
      <c r="D110">
        <v>1.98</v>
      </c>
      <c r="E110" s="19">
        <v>0.193</v>
      </c>
      <c r="F110" s="19">
        <v>0.53700000000000003</v>
      </c>
      <c r="G110" s="19">
        <v>0.27100000000000002</v>
      </c>
      <c r="H110" s="19">
        <v>3.4000000000000002E-2</v>
      </c>
      <c r="I110" s="19">
        <v>0.20300000000000001</v>
      </c>
      <c r="J110">
        <v>10</v>
      </c>
      <c r="K110" s="19">
        <v>8.5000000000000006E-2</v>
      </c>
      <c r="L110">
        <v>0</v>
      </c>
      <c r="M110" s="19">
        <v>0</v>
      </c>
      <c r="N110" s="19">
        <v>0.42699999999999999</v>
      </c>
      <c r="O110" s="19">
        <v>0.39900000000000002</v>
      </c>
      <c r="P110" s="19">
        <v>0.17399999999999999</v>
      </c>
      <c r="Q110" s="19">
        <v>0.13300000000000001</v>
      </c>
      <c r="R110" s="19">
        <v>0.57299999999999995</v>
      </c>
      <c r="S110" s="19">
        <v>0.29399999999999998</v>
      </c>
      <c r="T110">
        <v>18036</v>
      </c>
      <c r="U110">
        <v>630105</v>
      </c>
    </row>
    <row r="111" spans="1:21" x14ac:dyDescent="0.45">
      <c r="A111" t="s">
        <v>150</v>
      </c>
      <c r="B111" t="s">
        <v>96</v>
      </c>
      <c r="C111">
        <v>0.33300000000000002</v>
      </c>
      <c r="D111">
        <v>1.29</v>
      </c>
      <c r="E111" s="19">
        <v>0.20699999999999999</v>
      </c>
      <c r="F111" s="19">
        <v>0.44700000000000001</v>
      </c>
      <c r="G111" s="19">
        <v>0.34599999999999997</v>
      </c>
      <c r="H111" s="19">
        <v>0.111</v>
      </c>
      <c r="I111" s="19">
        <v>0.13900000000000001</v>
      </c>
      <c r="J111">
        <v>3</v>
      </c>
      <c r="K111" s="19">
        <v>3.2000000000000001E-2</v>
      </c>
      <c r="L111">
        <v>0</v>
      </c>
      <c r="M111" s="19">
        <v>0</v>
      </c>
      <c r="N111" s="19">
        <v>0.438</v>
      </c>
      <c r="O111" s="19">
        <v>0.33200000000000002</v>
      </c>
      <c r="P111" s="19">
        <v>0.23100000000000001</v>
      </c>
      <c r="Q111" s="19">
        <v>0.14899999999999999</v>
      </c>
      <c r="R111" s="19">
        <v>0.55800000000000005</v>
      </c>
      <c r="S111" s="19">
        <v>0.29299999999999998</v>
      </c>
      <c r="T111">
        <v>13621</v>
      </c>
      <c r="U111">
        <v>600869</v>
      </c>
    </row>
    <row r="112" spans="1:21" x14ac:dyDescent="0.45">
      <c r="A112" t="s">
        <v>146</v>
      </c>
      <c r="B112" t="s">
        <v>49</v>
      </c>
      <c r="C112">
        <v>0.251</v>
      </c>
      <c r="D112">
        <v>1.25</v>
      </c>
      <c r="E112" s="19">
        <v>0.157</v>
      </c>
      <c r="F112" s="19">
        <v>0.46800000000000003</v>
      </c>
      <c r="G112" s="19">
        <v>0.375</v>
      </c>
      <c r="H112" s="19">
        <v>0.1</v>
      </c>
      <c r="I112" s="19">
        <v>0.16</v>
      </c>
      <c r="J112">
        <v>4</v>
      </c>
      <c r="K112" s="19">
        <v>3.2000000000000001E-2</v>
      </c>
      <c r="L112">
        <v>0</v>
      </c>
      <c r="M112" s="19">
        <v>0</v>
      </c>
      <c r="N112" s="19">
        <v>0.41899999999999998</v>
      </c>
      <c r="O112" s="19">
        <v>0.34799999999999998</v>
      </c>
      <c r="P112" s="19">
        <v>0.23200000000000001</v>
      </c>
      <c r="Q112" s="19">
        <v>0.16900000000000001</v>
      </c>
      <c r="R112" s="19">
        <v>0.53900000000000003</v>
      </c>
      <c r="S112" s="19">
        <v>0.29199999999999998</v>
      </c>
      <c r="T112">
        <v>27899</v>
      </c>
      <c r="U112">
        <v>690993</v>
      </c>
    </row>
    <row r="113" spans="1:21" x14ac:dyDescent="0.45">
      <c r="A113" t="s">
        <v>1108</v>
      </c>
      <c r="B113" t="s">
        <v>26</v>
      </c>
      <c r="C113">
        <v>0.254</v>
      </c>
      <c r="D113">
        <v>1.17</v>
      </c>
      <c r="E113" s="19">
        <v>0.159</v>
      </c>
      <c r="F113" s="19">
        <v>0.45300000000000001</v>
      </c>
      <c r="G113" s="19">
        <v>0.38800000000000001</v>
      </c>
      <c r="H113" s="19">
        <v>0.108</v>
      </c>
      <c r="I113" s="19">
        <v>7.1999999999999995E-2</v>
      </c>
      <c r="J113">
        <v>6</v>
      </c>
      <c r="K113" s="19">
        <v>6.2E-2</v>
      </c>
      <c r="L113">
        <v>4</v>
      </c>
      <c r="M113" s="19">
        <v>0.66700000000000004</v>
      </c>
      <c r="N113" s="19">
        <v>0.42699999999999999</v>
      </c>
      <c r="O113" s="19">
        <v>0.35499999999999998</v>
      </c>
      <c r="P113" s="19">
        <v>0.218</v>
      </c>
      <c r="Q113" s="19">
        <v>0.155</v>
      </c>
      <c r="R113" s="19">
        <v>0.55500000000000005</v>
      </c>
      <c r="S113" s="19">
        <v>0.29099999999999998</v>
      </c>
      <c r="T113">
        <v>18900</v>
      </c>
      <c r="U113">
        <v>665750</v>
      </c>
    </row>
    <row r="114" spans="1:21" x14ac:dyDescent="0.45">
      <c r="A114" t="s">
        <v>1111</v>
      </c>
      <c r="B114" t="s">
        <v>118</v>
      </c>
      <c r="C114">
        <v>0.318</v>
      </c>
      <c r="D114">
        <v>1.42</v>
      </c>
      <c r="E114" s="19">
        <v>0.24399999999999999</v>
      </c>
      <c r="F114" s="19">
        <v>0.44400000000000001</v>
      </c>
      <c r="G114" s="19">
        <v>0.312</v>
      </c>
      <c r="H114" s="19">
        <v>3.7999999999999999E-2</v>
      </c>
      <c r="I114" s="19">
        <v>0.14099999999999999</v>
      </c>
      <c r="J114">
        <v>6</v>
      </c>
      <c r="K114" s="19">
        <v>5.3999999999999999E-2</v>
      </c>
      <c r="L114">
        <v>0</v>
      </c>
      <c r="M114" s="19">
        <v>0</v>
      </c>
      <c r="N114" s="19">
        <v>0.308</v>
      </c>
      <c r="O114" s="19">
        <v>0.4</v>
      </c>
      <c r="P114" s="19">
        <v>0.29199999999999998</v>
      </c>
      <c r="Q114" s="19">
        <v>0.156</v>
      </c>
      <c r="R114" s="19">
        <v>0.55600000000000005</v>
      </c>
      <c r="S114" s="19">
        <v>0.28799999999999998</v>
      </c>
      <c r="T114">
        <v>26319</v>
      </c>
      <c r="U114">
        <v>683737</v>
      </c>
    </row>
    <row r="115" spans="1:21" x14ac:dyDescent="0.45">
      <c r="A115" t="s">
        <v>1098</v>
      </c>
      <c r="B115" t="s">
        <v>61</v>
      </c>
      <c r="C115">
        <v>0.32</v>
      </c>
      <c r="D115">
        <v>1.45</v>
      </c>
      <c r="E115" s="19">
        <v>0.23799999999999999</v>
      </c>
      <c r="F115" s="19">
        <v>0.45100000000000001</v>
      </c>
      <c r="G115" s="19">
        <v>0.311</v>
      </c>
      <c r="H115" s="19">
        <v>9.6000000000000002E-2</v>
      </c>
      <c r="I115" s="19">
        <v>0.13700000000000001</v>
      </c>
      <c r="J115">
        <v>8</v>
      </c>
      <c r="K115" s="19">
        <v>7.4999999999999997E-2</v>
      </c>
      <c r="L115">
        <v>0</v>
      </c>
      <c r="M115" s="19">
        <v>0</v>
      </c>
      <c r="N115" s="19">
        <v>0.28499999999999998</v>
      </c>
      <c r="O115" s="19">
        <v>0.38300000000000001</v>
      </c>
      <c r="P115" s="19">
        <v>0.33200000000000002</v>
      </c>
      <c r="Q115" s="19">
        <v>0.2</v>
      </c>
      <c r="R115" s="19">
        <v>0.51500000000000001</v>
      </c>
      <c r="S115" s="19">
        <v>0.28499999999999998</v>
      </c>
      <c r="T115">
        <v>22715</v>
      </c>
      <c r="U115">
        <v>672580</v>
      </c>
    </row>
    <row r="116" spans="1:21" x14ac:dyDescent="0.45">
      <c r="A116" t="s">
        <v>92</v>
      </c>
      <c r="B116" t="s">
        <v>28</v>
      </c>
      <c r="C116">
        <v>0.25700000000000001</v>
      </c>
      <c r="D116">
        <v>1.69</v>
      </c>
      <c r="E116" s="19">
        <v>0.189</v>
      </c>
      <c r="F116" s="19">
        <v>0.50900000000000001</v>
      </c>
      <c r="G116" s="19">
        <v>0.30199999999999999</v>
      </c>
      <c r="H116" s="19">
        <v>7.1999999999999995E-2</v>
      </c>
      <c r="I116" s="19">
        <v>2.4E-2</v>
      </c>
      <c r="J116">
        <v>6</v>
      </c>
      <c r="K116" s="19">
        <v>4.2999999999999997E-2</v>
      </c>
      <c r="L116">
        <v>2</v>
      </c>
      <c r="M116" s="19">
        <v>0.33300000000000002</v>
      </c>
      <c r="N116" s="19">
        <v>0.30599999999999999</v>
      </c>
      <c r="O116" s="19">
        <v>0.374</v>
      </c>
      <c r="P116" s="19">
        <v>0.32</v>
      </c>
      <c r="Q116" s="19">
        <v>0.13500000000000001</v>
      </c>
      <c r="R116" s="19">
        <v>0.57999999999999996</v>
      </c>
      <c r="S116" s="19">
        <v>0.28499999999999998</v>
      </c>
      <c r="T116">
        <v>19734</v>
      </c>
      <c r="U116">
        <v>668942</v>
      </c>
    </row>
    <row r="117" spans="1:21" x14ac:dyDescent="0.45">
      <c r="A117" t="s">
        <v>1091</v>
      </c>
      <c r="B117" t="s">
        <v>41</v>
      </c>
      <c r="C117">
        <v>0.30199999999999999</v>
      </c>
      <c r="D117">
        <v>1.33</v>
      </c>
      <c r="E117" s="19">
        <v>0.186</v>
      </c>
      <c r="F117" s="19">
        <v>0.46500000000000002</v>
      </c>
      <c r="G117" s="19">
        <v>0.34899999999999998</v>
      </c>
      <c r="H117" s="19">
        <v>0.107</v>
      </c>
      <c r="I117" s="19">
        <v>0.17299999999999999</v>
      </c>
      <c r="J117">
        <v>8</v>
      </c>
      <c r="K117" s="19">
        <v>0.08</v>
      </c>
      <c r="L117">
        <v>0</v>
      </c>
      <c r="M117" s="19">
        <v>0</v>
      </c>
      <c r="N117" s="19">
        <v>0.36299999999999999</v>
      </c>
      <c r="O117" s="19">
        <v>0.34899999999999998</v>
      </c>
      <c r="P117" s="19">
        <v>0.28799999999999998</v>
      </c>
      <c r="Q117" s="19">
        <v>0.14000000000000001</v>
      </c>
      <c r="R117" s="19">
        <v>0.57699999999999996</v>
      </c>
      <c r="S117" s="19">
        <v>0.28399999999999997</v>
      </c>
      <c r="T117">
        <v>22186</v>
      </c>
      <c r="U117">
        <v>668930</v>
      </c>
    </row>
    <row r="118" spans="1:21" x14ac:dyDescent="0.45">
      <c r="A118" t="s">
        <v>58</v>
      </c>
      <c r="B118" t="s">
        <v>26</v>
      </c>
      <c r="C118">
        <v>0.35399999999999998</v>
      </c>
      <c r="D118">
        <v>1.3</v>
      </c>
      <c r="E118" s="19">
        <v>0.26100000000000001</v>
      </c>
      <c r="F118" s="19">
        <v>0.41699999999999998</v>
      </c>
      <c r="G118" s="19">
        <v>0.32200000000000001</v>
      </c>
      <c r="H118" s="19">
        <v>8.7999999999999995E-2</v>
      </c>
      <c r="I118" s="19">
        <v>0.11</v>
      </c>
      <c r="J118">
        <v>14</v>
      </c>
      <c r="K118" s="19">
        <v>0.11899999999999999</v>
      </c>
      <c r="L118">
        <v>4</v>
      </c>
      <c r="M118" s="19">
        <v>0.57099999999999995</v>
      </c>
      <c r="N118" s="19">
        <v>0.52400000000000002</v>
      </c>
      <c r="O118" s="19">
        <v>0.32100000000000001</v>
      </c>
      <c r="P118" s="19">
        <v>0.155</v>
      </c>
      <c r="Q118" s="19">
        <v>0.193</v>
      </c>
      <c r="R118" s="19">
        <v>0.52400000000000002</v>
      </c>
      <c r="S118" s="19">
        <v>0.28299999999999997</v>
      </c>
      <c r="T118">
        <v>21558</v>
      </c>
      <c r="U118">
        <v>663837</v>
      </c>
    </row>
    <row r="119" spans="1:21" x14ac:dyDescent="0.45">
      <c r="A119" t="s">
        <v>59</v>
      </c>
      <c r="B119" t="s">
        <v>38</v>
      </c>
      <c r="C119">
        <v>0.28000000000000003</v>
      </c>
      <c r="D119">
        <v>2.08</v>
      </c>
      <c r="E119" s="19">
        <v>0.219</v>
      </c>
      <c r="F119" s="19">
        <v>0.52700000000000002</v>
      </c>
      <c r="G119" s="19">
        <v>0.254</v>
      </c>
      <c r="H119" s="19">
        <v>0.106</v>
      </c>
      <c r="I119" s="19">
        <v>7.5999999999999998E-2</v>
      </c>
      <c r="J119">
        <v>7</v>
      </c>
      <c r="K119" s="19">
        <v>5.0999999999999997E-2</v>
      </c>
      <c r="L119">
        <v>5</v>
      </c>
      <c r="M119" s="19">
        <v>0.5</v>
      </c>
      <c r="N119" s="19">
        <v>0.28499999999999998</v>
      </c>
      <c r="O119" s="19">
        <v>0.39300000000000002</v>
      </c>
      <c r="P119" s="19">
        <v>0.32200000000000001</v>
      </c>
      <c r="Q119" s="19">
        <v>0.16300000000000001</v>
      </c>
      <c r="R119" s="19">
        <v>0.55600000000000005</v>
      </c>
      <c r="S119" s="19">
        <v>0.28100000000000003</v>
      </c>
      <c r="T119">
        <v>12144</v>
      </c>
      <c r="U119">
        <v>596146</v>
      </c>
    </row>
    <row r="120" spans="1:21" x14ac:dyDescent="0.45">
      <c r="A120" t="s">
        <v>1099</v>
      </c>
      <c r="B120" t="s">
        <v>118</v>
      </c>
      <c r="C120">
        <v>0.28499999999999998</v>
      </c>
      <c r="D120">
        <v>1.21</v>
      </c>
      <c r="E120" s="19">
        <v>0.17499999999999999</v>
      </c>
      <c r="F120" s="19">
        <v>0.45100000000000001</v>
      </c>
      <c r="G120" s="19">
        <v>0.374</v>
      </c>
      <c r="H120" s="19">
        <v>8.3000000000000004E-2</v>
      </c>
      <c r="I120" s="19">
        <v>0.13500000000000001</v>
      </c>
      <c r="J120">
        <v>9</v>
      </c>
      <c r="K120" s="19">
        <v>7.8E-2</v>
      </c>
      <c r="L120">
        <v>0</v>
      </c>
      <c r="M120" s="19">
        <v>0</v>
      </c>
      <c r="N120" s="19">
        <v>0.40200000000000002</v>
      </c>
      <c r="O120" s="19">
        <v>0.36299999999999999</v>
      </c>
      <c r="P120" s="19">
        <v>0.23599999999999999</v>
      </c>
      <c r="Q120" s="19">
        <v>0.17</v>
      </c>
      <c r="R120" s="19">
        <v>0.55200000000000005</v>
      </c>
      <c r="S120" s="19">
        <v>0.27800000000000002</v>
      </c>
      <c r="T120">
        <v>5417</v>
      </c>
      <c r="U120">
        <v>514888</v>
      </c>
    </row>
    <row r="121" spans="1:21" x14ac:dyDescent="0.45">
      <c r="A121" t="s">
        <v>91</v>
      </c>
      <c r="B121" t="s">
        <v>61</v>
      </c>
      <c r="C121">
        <v>0.30599999999999999</v>
      </c>
      <c r="D121">
        <v>1</v>
      </c>
      <c r="E121" s="19">
        <v>0.214</v>
      </c>
      <c r="F121" s="19">
        <v>0.39300000000000002</v>
      </c>
      <c r="G121" s="19">
        <v>0.39300000000000002</v>
      </c>
      <c r="H121" s="19">
        <v>0.13300000000000001</v>
      </c>
      <c r="I121" s="19">
        <v>0.111</v>
      </c>
      <c r="J121">
        <v>6</v>
      </c>
      <c r="K121" s="19">
        <v>6.7000000000000004E-2</v>
      </c>
      <c r="L121">
        <v>3</v>
      </c>
      <c r="M121" s="19">
        <v>0.6</v>
      </c>
      <c r="N121" s="19">
        <v>0.44</v>
      </c>
      <c r="O121" s="19">
        <v>0.35499999999999998</v>
      </c>
      <c r="P121" s="19">
        <v>0.20499999999999999</v>
      </c>
      <c r="Q121" s="19">
        <v>0.128</v>
      </c>
      <c r="R121" s="19">
        <v>0.59399999999999997</v>
      </c>
      <c r="S121" s="19">
        <v>0.27800000000000002</v>
      </c>
      <c r="T121">
        <v>17988</v>
      </c>
      <c r="U121">
        <v>663886</v>
      </c>
    </row>
    <row r="122" spans="1:21" x14ac:dyDescent="0.45">
      <c r="A122" t="s">
        <v>100</v>
      </c>
      <c r="B122" t="s">
        <v>45</v>
      </c>
      <c r="C122">
        <v>0.28000000000000003</v>
      </c>
      <c r="D122">
        <v>1.06</v>
      </c>
      <c r="E122" s="19">
        <v>0.20200000000000001</v>
      </c>
      <c r="F122" s="19">
        <v>0.41099999999999998</v>
      </c>
      <c r="G122" s="19">
        <v>0.38700000000000001</v>
      </c>
      <c r="H122" s="19">
        <v>6.3E-2</v>
      </c>
      <c r="I122" s="19">
        <v>6.3E-2</v>
      </c>
      <c r="J122">
        <v>9</v>
      </c>
      <c r="K122" s="19">
        <v>8.7999999999999995E-2</v>
      </c>
      <c r="L122">
        <v>1</v>
      </c>
      <c r="M122" s="19">
        <v>1</v>
      </c>
      <c r="N122" s="19">
        <v>0.28899999999999998</v>
      </c>
      <c r="O122" s="19">
        <v>0.41799999999999998</v>
      </c>
      <c r="P122" s="19">
        <v>0.29299999999999998</v>
      </c>
      <c r="Q122" s="19">
        <v>0.161</v>
      </c>
      <c r="R122" s="19">
        <v>0.56599999999999995</v>
      </c>
      <c r="S122" s="19">
        <v>0.27300000000000002</v>
      </c>
      <c r="T122">
        <v>19566</v>
      </c>
      <c r="U122">
        <v>663993</v>
      </c>
    </row>
    <row r="123" spans="1:21" x14ac:dyDescent="0.45">
      <c r="A123" t="s">
        <v>1114</v>
      </c>
      <c r="B123" t="s">
        <v>49</v>
      </c>
      <c r="C123">
        <v>0.27</v>
      </c>
      <c r="D123">
        <v>0.83</v>
      </c>
      <c r="E123" s="19">
        <v>0.20899999999999999</v>
      </c>
      <c r="F123" s="19">
        <v>0.36</v>
      </c>
      <c r="G123" s="19">
        <v>0.432</v>
      </c>
      <c r="H123" s="19">
        <v>6.3E-2</v>
      </c>
      <c r="I123" s="19">
        <v>7.9000000000000001E-2</v>
      </c>
      <c r="J123">
        <v>5</v>
      </c>
      <c r="K123" s="19">
        <v>4.8000000000000001E-2</v>
      </c>
      <c r="L123">
        <v>2</v>
      </c>
      <c r="M123" s="19">
        <v>0.4</v>
      </c>
      <c r="N123" s="19">
        <v>0.32300000000000001</v>
      </c>
      <c r="O123" s="19">
        <v>0.37</v>
      </c>
      <c r="P123" s="19">
        <v>0.30599999999999999</v>
      </c>
      <c r="Q123" s="19">
        <v>0.121</v>
      </c>
      <c r="R123" s="19">
        <v>0.60599999999999998</v>
      </c>
      <c r="S123" s="19">
        <v>0.27300000000000002</v>
      </c>
      <c r="T123">
        <v>26396</v>
      </c>
      <c r="U123">
        <v>669701</v>
      </c>
    </row>
    <row r="124" spans="1:21" x14ac:dyDescent="0.45">
      <c r="A124" t="s">
        <v>165</v>
      </c>
      <c r="B124" t="s">
        <v>166</v>
      </c>
      <c r="C124">
        <v>0.31</v>
      </c>
      <c r="D124">
        <v>0.88</v>
      </c>
      <c r="E124" s="19">
        <v>0.22800000000000001</v>
      </c>
      <c r="F124" s="19">
        <v>0.36099999999999999</v>
      </c>
      <c r="G124" s="19">
        <v>0.41099999999999998</v>
      </c>
      <c r="H124" s="19">
        <v>9.6000000000000002E-2</v>
      </c>
      <c r="I124" s="19">
        <v>0.06</v>
      </c>
      <c r="J124">
        <v>7</v>
      </c>
      <c r="K124" s="19">
        <v>9.6000000000000002E-2</v>
      </c>
      <c r="L124">
        <v>0</v>
      </c>
      <c r="M124" s="19">
        <v>0</v>
      </c>
      <c r="N124" s="19">
        <v>0.39100000000000001</v>
      </c>
      <c r="O124" s="19">
        <v>0.28199999999999997</v>
      </c>
      <c r="P124" s="19">
        <v>0.32700000000000001</v>
      </c>
      <c r="Q124" s="19">
        <v>0.183</v>
      </c>
      <c r="R124" s="19">
        <v>0.54500000000000004</v>
      </c>
      <c r="S124" s="19">
        <v>0.27200000000000002</v>
      </c>
      <c r="T124">
        <v>24679</v>
      </c>
      <c r="U124">
        <v>680977</v>
      </c>
    </row>
    <row r="125" spans="1:21" x14ac:dyDescent="0.45">
      <c r="A125" t="s">
        <v>207</v>
      </c>
      <c r="B125" t="s">
        <v>55</v>
      </c>
      <c r="C125">
        <v>0.36599999999999999</v>
      </c>
      <c r="D125">
        <v>1.34</v>
      </c>
      <c r="E125" s="19">
        <v>0.224</v>
      </c>
      <c r="F125" s="19">
        <v>0.44400000000000001</v>
      </c>
      <c r="G125" s="19">
        <v>0.33200000000000002</v>
      </c>
      <c r="H125" s="19">
        <v>0.182</v>
      </c>
      <c r="I125" s="19">
        <v>0.13</v>
      </c>
      <c r="J125">
        <v>13</v>
      </c>
      <c r="K125" s="19">
        <v>0.126</v>
      </c>
      <c r="L125">
        <v>1</v>
      </c>
      <c r="M125" s="19">
        <v>0.5</v>
      </c>
      <c r="N125" s="19">
        <v>0.42899999999999999</v>
      </c>
      <c r="O125" s="19">
        <v>0.33500000000000002</v>
      </c>
      <c r="P125" s="19">
        <v>0.23599999999999999</v>
      </c>
      <c r="Q125" s="19">
        <v>0.17599999999999999</v>
      </c>
      <c r="R125" s="19">
        <v>0.55400000000000005</v>
      </c>
      <c r="S125" s="19">
        <v>0.27</v>
      </c>
      <c r="T125">
        <v>24610</v>
      </c>
      <c r="U125">
        <v>680757</v>
      </c>
    </row>
    <row r="126" spans="1:21" x14ac:dyDescent="0.45">
      <c r="A126" t="s">
        <v>210</v>
      </c>
      <c r="B126" t="s">
        <v>1336</v>
      </c>
      <c r="C126">
        <v>0.313</v>
      </c>
      <c r="D126">
        <v>0.88</v>
      </c>
      <c r="E126" s="19">
        <v>0.26200000000000001</v>
      </c>
      <c r="F126" s="19">
        <v>0.34499999999999997</v>
      </c>
      <c r="G126" s="19">
        <v>0.39300000000000002</v>
      </c>
      <c r="H126" s="19">
        <v>8.5999999999999993E-2</v>
      </c>
      <c r="I126" s="19">
        <v>6.2E-2</v>
      </c>
      <c r="J126">
        <v>4</v>
      </c>
      <c r="K126" s="19">
        <v>5.6000000000000001E-2</v>
      </c>
      <c r="L126">
        <v>0</v>
      </c>
      <c r="M126" s="19">
        <v>0</v>
      </c>
      <c r="N126" s="19">
        <v>0.379</v>
      </c>
      <c r="O126" s="19">
        <v>0.33</v>
      </c>
      <c r="P126" s="19">
        <v>0.29099999999999998</v>
      </c>
      <c r="Q126" s="19">
        <v>0.14099999999999999</v>
      </c>
      <c r="R126" s="19">
        <v>0.59199999999999997</v>
      </c>
      <c r="S126" s="19">
        <v>0.26700000000000002</v>
      </c>
      <c r="T126">
        <v>27478</v>
      </c>
      <c r="U126">
        <v>672275</v>
      </c>
    </row>
    <row r="127" spans="1:21" x14ac:dyDescent="0.45">
      <c r="A127" t="s">
        <v>89</v>
      </c>
      <c r="B127" t="s">
        <v>90</v>
      </c>
      <c r="C127">
        <v>0.30099999999999999</v>
      </c>
      <c r="D127">
        <v>1.07</v>
      </c>
      <c r="E127" s="19">
        <v>0.19900000000000001</v>
      </c>
      <c r="F127" s="19">
        <v>0.41399999999999998</v>
      </c>
      <c r="G127" s="19">
        <v>0.38800000000000001</v>
      </c>
      <c r="H127" s="19">
        <v>0.11799999999999999</v>
      </c>
      <c r="I127" s="19">
        <v>8.4000000000000005E-2</v>
      </c>
      <c r="J127">
        <v>11</v>
      </c>
      <c r="K127" s="19">
        <v>8.6999999999999994E-2</v>
      </c>
      <c r="L127">
        <v>2</v>
      </c>
      <c r="M127" s="19">
        <v>0.66700000000000004</v>
      </c>
      <c r="N127" s="19">
        <v>0.371</v>
      </c>
      <c r="O127" s="19">
        <v>0.38700000000000001</v>
      </c>
      <c r="P127" s="19">
        <v>0.24199999999999999</v>
      </c>
      <c r="Q127" s="19">
        <v>0.20599999999999999</v>
      </c>
      <c r="R127" s="19">
        <v>0.52900000000000003</v>
      </c>
      <c r="S127" s="19">
        <v>0.26500000000000001</v>
      </c>
      <c r="T127">
        <v>21636</v>
      </c>
      <c r="U127">
        <v>665161</v>
      </c>
    </row>
    <row r="128" spans="1:21" x14ac:dyDescent="0.45">
      <c r="A128" t="s">
        <v>158</v>
      </c>
      <c r="B128" t="s">
        <v>96</v>
      </c>
      <c r="C128">
        <v>0.30199999999999999</v>
      </c>
      <c r="D128">
        <v>1.1000000000000001</v>
      </c>
      <c r="E128" s="19">
        <v>0.18</v>
      </c>
      <c r="F128" s="19">
        <v>0.42899999999999999</v>
      </c>
      <c r="G128" s="19">
        <v>0.39100000000000001</v>
      </c>
      <c r="H128" s="19">
        <v>9.8000000000000004E-2</v>
      </c>
      <c r="I128" s="19">
        <v>8.7999999999999995E-2</v>
      </c>
      <c r="J128">
        <v>9</v>
      </c>
      <c r="K128" s="19">
        <v>0.08</v>
      </c>
      <c r="L128">
        <v>0</v>
      </c>
      <c r="M128" s="19">
        <v>0</v>
      </c>
      <c r="N128" s="19">
        <v>0.45200000000000001</v>
      </c>
      <c r="O128" s="19">
        <v>0.33</v>
      </c>
      <c r="P128" s="19">
        <v>0.218</v>
      </c>
      <c r="Q128" s="19">
        <v>0.16900000000000001</v>
      </c>
      <c r="R128" s="19">
        <v>0.56699999999999995</v>
      </c>
      <c r="S128" s="19">
        <v>0.26400000000000001</v>
      </c>
      <c r="T128">
        <v>18568</v>
      </c>
      <c r="U128">
        <v>650333</v>
      </c>
    </row>
    <row r="129" spans="1:21" x14ac:dyDescent="0.45">
      <c r="A129" t="s">
        <v>65</v>
      </c>
      <c r="B129" t="s">
        <v>26</v>
      </c>
      <c r="C129">
        <v>0.27100000000000002</v>
      </c>
      <c r="D129">
        <v>1.42</v>
      </c>
      <c r="E129" s="19">
        <v>0.16400000000000001</v>
      </c>
      <c r="F129" s="19">
        <v>0.49099999999999999</v>
      </c>
      <c r="G129" s="19">
        <v>0.34499999999999997</v>
      </c>
      <c r="H129" s="19">
        <v>8.4000000000000005E-2</v>
      </c>
      <c r="I129" s="19">
        <v>0.105</v>
      </c>
      <c r="J129">
        <v>20</v>
      </c>
      <c r="K129" s="19">
        <v>0.14799999999999999</v>
      </c>
      <c r="L129">
        <v>0</v>
      </c>
      <c r="M129" s="19">
        <v>0</v>
      </c>
      <c r="N129" s="19">
        <v>0.442</v>
      </c>
      <c r="O129" s="19">
        <v>0.38100000000000001</v>
      </c>
      <c r="P129" s="19">
        <v>0.17599999999999999</v>
      </c>
      <c r="Q129" s="19">
        <v>0.20499999999999999</v>
      </c>
      <c r="R129" s="19">
        <v>0.53200000000000003</v>
      </c>
      <c r="S129" s="19">
        <v>0.26300000000000001</v>
      </c>
      <c r="T129">
        <v>5235</v>
      </c>
      <c r="U129">
        <v>457759</v>
      </c>
    </row>
    <row r="130" spans="1:21" x14ac:dyDescent="0.45">
      <c r="A130" t="s">
        <v>1085</v>
      </c>
      <c r="B130" t="s">
        <v>86</v>
      </c>
      <c r="C130">
        <v>0.26</v>
      </c>
      <c r="D130">
        <v>1.1499999999999999</v>
      </c>
      <c r="E130" s="19">
        <v>0.251</v>
      </c>
      <c r="F130" s="19">
        <v>0.4</v>
      </c>
      <c r="G130" s="19">
        <v>0.34899999999999998</v>
      </c>
      <c r="H130" s="19">
        <v>4.3999999999999997E-2</v>
      </c>
      <c r="I130" s="19">
        <v>4.3999999999999997E-2</v>
      </c>
      <c r="J130">
        <v>3</v>
      </c>
      <c r="K130" s="19">
        <v>3.7999999999999999E-2</v>
      </c>
      <c r="L130">
        <v>3</v>
      </c>
      <c r="M130" s="19">
        <v>0.75</v>
      </c>
      <c r="N130" s="19">
        <v>0.34200000000000003</v>
      </c>
      <c r="O130" s="19">
        <v>0.38200000000000001</v>
      </c>
      <c r="P130" s="19">
        <v>0.27600000000000002</v>
      </c>
      <c r="Q130" s="19">
        <v>0.106</v>
      </c>
      <c r="R130" s="19">
        <v>0.63300000000000001</v>
      </c>
      <c r="S130" s="19">
        <v>0.26100000000000001</v>
      </c>
      <c r="T130">
        <v>27479</v>
      </c>
      <c r="U130">
        <v>691026</v>
      </c>
    </row>
    <row r="131" spans="1:21" x14ac:dyDescent="0.45">
      <c r="A131" t="s">
        <v>153</v>
      </c>
      <c r="B131" t="s">
        <v>90</v>
      </c>
      <c r="C131">
        <v>0.27500000000000002</v>
      </c>
      <c r="D131">
        <v>0.97</v>
      </c>
      <c r="E131" s="19">
        <v>0.20499999999999999</v>
      </c>
      <c r="F131" s="19">
        <v>0.39200000000000002</v>
      </c>
      <c r="G131" s="19">
        <v>0.40300000000000002</v>
      </c>
      <c r="H131" s="19">
        <v>0.13800000000000001</v>
      </c>
      <c r="I131" s="19">
        <v>0.10299999999999999</v>
      </c>
      <c r="J131">
        <v>9</v>
      </c>
      <c r="K131" s="19">
        <v>0.08</v>
      </c>
      <c r="L131">
        <v>0</v>
      </c>
      <c r="M131" s="19">
        <v>0</v>
      </c>
      <c r="N131" s="19">
        <v>0.47599999999999998</v>
      </c>
      <c r="O131" s="19">
        <v>0.36799999999999999</v>
      </c>
      <c r="P131" s="19">
        <v>0.156</v>
      </c>
      <c r="Q131" s="19">
        <v>0.18099999999999999</v>
      </c>
      <c r="R131" s="19">
        <v>0.55900000000000005</v>
      </c>
      <c r="S131" s="19">
        <v>0.26</v>
      </c>
      <c r="T131">
        <v>15998</v>
      </c>
      <c r="U131">
        <v>641355</v>
      </c>
    </row>
    <row r="132" spans="1:21" x14ac:dyDescent="0.45">
      <c r="A132" t="s">
        <v>1115</v>
      </c>
      <c r="B132" t="s">
        <v>55</v>
      </c>
      <c r="C132">
        <v>0.32800000000000001</v>
      </c>
      <c r="D132">
        <v>1.35</v>
      </c>
      <c r="E132" s="19">
        <v>0.215</v>
      </c>
      <c r="F132" s="19">
        <v>0.45100000000000001</v>
      </c>
      <c r="G132" s="19">
        <v>0.33300000000000002</v>
      </c>
      <c r="H132" s="19">
        <v>0.154</v>
      </c>
      <c r="I132" s="19">
        <v>0.123</v>
      </c>
      <c r="J132">
        <v>6</v>
      </c>
      <c r="K132" s="19">
        <v>6.8000000000000005E-2</v>
      </c>
      <c r="L132">
        <v>1</v>
      </c>
      <c r="M132" s="19">
        <v>0.5</v>
      </c>
      <c r="N132" s="19">
        <v>0.45700000000000002</v>
      </c>
      <c r="O132" s="19">
        <v>0.29899999999999999</v>
      </c>
      <c r="P132" s="19">
        <v>0.24399999999999999</v>
      </c>
      <c r="Q132" s="19">
        <v>0.183</v>
      </c>
      <c r="R132" s="19">
        <v>0.55800000000000005</v>
      </c>
      <c r="S132" s="19">
        <v>0.25900000000000001</v>
      </c>
      <c r="T132">
        <v>16997</v>
      </c>
      <c r="U132">
        <v>650402</v>
      </c>
    </row>
    <row r="133" spans="1:21" x14ac:dyDescent="0.45">
      <c r="A133" t="s">
        <v>148</v>
      </c>
      <c r="B133" t="s">
        <v>53</v>
      </c>
      <c r="C133">
        <v>0.307</v>
      </c>
      <c r="D133">
        <v>1.2</v>
      </c>
      <c r="E133" s="19">
        <v>0.26100000000000001</v>
      </c>
      <c r="F133" s="19">
        <v>0.40200000000000002</v>
      </c>
      <c r="G133" s="19">
        <v>0.33600000000000002</v>
      </c>
      <c r="H133" s="19">
        <v>5.0999999999999997E-2</v>
      </c>
      <c r="I133" s="19">
        <v>2.5999999999999999E-2</v>
      </c>
      <c r="J133">
        <v>4</v>
      </c>
      <c r="K133" s="19">
        <v>2.9000000000000001E-2</v>
      </c>
      <c r="L133">
        <v>0</v>
      </c>
      <c r="M133" s="19">
        <v>0</v>
      </c>
      <c r="N133" s="19">
        <v>0.32700000000000001</v>
      </c>
      <c r="O133" s="19">
        <v>0.39300000000000002</v>
      </c>
      <c r="P133" s="19">
        <v>0.28100000000000003</v>
      </c>
      <c r="Q133" s="19">
        <v>0.14299999999999999</v>
      </c>
      <c r="R133" s="19">
        <v>0.59899999999999998</v>
      </c>
      <c r="S133" s="19">
        <v>0.25800000000000001</v>
      </c>
      <c r="T133">
        <v>26294</v>
      </c>
      <c r="U133">
        <v>681082</v>
      </c>
    </row>
    <row r="134" spans="1:21" x14ac:dyDescent="0.45">
      <c r="A134" t="s">
        <v>1116</v>
      </c>
      <c r="B134" t="s">
        <v>1336</v>
      </c>
      <c r="C134">
        <v>0.26700000000000002</v>
      </c>
      <c r="D134">
        <v>1.59</v>
      </c>
      <c r="E134" s="19">
        <v>0.20499999999999999</v>
      </c>
      <c r="F134" s="19">
        <v>0.48799999999999999</v>
      </c>
      <c r="G134" s="19">
        <v>0.307</v>
      </c>
      <c r="H134" s="19">
        <v>0.04</v>
      </c>
      <c r="I134" s="19">
        <v>6.7000000000000004E-2</v>
      </c>
      <c r="J134">
        <v>9</v>
      </c>
      <c r="K134" s="19">
        <v>7.5999999999999998E-2</v>
      </c>
      <c r="L134">
        <v>0</v>
      </c>
      <c r="M134" s="19">
        <v>0</v>
      </c>
      <c r="N134" s="19">
        <v>0.35899999999999999</v>
      </c>
      <c r="O134" s="19">
        <v>0.35899999999999999</v>
      </c>
      <c r="P134" s="19">
        <v>0.28199999999999997</v>
      </c>
      <c r="Q134" s="19">
        <v>0.16300000000000001</v>
      </c>
      <c r="R134" s="19">
        <v>0.58399999999999996</v>
      </c>
      <c r="S134" s="19">
        <v>0.253</v>
      </c>
      <c r="T134">
        <v>24262</v>
      </c>
      <c r="U134">
        <v>678882</v>
      </c>
    </row>
    <row r="135" spans="1:21" x14ac:dyDescent="0.45">
      <c r="A135" t="s">
        <v>39</v>
      </c>
      <c r="B135" t="s">
        <v>32</v>
      </c>
      <c r="C135">
        <v>0.3</v>
      </c>
      <c r="D135">
        <v>2</v>
      </c>
      <c r="E135" s="19">
        <v>0.218</v>
      </c>
      <c r="F135" s="19">
        <v>0.52100000000000002</v>
      </c>
      <c r="G135" s="19">
        <v>0.26100000000000001</v>
      </c>
      <c r="H135" s="19">
        <v>6.8000000000000005E-2</v>
      </c>
      <c r="I135" s="19">
        <v>6.8000000000000005E-2</v>
      </c>
      <c r="J135">
        <v>10</v>
      </c>
      <c r="K135" s="19">
        <v>6.8000000000000005E-2</v>
      </c>
      <c r="L135">
        <v>1</v>
      </c>
      <c r="M135" s="19">
        <v>0.5</v>
      </c>
      <c r="N135" s="19">
        <v>0.35799999999999998</v>
      </c>
      <c r="O135" s="19">
        <v>0.38700000000000001</v>
      </c>
      <c r="P135" s="19">
        <v>0.255</v>
      </c>
      <c r="Q135" s="19">
        <v>0.13800000000000001</v>
      </c>
      <c r="R135" s="19">
        <v>0.61</v>
      </c>
      <c r="S135" s="19">
        <v>0.252</v>
      </c>
      <c r="T135">
        <v>27647</v>
      </c>
      <c r="U135">
        <v>683011</v>
      </c>
    </row>
    <row r="136" spans="1:21" x14ac:dyDescent="0.45">
      <c r="A136" t="s">
        <v>192</v>
      </c>
      <c r="B136" t="s">
        <v>32</v>
      </c>
      <c r="C136">
        <v>0.308</v>
      </c>
      <c r="D136">
        <v>0.95</v>
      </c>
      <c r="E136" s="19">
        <v>0.22600000000000001</v>
      </c>
      <c r="F136" s="19">
        <v>0.377</v>
      </c>
      <c r="G136" s="19">
        <v>0.39700000000000002</v>
      </c>
      <c r="H136" s="19">
        <v>3.9E-2</v>
      </c>
      <c r="I136" s="19">
        <v>7.8E-2</v>
      </c>
      <c r="J136">
        <v>6</v>
      </c>
      <c r="K136" s="19">
        <v>6.2E-2</v>
      </c>
      <c r="L136">
        <v>0</v>
      </c>
      <c r="M136" s="19">
        <v>0</v>
      </c>
      <c r="N136" s="19">
        <v>0.38200000000000001</v>
      </c>
      <c r="O136" s="19">
        <v>0.34699999999999998</v>
      </c>
      <c r="P136" s="19">
        <v>0.27</v>
      </c>
      <c r="Q136" s="19">
        <v>0.13500000000000001</v>
      </c>
      <c r="R136" s="19">
        <v>0.61399999999999999</v>
      </c>
      <c r="S136" s="19">
        <v>0.251</v>
      </c>
      <c r="T136">
        <v>33189</v>
      </c>
      <c r="U136">
        <v>694384</v>
      </c>
    </row>
    <row r="137" spans="1:21" x14ac:dyDescent="0.45">
      <c r="A137" t="s">
        <v>200</v>
      </c>
      <c r="B137" t="s">
        <v>105</v>
      </c>
      <c r="C137">
        <v>0.28599999999999998</v>
      </c>
      <c r="D137">
        <v>1.31</v>
      </c>
      <c r="E137" s="19">
        <v>0.27</v>
      </c>
      <c r="F137" s="19">
        <v>0.41399999999999998</v>
      </c>
      <c r="G137" s="19">
        <v>0.316</v>
      </c>
      <c r="H137" s="19">
        <v>3.9E-2</v>
      </c>
      <c r="I137" s="19">
        <v>9.0999999999999998E-2</v>
      </c>
      <c r="J137">
        <v>5</v>
      </c>
      <c r="K137" s="19">
        <v>0.05</v>
      </c>
      <c r="L137">
        <v>0</v>
      </c>
      <c r="M137" s="19">
        <v>0</v>
      </c>
      <c r="N137" s="19">
        <v>0.39800000000000002</v>
      </c>
      <c r="O137" s="19">
        <v>0.39400000000000002</v>
      </c>
      <c r="P137" s="19">
        <v>0.20699999999999999</v>
      </c>
      <c r="Q137" s="19">
        <v>0.122</v>
      </c>
      <c r="R137" s="19">
        <v>0.63</v>
      </c>
      <c r="S137" s="19">
        <v>0.248</v>
      </c>
      <c r="T137">
        <v>9777</v>
      </c>
      <c r="U137">
        <v>571448</v>
      </c>
    </row>
    <row r="138" spans="1:21" x14ac:dyDescent="0.45">
      <c r="A138" t="s">
        <v>72</v>
      </c>
      <c r="B138" t="s">
        <v>49</v>
      </c>
      <c r="C138">
        <v>0.27600000000000002</v>
      </c>
      <c r="D138">
        <v>1.57</v>
      </c>
      <c r="E138" s="19">
        <v>0.20200000000000001</v>
      </c>
      <c r="F138" s="19">
        <v>0.48699999999999999</v>
      </c>
      <c r="G138" s="19">
        <v>0.31</v>
      </c>
      <c r="H138" s="19">
        <v>8.1000000000000003E-2</v>
      </c>
      <c r="I138" s="19">
        <v>4.7E-2</v>
      </c>
      <c r="J138">
        <v>12</v>
      </c>
      <c r="K138" s="19">
        <v>8.8999999999999996E-2</v>
      </c>
      <c r="L138">
        <v>1</v>
      </c>
      <c r="M138" s="19">
        <v>0.25</v>
      </c>
      <c r="N138" s="19">
        <v>0.39500000000000002</v>
      </c>
      <c r="O138" s="19">
        <v>0.34499999999999997</v>
      </c>
      <c r="P138" s="19">
        <v>0.26</v>
      </c>
      <c r="Q138" s="19">
        <v>0.192</v>
      </c>
      <c r="R138" s="19">
        <v>0.56599999999999995</v>
      </c>
      <c r="S138" s="19">
        <v>0.24199999999999999</v>
      </c>
      <c r="T138">
        <v>10681</v>
      </c>
      <c r="U138">
        <v>570482</v>
      </c>
    </row>
    <row r="139" spans="1:21" x14ac:dyDescent="0.45">
      <c r="A139" t="s">
        <v>42</v>
      </c>
      <c r="B139" t="s">
        <v>1336</v>
      </c>
      <c r="C139">
        <v>0.193</v>
      </c>
      <c r="D139">
        <v>0.7</v>
      </c>
      <c r="E139" s="19">
        <v>0.20599999999999999</v>
      </c>
      <c r="F139" s="19">
        <v>0.32800000000000001</v>
      </c>
      <c r="G139" s="19">
        <v>0.46600000000000003</v>
      </c>
      <c r="H139" s="19">
        <v>0.21199999999999999</v>
      </c>
      <c r="I139" s="19">
        <v>8.5000000000000006E-2</v>
      </c>
      <c r="J139">
        <v>5</v>
      </c>
      <c r="K139" s="19">
        <v>0.06</v>
      </c>
      <c r="L139">
        <v>0</v>
      </c>
      <c r="M139" s="19">
        <v>0</v>
      </c>
      <c r="N139" s="19">
        <v>0.58499999999999996</v>
      </c>
      <c r="O139" s="19">
        <v>0.25700000000000001</v>
      </c>
      <c r="P139" s="19">
        <v>0.158</v>
      </c>
      <c r="Q139" s="19">
        <v>0.20599999999999999</v>
      </c>
      <c r="R139" s="19">
        <v>0.55700000000000005</v>
      </c>
      <c r="S139" s="19">
        <v>0.23699999999999999</v>
      </c>
      <c r="T139">
        <v>22799</v>
      </c>
      <c r="U139">
        <v>672695</v>
      </c>
    </row>
    <row r="140" spans="1:21" x14ac:dyDescent="0.45">
      <c r="A140" t="s">
        <v>1120</v>
      </c>
      <c r="B140" t="s">
        <v>125</v>
      </c>
      <c r="C140">
        <v>0.24199999999999999</v>
      </c>
      <c r="D140">
        <v>0.66</v>
      </c>
      <c r="E140" s="19">
        <v>0.19600000000000001</v>
      </c>
      <c r="F140" s="19">
        <v>0.32100000000000001</v>
      </c>
      <c r="G140" s="19">
        <v>0.48299999999999998</v>
      </c>
      <c r="H140" s="19">
        <v>9.4E-2</v>
      </c>
      <c r="I140" s="19">
        <v>7.8E-2</v>
      </c>
      <c r="J140">
        <v>3</v>
      </c>
      <c r="K140" s="19">
        <v>3.5000000000000003E-2</v>
      </c>
      <c r="L140">
        <v>0</v>
      </c>
      <c r="M140" s="19">
        <v>0</v>
      </c>
      <c r="N140" s="19">
        <v>0.51900000000000002</v>
      </c>
      <c r="O140" s="19">
        <v>0.34200000000000003</v>
      </c>
      <c r="P140" s="19">
        <v>0.13900000000000001</v>
      </c>
      <c r="Q140" s="19">
        <v>0.16500000000000001</v>
      </c>
      <c r="R140" s="19">
        <v>0.59799999999999998</v>
      </c>
      <c r="S140" s="19">
        <v>0.23699999999999999</v>
      </c>
      <c r="T140">
        <v>19896</v>
      </c>
      <c r="U140">
        <v>657136</v>
      </c>
    </row>
    <row r="141" spans="1:21" x14ac:dyDescent="0.45">
      <c r="A141" t="s">
        <v>1110</v>
      </c>
      <c r="B141" t="s">
        <v>68</v>
      </c>
      <c r="C141">
        <v>0.33</v>
      </c>
      <c r="D141">
        <v>1.01</v>
      </c>
      <c r="E141" s="19">
        <v>0.16200000000000001</v>
      </c>
      <c r="F141" s="19">
        <v>0.42199999999999999</v>
      </c>
      <c r="G141" s="19">
        <v>0.41699999999999998</v>
      </c>
      <c r="H141" s="19">
        <v>0.16500000000000001</v>
      </c>
      <c r="I141" s="19">
        <v>3.5000000000000003E-2</v>
      </c>
      <c r="J141">
        <v>7</v>
      </c>
      <c r="K141" s="19">
        <v>8.1000000000000003E-2</v>
      </c>
      <c r="L141">
        <v>5</v>
      </c>
      <c r="M141" s="19">
        <v>0.38500000000000001</v>
      </c>
      <c r="N141" s="19">
        <v>0.38700000000000001</v>
      </c>
      <c r="O141" s="19">
        <v>0.34599999999999997</v>
      </c>
      <c r="P141" s="19">
        <v>0.26700000000000002</v>
      </c>
      <c r="Q141" s="19">
        <v>0.184</v>
      </c>
      <c r="R141" s="19">
        <v>0.58099999999999996</v>
      </c>
      <c r="S141" s="19">
        <v>0.23499999999999999</v>
      </c>
      <c r="T141">
        <v>24488</v>
      </c>
      <c r="U141">
        <v>680474</v>
      </c>
    </row>
    <row r="142" spans="1:21" x14ac:dyDescent="0.45">
      <c r="A142" t="s">
        <v>1102</v>
      </c>
      <c r="B142" t="s">
        <v>76</v>
      </c>
      <c r="C142">
        <v>0.28499999999999998</v>
      </c>
      <c r="D142">
        <v>0.85</v>
      </c>
      <c r="E142" s="19">
        <v>0.19800000000000001</v>
      </c>
      <c r="F142" s="19">
        <v>0.36799999999999999</v>
      </c>
      <c r="G142" s="19">
        <v>0.434</v>
      </c>
      <c r="H142" s="19">
        <v>0.152</v>
      </c>
      <c r="I142" s="19">
        <v>6.3E-2</v>
      </c>
      <c r="J142">
        <v>5</v>
      </c>
      <c r="K142" s="19">
        <v>7.4999999999999997E-2</v>
      </c>
      <c r="L142">
        <v>1</v>
      </c>
      <c r="M142" s="19">
        <v>0.16700000000000001</v>
      </c>
      <c r="N142" s="19">
        <v>0.38800000000000001</v>
      </c>
      <c r="O142" s="19">
        <v>0.33</v>
      </c>
      <c r="P142" s="19">
        <v>0.28199999999999997</v>
      </c>
      <c r="Q142" s="19">
        <v>0.122</v>
      </c>
      <c r="R142" s="19">
        <v>0.64900000000000002</v>
      </c>
      <c r="S142" s="19">
        <v>0.22900000000000001</v>
      </c>
      <c r="T142">
        <v>26288</v>
      </c>
      <c r="U142">
        <v>668939</v>
      </c>
    </row>
    <row r="143" spans="1:21" x14ac:dyDescent="0.45">
      <c r="A143" t="s">
        <v>57</v>
      </c>
      <c r="B143" t="s">
        <v>35</v>
      </c>
      <c r="C143">
        <v>0.23899999999999999</v>
      </c>
      <c r="D143">
        <v>0.77</v>
      </c>
      <c r="E143" s="19">
        <v>0.21299999999999999</v>
      </c>
      <c r="F143" s="19">
        <v>0.34300000000000003</v>
      </c>
      <c r="G143" s="19">
        <v>0.44400000000000001</v>
      </c>
      <c r="H143" s="19">
        <v>0.14299999999999999</v>
      </c>
      <c r="I143" s="19">
        <v>7.5999999999999998E-2</v>
      </c>
      <c r="J143">
        <v>3</v>
      </c>
      <c r="K143" s="19">
        <v>3.3000000000000002E-2</v>
      </c>
      <c r="L143">
        <v>0</v>
      </c>
      <c r="M143" s="19">
        <v>0</v>
      </c>
      <c r="N143" s="19">
        <v>0.41799999999999998</v>
      </c>
      <c r="O143" s="19">
        <v>0.35399999999999998</v>
      </c>
      <c r="P143" s="19">
        <v>0.22800000000000001</v>
      </c>
      <c r="Q143" s="19">
        <v>0.183</v>
      </c>
      <c r="R143" s="19">
        <v>0.59</v>
      </c>
      <c r="S143" s="19">
        <v>0.22800000000000001</v>
      </c>
      <c r="T143">
        <v>20036</v>
      </c>
      <c r="U143">
        <v>670623</v>
      </c>
    </row>
    <row r="144" spans="1:21" x14ac:dyDescent="0.45">
      <c r="A144" t="s">
        <v>1117</v>
      </c>
      <c r="B144" t="s">
        <v>68</v>
      </c>
      <c r="C144">
        <v>0.34799999999999998</v>
      </c>
      <c r="D144">
        <v>2.02</v>
      </c>
      <c r="E144" s="19">
        <v>0.21099999999999999</v>
      </c>
      <c r="F144" s="19">
        <v>0.52800000000000002</v>
      </c>
      <c r="G144" s="19">
        <v>0.26100000000000001</v>
      </c>
      <c r="H144" s="19">
        <v>5.2999999999999999E-2</v>
      </c>
      <c r="I144" s="19">
        <v>0.105</v>
      </c>
      <c r="J144">
        <v>4</v>
      </c>
      <c r="K144" s="19">
        <v>3.5000000000000003E-2</v>
      </c>
      <c r="L144">
        <v>6</v>
      </c>
      <c r="M144" s="19">
        <v>0.54500000000000004</v>
      </c>
      <c r="N144" s="19">
        <v>0.36199999999999999</v>
      </c>
      <c r="O144" s="19">
        <v>0.40200000000000002</v>
      </c>
      <c r="P144" s="19">
        <v>0.23599999999999999</v>
      </c>
      <c r="Q144" s="19">
        <v>0.11799999999999999</v>
      </c>
      <c r="R144" s="19">
        <v>0.66800000000000004</v>
      </c>
      <c r="S144" s="19">
        <v>0.214</v>
      </c>
      <c r="T144">
        <v>29931</v>
      </c>
      <c r="U144">
        <v>696285</v>
      </c>
    </row>
    <row r="145" spans="1:21" x14ac:dyDescent="0.45">
      <c r="A145" t="s">
        <v>1119</v>
      </c>
      <c r="B145" t="s">
        <v>76</v>
      </c>
      <c r="C145">
        <v>0.312</v>
      </c>
      <c r="D145">
        <v>1.55</v>
      </c>
      <c r="E145" s="19">
        <v>0.17499999999999999</v>
      </c>
      <c r="F145" s="19">
        <v>0.502</v>
      </c>
      <c r="G145" s="19">
        <v>0.32300000000000001</v>
      </c>
      <c r="H145" s="19">
        <v>0.14499999999999999</v>
      </c>
      <c r="I145" s="19">
        <v>4.8000000000000001E-2</v>
      </c>
      <c r="J145">
        <v>13</v>
      </c>
      <c r="K145" s="19">
        <v>0.10100000000000001</v>
      </c>
      <c r="L145">
        <v>0</v>
      </c>
      <c r="M145" s="19">
        <v>0</v>
      </c>
      <c r="N145" s="19">
        <v>0.40100000000000002</v>
      </c>
      <c r="O145" s="19">
        <v>0.32300000000000001</v>
      </c>
      <c r="P145" s="19">
        <v>0.27600000000000002</v>
      </c>
      <c r="Q145" s="19">
        <v>0.24099999999999999</v>
      </c>
      <c r="R145" s="19">
        <v>0.55600000000000005</v>
      </c>
      <c r="S145" s="19">
        <v>0.20200000000000001</v>
      </c>
      <c r="T145">
        <v>19950</v>
      </c>
      <c r="U145">
        <v>665926</v>
      </c>
    </row>
    <row r="146" spans="1:21" x14ac:dyDescent="0.45">
      <c r="A146" t="s">
        <v>1118</v>
      </c>
      <c r="B146" t="s">
        <v>125</v>
      </c>
      <c r="C146">
        <v>0.312</v>
      </c>
      <c r="D146">
        <v>1.89</v>
      </c>
      <c r="E146" s="19">
        <v>0.24299999999999999</v>
      </c>
      <c r="F146" s="19">
        <v>0.495</v>
      </c>
      <c r="G146" s="19">
        <v>0.26100000000000001</v>
      </c>
      <c r="H146" s="19">
        <v>3.5000000000000003E-2</v>
      </c>
      <c r="I146" s="19">
        <v>5.2999999999999999E-2</v>
      </c>
      <c r="J146">
        <v>5</v>
      </c>
      <c r="K146" s="19">
        <v>4.5999999999999999E-2</v>
      </c>
      <c r="L146">
        <v>6</v>
      </c>
      <c r="M146" s="19">
        <v>0.3</v>
      </c>
      <c r="N146" s="19">
        <v>0.32800000000000001</v>
      </c>
      <c r="O146" s="19">
        <v>0.30299999999999999</v>
      </c>
      <c r="P146" s="19">
        <v>0.37</v>
      </c>
      <c r="Q146" s="19">
        <v>0.151</v>
      </c>
      <c r="R146" s="19">
        <v>0.64700000000000002</v>
      </c>
      <c r="S146" s="19">
        <v>0.20200000000000001</v>
      </c>
      <c r="T146">
        <v>19610</v>
      </c>
      <c r="U146">
        <v>660688</v>
      </c>
    </row>
    <row r="147" spans="1:21" x14ac:dyDescent="0.45">
      <c r="A147" t="s">
        <v>95</v>
      </c>
      <c r="B147" t="s">
        <v>96</v>
      </c>
      <c r="C147">
        <v>0.28899999999999998</v>
      </c>
      <c r="D147">
        <v>1.59</v>
      </c>
      <c r="E147" s="19">
        <v>0.26</v>
      </c>
      <c r="F147" s="19">
        <v>0.45500000000000002</v>
      </c>
      <c r="G147" s="19">
        <v>0.28599999999999998</v>
      </c>
      <c r="H147" s="19">
        <v>0.13600000000000001</v>
      </c>
      <c r="I147" s="19">
        <v>3.4000000000000002E-2</v>
      </c>
      <c r="J147">
        <v>18</v>
      </c>
      <c r="K147" s="19">
        <v>0.129</v>
      </c>
      <c r="L147">
        <v>0</v>
      </c>
      <c r="M147" s="19">
        <v>0</v>
      </c>
      <c r="N147" s="19">
        <v>0.35399999999999998</v>
      </c>
      <c r="O147" s="19">
        <v>0.36</v>
      </c>
      <c r="P147" s="19">
        <v>0.28599999999999998</v>
      </c>
      <c r="Q147" s="19">
        <v>0.21099999999999999</v>
      </c>
      <c r="R147" s="19">
        <v>0.59099999999999997</v>
      </c>
      <c r="S147" s="19">
        <v>0.19800000000000001</v>
      </c>
      <c r="T147">
        <v>21622</v>
      </c>
      <c r="U147">
        <v>664983</v>
      </c>
    </row>
    <row r="148" spans="1:21" x14ac:dyDescent="0.45">
      <c r="A148" t="s">
        <v>161</v>
      </c>
      <c r="B148" t="s">
        <v>38</v>
      </c>
      <c r="C148">
        <v>0.317</v>
      </c>
      <c r="D148">
        <v>1.31</v>
      </c>
      <c r="E148" s="19">
        <v>0.2</v>
      </c>
      <c r="F148" s="19">
        <v>0.45300000000000001</v>
      </c>
      <c r="G148" s="19">
        <v>0.34699999999999998</v>
      </c>
      <c r="H148" s="19">
        <v>0.17899999999999999</v>
      </c>
      <c r="I148" s="19">
        <v>0</v>
      </c>
      <c r="J148">
        <v>4</v>
      </c>
      <c r="K148" s="19">
        <v>3.9E-2</v>
      </c>
      <c r="L148">
        <v>3</v>
      </c>
      <c r="M148" s="19">
        <v>0.5</v>
      </c>
      <c r="N148" s="19">
        <v>0.33800000000000002</v>
      </c>
      <c r="O148" s="19">
        <v>0.41599999999999998</v>
      </c>
      <c r="P148" s="19">
        <v>0.247</v>
      </c>
      <c r="Q148" s="19">
        <v>0.26</v>
      </c>
      <c r="R148" s="19">
        <v>0.57599999999999996</v>
      </c>
      <c r="S148" s="19">
        <v>0.16500000000000001</v>
      </c>
      <c r="T148">
        <v>15878</v>
      </c>
      <c r="U148">
        <v>609280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C70B3-29AB-4B40-AB64-9C03B9241F06}">
  <dimension ref="A1:S148"/>
  <sheetViews>
    <sheetView workbookViewId="0">
      <selection activeCell="U144" sqref="U144"/>
    </sheetView>
  </sheetViews>
  <sheetFormatPr defaultRowHeight="14.25" x14ac:dyDescent="0.45"/>
  <sheetData>
    <row r="1" spans="1:19" x14ac:dyDescent="0.45">
      <c r="A1" t="s">
        <v>0</v>
      </c>
      <c r="B1" t="s">
        <v>1</v>
      </c>
      <c r="C1" t="s">
        <v>3</v>
      </c>
      <c r="D1" t="s">
        <v>1046</v>
      </c>
      <c r="E1" t="s">
        <v>1047</v>
      </c>
      <c r="F1" t="s">
        <v>1048</v>
      </c>
      <c r="G1" t="s">
        <v>1049</v>
      </c>
      <c r="H1" t="s">
        <v>1050</v>
      </c>
      <c r="I1" t="s">
        <v>17</v>
      </c>
      <c r="J1" t="s">
        <v>1051</v>
      </c>
      <c r="K1" t="s">
        <v>1052</v>
      </c>
      <c r="L1" t="s">
        <v>1053</v>
      </c>
      <c r="M1" t="s">
        <v>1054</v>
      </c>
      <c r="N1" t="s">
        <v>1055</v>
      </c>
      <c r="O1" t="s">
        <v>1056</v>
      </c>
      <c r="P1" t="s">
        <v>1057</v>
      </c>
      <c r="Q1" t="s">
        <v>1058</v>
      </c>
      <c r="R1" t="s">
        <v>23</v>
      </c>
      <c r="S1" t="s">
        <v>24</v>
      </c>
    </row>
    <row r="2" spans="1:19" x14ac:dyDescent="0.45">
      <c r="A2" t="s">
        <v>1118</v>
      </c>
      <c r="B2" t="s">
        <v>125</v>
      </c>
      <c r="C2">
        <v>327</v>
      </c>
      <c r="D2">
        <v>74</v>
      </c>
      <c r="E2">
        <v>84</v>
      </c>
      <c r="F2">
        <v>103</v>
      </c>
      <c r="G2">
        <v>99</v>
      </c>
      <c r="H2">
        <v>86</v>
      </c>
      <c r="I2">
        <v>88</v>
      </c>
      <c r="J2">
        <v>59</v>
      </c>
      <c r="K2">
        <v>106</v>
      </c>
      <c r="L2">
        <v>122</v>
      </c>
      <c r="M2">
        <v>115</v>
      </c>
      <c r="N2">
        <v>70</v>
      </c>
      <c r="O2">
        <v>81</v>
      </c>
      <c r="P2">
        <v>86</v>
      </c>
      <c r="Q2">
        <v>152</v>
      </c>
      <c r="R2">
        <v>18373</v>
      </c>
      <c r="S2">
        <v>663624</v>
      </c>
    </row>
    <row r="3" spans="1:19" x14ac:dyDescent="0.45">
      <c r="A3" t="s">
        <v>128</v>
      </c>
      <c r="B3" t="s">
        <v>35</v>
      </c>
      <c r="C3">
        <v>300</v>
      </c>
      <c r="D3">
        <v>66</v>
      </c>
      <c r="E3">
        <v>97</v>
      </c>
      <c r="F3">
        <v>108</v>
      </c>
      <c r="G3">
        <v>97</v>
      </c>
      <c r="H3">
        <v>101</v>
      </c>
      <c r="I3">
        <v>99</v>
      </c>
      <c r="J3">
        <v>89</v>
      </c>
      <c r="K3">
        <v>110</v>
      </c>
      <c r="L3">
        <v>118</v>
      </c>
      <c r="M3">
        <v>106</v>
      </c>
      <c r="N3">
        <v>85</v>
      </c>
      <c r="O3">
        <v>60</v>
      </c>
      <c r="P3">
        <v>112</v>
      </c>
      <c r="Q3">
        <v>150</v>
      </c>
      <c r="R3">
        <v>11579</v>
      </c>
      <c r="S3">
        <v>547180</v>
      </c>
    </row>
    <row r="4" spans="1:19" x14ac:dyDescent="0.45">
      <c r="A4" t="s">
        <v>56</v>
      </c>
      <c r="B4" t="s">
        <v>45</v>
      </c>
      <c r="C4">
        <v>354</v>
      </c>
      <c r="D4">
        <v>123</v>
      </c>
      <c r="E4">
        <v>86</v>
      </c>
      <c r="F4">
        <v>117</v>
      </c>
      <c r="G4">
        <v>116</v>
      </c>
      <c r="H4">
        <v>126</v>
      </c>
      <c r="I4">
        <v>141</v>
      </c>
      <c r="J4">
        <v>140</v>
      </c>
      <c r="K4">
        <v>112</v>
      </c>
      <c r="L4">
        <v>127</v>
      </c>
      <c r="M4">
        <v>85</v>
      </c>
      <c r="N4">
        <v>103</v>
      </c>
      <c r="O4">
        <v>84</v>
      </c>
      <c r="P4">
        <v>87</v>
      </c>
      <c r="Q4">
        <v>145</v>
      </c>
      <c r="R4">
        <v>19566</v>
      </c>
      <c r="S4">
        <v>663993</v>
      </c>
    </row>
    <row r="5" spans="1:19" x14ac:dyDescent="0.45">
      <c r="A5" t="s">
        <v>1098</v>
      </c>
      <c r="B5" t="s">
        <v>61</v>
      </c>
      <c r="C5">
        <v>356</v>
      </c>
      <c r="D5">
        <v>142</v>
      </c>
      <c r="E5">
        <v>96</v>
      </c>
      <c r="F5">
        <v>110</v>
      </c>
      <c r="G5">
        <v>114</v>
      </c>
      <c r="H5">
        <v>100</v>
      </c>
      <c r="I5">
        <v>117</v>
      </c>
      <c r="J5">
        <v>84</v>
      </c>
      <c r="K5">
        <v>112</v>
      </c>
      <c r="L5">
        <v>122</v>
      </c>
      <c r="M5">
        <v>109</v>
      </c>
      <c r="N5">
        <v>79</v>
      </c>
      <c r="O5">
        <v>70</v>
      </c>
      <c r="P5">
        <v>109</v>
      </c>
      <c r="Q5">
        <v>138</v>
      </c>
      <c r="R5">
        <v>19913</v>
      </c>
      <c r="S5">
        <v>660821</v>
      </c>
    </row>
    <row r="6" spans="1:19" x14ac:dyDescent="0.45">
      <c r="A6" t="s">
        <v>165</v>
      </c>
      <c r="B6" t="s">
        <v>166</v>
      </c>
      <c r="C6">
        <v>292</v>
      </c>
      <c r="D6">
        <v>76</v>
      </c>
      <c r="E6">
        <v>108</v>
      </c>
      <c r="F6">
        <v>101</v>
      </c>
      <c r="G6">
        <v>94</v>
      </c>
      <c r="H6">
        <v>87</v>
      </c>
      <c r="I6">
        <v>78</v>
      </c>
      <c r="J6">
        <v>65</v>
      </c>
      <c r="K6">
        <v>108</v>
      </c>
      <c r="L6">
        <v>117</v>
      </c>
      <c r="M6">
        <v>87</v>
      </c>
      <c r="N6">
        <v>105</v>
      </c>
      <c r="O6">
        <v>96</v>
      </c>
      <c r="P6">
        <v>80</v>
      </c>
      <c r="Q6">
        <v>135</v>
      </c>
      <c r="R6">
        <v>29931</v>
      </c>
      <c r="S6">
        <v>696285</v>
      </c>
    </row>
    <row r="7" spans="1:19" x14ac:dyDescent="0.45">
      <c r="A7" t="s">
        <v>1077</v>
      </c>
      <c r="B7" t="s">
        <v>84</v>
      </c>
      <c r="C7">
        <v>317</v>
      </c>
      <c r="D7">
        <v>88</v>
      </c>
      <c r="E7">
        <v>125</v>
      </c>
      <c r="F7">
        <v>107</v>
      </c>
      <c r="G7">
        <v>101</v>
      </c>
      <c r="H7">
        <v>122</v>
      </c>
      <c r="I7">
        <v>119</v>
      </c>
      <c r="J7">
        <v>145</v>
      </c>
      <c r="K7">
        <v>111</v>
      </c>
      <c r="L7">
        <v>102</v>
      </c>
      <c r="M7">
        <v>111</v>
      </c>
      <c r="N7">
        <v>86</v>
      </c>
      <c r="O7">
        <v>88</v>
      </c>
      <c r="P7">
        <v>91</v>
      </c>
      <c r="Q7">
        <v>134</v>
      </c>
      <c r="R7">
        <v>22715</v>
      </c>
      <c r="S7">
        <v>672580</v>
      </c>
    </row>
    <row r="8" spans="1:19" x14ac:dyDescent="0.45">
      <c r="A8" t="s">
        <v>1106</v>
      </c>
      <c r="B8" t="s">
        <v>70</v>
      </c>
      <c r="C8">
        <v>315</v>
      </c>
      <c r="D8">
        <v>129</v>
      </c>
      <c r="E8">
        <v>79</v>
      </c>
      <c r="F8">
        <v>114</v>
      </c>
      <c r="G8">
        <v>116</v>
      </c>
      <c r="H8">
        <v>117</v>
      </c>
      <c r="I8">
        <v>134</v>
      </c>
      <c r="J8">
        <v>123</v>
      </c>
      <c r="K8">
        <v>106</v>
      </c>
      <c r="L8">
        <v>114</v>
      </c>
      <c r="M8">
        <v>103</v>
      </c>
      <c r="N8">
        <v>90</v>
      </c>
      <c r="O8">
        <v>98</v>
      </c>
      <c r="P8">
        <v>80</v>
      </c>
      <c r="Q8">
        <v>133</v>
      </c>
      <c r="R8">
        <v>22515</v>
      </c>
      <c r="S8">
        <v>671218</v>
      </c>
    </row>
    <row r="9" spans="1:19" x14ac:dyDescent="0.45">
      <c r="A9" t="s">
        <v>92</v>
      </c>
      <c r="B9" t="s">
        <v>28</v>
      </c>
      <c r="C9">
        <v>354</v>
      </c>
      <c r="D9">
        <v>73</v>
      </c>
      <c r="E9">
        <v>65</v>
      </c>
      <c r="F9">
        <v>93</v>
      </c>
      <c r="G9">
        <v>87</v>
      </c>
      <c r="H9">
        <v>74</v>
      </c>
      <c r="I9">
        <v>54</v>
      </c>
      <c r="J9">
        <v>45</v>
      </c>
      <c r="K9">
        <v>90</v>
      </c>
      <c r="L9">
        <v>97</v>
      </c>
      <c r="M9">
        <v>123</v>
      </c>
      <c r="N9">
        <v>77</v>
      </c>
      <c r="O9">
        <v>75</v>
      </c>
      <c r="P9">
        <v>106</v>
      </c>
      <c r="Q9">
        <v>133</v>
      </c>
      <c r="R9">
        <v>18900</v>
      </c>
      <c r="S9">
        <v>665750</v>
      </c>
    </row>
    <row r="10" spans="1:19" x14ac:dyDescent="0.45">
      <c r="A10" t="s">
        <v>59</v>
      </c>
      <c r="B10" t="s">
        <v>38</v>
      </c>
      <c r="C10">
        <v>371</v>
      </c>
      <c r="D10">
        <v>101</v>
      </c>
      <c r="E10">
        <v>83</v>
      </c>
      <c r="F10">
        <v>95</v>
      </c>
      <c r="G10">
        <v>95</v>
      </c>
      <c r="H10">
        <v>83</v>
      </c>
      <c r="I10">
        <v>79</v>
      </c>
      <c r="J10">
        <v>63</v>
      </c>
      <c r="K10">
        <v>95</v>
      </c>
      <c r="L10">
        <v>110</v>
      </c>
      <c r="M10">
        <v>123</v>
      </c>
      <c r="N10">
        <v>68</v>
      </c>
      <c r="O10">
        <v>71</v>
      </c>
      <c r="P10">
        <v>111</v>
      </c>
      <c r="Q10">
        <v>133</v>
      </c>
      <c r="R10">
        <v>26477</v>
      </c>
      <c r="S10">
        <v>687462</v>
      </c>
    </row>
    <row r="11" spans="1:19" x14ac:dyDescent="0.45">
      <c r="A11" t="s">
        <v>63</v>
      </c>
      <c r="B11" t="s">
        <v>64</v>
      </c>
      <c r="C11">
        <v>360</v>
      </c>
      <c r="D11">
        <v>135</v>
      </c>
      <c r="E11">
        <v>134</v>
      </c>
      <c r="F11">
        <v>87</v>
      </c>
      <c r="G11">
        <v>98</v>
      </c>
      <c r="H11">
        <v>86</v>
      </c>
      <c r="I11">
        <v>73</v>
      </c>
      <c r="J11">
        <v>85</v>
      </c>
      <c r="K11">
        <v>100</v>
      </c>
      <c r="L11">
        <v>93</v>
      </c>
      <c r="M11">
        <v>111</v>
      </c>
      <c r="N11">
        <v>91</v>
      </c>
      <c r="O11">
        <v>86</v>
      </c>
      <c r="P11">
        <v>94</v>
      </c>
      <c r="Q11">
        <v>132</v>
      </c>
      <c r="R11">
        <v>25493</v>
      </c>
      <c r="S11">
        <v>687401</v>
      </c>
    </row>
    <row r="12" spans="1:19" x14ac:dyDescent="0.45">
      <c r="A12" t="s">
        <v>1088</v>
      </c>
      <c r="B12" t="s">
        <v>86</v>
      </c>
      <c r="C12">
        <v>384</v>
      </c>
      <c r="D12">
        <v>88</v>
      </c>
      <c r="E12">
        <v>117</v>
      </c>
      <c r="F12">
        <v>110</v>
      </c>
      <c r="G12">
        <v>103</v>
      </c>
      <c r="H12">
        <v>121</v>
      </c>
      <c r="I12">
        <v>124</v>
      </c>
      <c r="J12">
        <v>137</v>
      </c>
      <c r="K12">
        <v>111</v>
      </c>
      <c r="L12">
        <v>94</v>
      </c>
      <c r="M12">
        <v>102</v>
      </c>
      <c r="N12">
        <v>101</v>
      </c>
      <c r="O12">
        <v>71</v>
      </c>
      <c r="P12">
        <v>112</v>
      </c>
      <c r="Q12">
        <v>130</v>
      </c>
      <c r="R12">
        <v>22186</v>
      </c>
      <c r="S12">
        <v>668930</v>
      </c>
    </row>
    <row r="13" spans="1:19" x14ac:dyDescent="0.45">
      <c r="A13" t="s">
        <v>136</v>
      </c>
      <c r="B13" t="s">
        <v>61</v>
      </c>
      <c r="C13">
        <v>285</v>
      </c>
      <c r="D13">
        <v>82</v>
      </c>
      <c r="E13">
        <v>100</v>
      </c>
      <c r="F13">
        <v>91</v>
      </c>
      <c r="G13">
        <v>87</v>
      </c>
      <c r="H13">
        <v>81</v>
      </c>
      <c r="I13">
        <v>66</v>
      </c>
      <c r="J13">
        <v>66</v>
      </c>
      <c r="K13">
        <v>93</v>
      </c>
      <c r="L13">
        <v>86</v>
      </c>
      <c r="M13">
        <v>102</v>
      </c>
      <c r="N13">
        <v>105</v>
      </c>
      <c r="O13">
        <v>81</v>
      </c>
      <c r="P13">
        <v>101</v>
      </c>
      <c r="Q13">
        <v>129</v>
      </c>
      <c r="R13">
        <v>17548</v>
      </c>
      <c r="S13">
        <v>621493</v>
      </c>
    </row>
    <row r="14" spans="1:19" x14ac:dyDescent="0.45">
      <c r="A14" t="s">
        <v>104</v>
      </c>
      <c r="B14" t="s">
        <v>105</v>
      </c>
      <c r="C14">
        <v>368</v>
      </c>
      <c r="D14">
        <v>121</v>
      </c>
      <c r="E14">
        <v>122</v>
      </c>
      <c r="F14">
        <v>97</v>
      </c>
      <c r="G14">
        <v>103</v>
      </c>
      <c r="H14">
        <v>103</v>
      </c>
      <c r="I14">
        <v>104</v>
      </c>
      <c r="J14">
        <v>113</v>
      </c>
      <c r="K14">
        <v>104</v>
      </c>
      <c r="L14">
        <v>114</v>
      </c>
      <c r="M14">
        <v>77</v>
      </c>
      <c r="N14">
        <v>117</v>
      </c>
      <c r="O14">
        <v>88</v>
      </c>
      <c r="P14">
        <v>94</v>
      </c>
      <c r="Q14">
        <v>129</v>
      </c>
      <c r="R14">
        <v>24610</v>
      </c>
      <c r="S14">
        <v>680757</v>
      </c>
    </row>
    <row r="15" spans="1:19" x14ac:dyDescent="0.45">
      <c r="A15" t="s">
        <v>1114</v>
      </c>
      <c r="B15" t="s">
        <v>49</v>
      </c>
      <c r="C15">
        <v>373</v>
      </c>
      <c r="D15">
        <v>119</v>
      </c>
      <c r="E15">
        <v>44</v>
      </c>
      <c r="F15">
        <v>109</v>
      </c>
      <c r="G15">
        <v>110</v>
      </c>
      <c r="H15">
        <v>98</v>
      </c>
      <c r="I15">
        <v>111</v>
      </c>
      <c r="J15">
        <v>80</v>
      </c>
      <c r="K15">
        <v>95</v>
      </c>
      <c r="L15">
        <v>107</v>
      </c>
      <c r="M15">
        <v>87</v>
      </c>
      <c r="N15">
        <v>110</v>
      </c>
      <c r="O15">
        <v>79</v>
      </c>
      <c r="P15">
        <v>105</v>
      </c>
      <c r="Q15">
        <v>127</v>
      </c>
      <c r="R15">
        <v>15112</v>
      </c>
      <c r="S15">
        <v>641857</v>
      </c>
    </row>
    <row r="16" spans="1:19" x14ac:dyDescent="0.45">
      <c r="A16" t="s">
        <v>1107</v>
      </c>
      <c r="B16" t="s">
        <v>38</v>
      </c>
      <c r="C16">
        <v>298</v>
      </c>
      <c r="D16">
        <v>134</v>
      </c>
      <c r="E16">
        <v>95</v>
      </c>
      <c r="F16">
        <v>91</v>
      </c>
      <c r="G16">
        <v>101</v>
      </c>
      <c r="H16">
        <v>88</v>
      </c>
      <c r="I16">
        <v>92</v>
      </c>
      <c r="J16">
        <v>82</v>
      </c>
      <c r="K16">
        <v>94</v>
      </c>
      <c r="L16">
        <v>70</v>
      </c>
      <c r="M16">
        <v>108</v>
      </c>
      <c r="N16">
        <v>107</v>
      </c>
      <c r="O16">
        <v>87</v>
      </c>
      <c r="P16">
        <v>98</v>
      </c>
      <c r="Q16">
        <v>125</v>
      </c>
      <c r="R16">
        <v>18036</v>
      </c>
      <c r="S16">
        <v>630105</v>
      </c>
    </row>
    <row r="17" spans="1:19" x14ac:dyDescent="0.45">
      <c r="A17" t="s">
        <v>99</v>
      </c>
      <c r="B17" t="s">
        <v>53</v>
      </c>
      <c r="C17">
        <v>371</v>
      </c>
      <c r="D17">
        <v>101</v>
      </c>
      <c r="E17">
        <v>81</v>
      </c>
      <c r="F17">
        <v>98</v>
      </c>
      <c r="G17">
        <v>103</v>
      </c>
      <c r="H17">
        <v>94</v>
      </c>
      <c r="I17">
        <v>104</v>
      </c>
      <c r="J17">
        <v>87</v>
      </c>
      <c r="K17">
        <v>96</v>
      </c>
      <c r="L17">
        <v>91</v>
      </c>
      <c r="M17">
        <v>105</v>
      </c>
      <c r="N17">
        <v>99</v>
      </c>
      <c r="O17">
        <v>80</v>
      </c>
      <c r="P17">
        <v>107</v>
      </c>
      <c r="Q17">
        <v>124</v>
      </c>
      <c r="R17">
        <v>26294</v>
      </c>
      <c r="S17">
        <v>681082</v>
      </c>
    </row>
    <row r="18" spans="1:19" x14ac:dyDescent="0.45">
      <c r="A18" t="s">
        <v>87</v>
      </c>
      <c r="B18" t="s">
        <v>30</v>
      </c>
      <c r="C18">
        <v>340</v>
      </c>
      <c r="D18">
        <v>146</v>
      </c>
      <c r="E18">
        <v>69</v>
      </c>
      <c r="F18">
        <v>117</v>
      </c>
      <c r="G18">
        <v>120</v>
      </c>
      <c r="H18">
        <v>130</v>
      </c>
      <c r="I18">
        <v>148</v>
      </c>
      <c r="J18">
        <v>150</v>
      </c>
      <c r="K18">
        <v>102</v>
      </c>
      <c r="L18">
        <v>108</v>
      </c>
      <c r="M18">
        <v>100</v>
      </c>
      <c r="N18">
        <v>96</v>
      </c>
      <c r="O18">
        <v>91</v>
      </c>
      <c r="P18">
        <v>95</v>
      </c>
      <c r="Q18">
        <v>122</v>
      </c>
      <c r="R18">
        <v>19197</v>
      </c>
      <c r="S18">
        <v>669257</v>
      </c>
    </row>
    <row r="19" spans="1:19" x14ac:dyDescent="0.45">
      <c r="A19" t="s">
        <v>1087</v>
      </c>
      <c r="B19" t="s">
        <v>35</v>
      </c>
      <c r="C19">
        <v>305</v>
      </c>
      <c r="D19">
        <v>125</v>
      </c>
      <c r="E19">
        <v>66</v>
      </c>
      <c r="F19">
        <v>105</v>
      </c>
      <c r="G19">
        <v>107</v>
      </c>
      <c r="H19">
        <v>100</v>
      </c>
      <c r="I19">
        <v>110</v>
      </c>
      <c r="J19">
        <v>92</v>
      </c>
      <c r="K19">
        <v>97</v>
      </c>
      <c r="L19">
        <v>100</v>
      </c>
      <c r="M19">
        <v>90</v>
      </c>
      <c r="N19">
        <v>110</v>
      </c>
      <c r="O19">
        <v>88</v>
      </c>
      <c r="P19">
        <v>99</v>
      </c>
      <c r="Q19">
        <v>122</v>
      </c>
      <c r="R19">
        <v>5235</v>
      </c>
      <c r="S19">
        <v>457759</v>
      </c>
    </row>
    <row r="20" spans="1:19" x14ac:dyDescent="0.45">
      <c r="A20" t="s">
        <v>137</v>
      </c>
      <c r="B20" t="s">
        <v>98</v>
      </c>
      <c r="C20">
        <v>306</v>
      </c>
      <c r="D20">
        <v>93</v>
      </c>
      <c r="E20">
        <v>105</v>
      </c>
      <c r="F20">
        <v>112</v>
      </c>
      <c r="G20">
        <v>108</v>
      </c>
      <c r="H20">
        <v>108</v>
      </c>
      <c r="I20">
        <v>124</v>
      </c>
      <c r="J20">
        <v>103</v>
      </c>
      <c r="K20">
        <v>113</v>
      </c>
      <c r="L20">
        <v>87</v>
      </c>
      <c r="M20">
        <v>108</v>
      </c>
      <c r="N20">
        <v>98</v>
      </c>
      <c r="O20">
        <v>87</v>
      </c>
      <c r="P20">
        <v>100</v>
      </c>
      <c r="Q20">
        <v>122</v>
      </c>
      <c r="R20">
        <v>17350</v>
      </c>
      <c r="S20">
        <v>646240</v>
      </c>
    </row>
    <row r="21" spans="1:19" x14ac:dyDescent="0.45">
      <c r="A21" t="s">
        <v>1111</v>
      </c>
      <c r="B21" t="s">
        <v>118</v>
      </c>
      <c r="C21">
        <v>343</v>
      </c>
      <c r="D21">
        <v>72</v>
      </c>
      <c r="E21">
        <v>94</v>
      </c>
      <c r="F21">
        <v>112</v>
      </c>
      <c r="G21">
        <v>102</v>
      </c>
      <c r="H21">
        <v>105</v>
      </c>
      <c r="I21">
        <v>108</v>
      </c>
      <c r="J21">
        <v>95</v>
      </c>
      <c r="K21">
        <v>111</v>
      </c>
      <c r="L21">
        <v>125</v>
      </c>
      <c r="M21">
        <v>107</v>
      </c>
      <c r="N21">
        <v>80</v>
      </c>
      <c r="O21">
        <v>76</v>
      </c>
      <c r="P21">
        <v>114</v>
      </c>
      <c r="Q21">
        <v>121</v>
      </c>
      <c r="R21">
        <v>22799</v>
      </c>
      <c r="S21">
        <v>672695</v>
      </c>
    </row>
    <row r="22" spans="1:19" x14ac:dyDescent="0.45">
      <c r="A22" t="s">
        <v>210</v>
      </c>
      <c r="B22" t="s">
        <v>1336</v>
      </c>
      <c r="C22">
        <v>305</v>
      </c>
      <c r="D22">
        <v>142</v>
      </c>
      <c r="E22">
        <v>79</v>
      </c>
      <c r="F22">
        <v>110</v>
      </c>
      <c r="G22">
        <v>120</v>
      </c>
      <c r="H22">
        <v>92</v>
      </c>
      <c r="I22">
        <v>119</v>
      </c>
      <c r="J22">
        <v>64</v>
      </c>
      <c r="K22">
        <v>110</v>
      </c>
      <c r="L22">
        <v>135</v>
      </c>
      <c r="M22">
        <v>83</v>
      </c>
      <c r="N22">
        <v>101</v>
      </c>
      <c r="O22">
        <v>93</v>
      </c>
      <c r="P22">
        <v>94</v>
      </c>
      <c r="Q22">
        <v>121</v>
      </c>
      <c r="R22">
        <v>21479</v>
      </c>
      <c r="S22">
        <v>663538</v>
      </c>
    </row>
    <row r="23" spans="1:19" x14ac:dyDescent="0.45">
      <c r="A23" t="s">
        <v>100</v>
      </c>
      <c r="B23" t="s">
        <v>45</v>
      </c>
      <c r="C23">
        <v>330</v>
      </c>
      <c r="D23">
        <v>92</v>
      </c>
      <c r="E23">
        <v>75</v>
      </c>
      <c r="F23">
        <v>100</v>
      </c>
      <c r="G23">
        <v>95</v>
      </c>
      <c r="H23">
        <v>87</v>
      </c>
      <c r="I23">
        <v>81</v>
      </c>
      <c r="J23">
        <v>66</v>
      </c>
      <c r="K23">
        <v>95</v>
      </c>
      <c r="L23">
        <v>102</v>
      </c>
      <c r="M23">
        <v>96</v>
      </c>
      <c r="N23">
        <v>104</v>
      </c>
      <c r="O23">
        <v>72</v>
      </c>
      <c r="P23">
        <v>118</v>
      </c>
      <c r="Q23">
        <v>121</v>
      </c>
      <c r="R23">
        <v>19287</v>
      </c>
      <c r="S23">
        <v>666969</v>
      </c>
    </row>
    <row r="24" spans="1:19" x14ac:dyDescent="0.45">
      <c r="A24" t="s">
        <v>159</v>
      </c>
      <c r="B24" t="s">
        <v>61</v>
      </c>
      <c r="C24">
        <v>367</v>
      </c>
      <c r="D24">
        <v>94</v>
      </c>
      <c r="E24">
        <v>123</v>
      </c>
      <c r="F24">
        <v>84</v>
      </c>
      <c r="G24">
        <v>87</v>
      </c>
      <c r="H24">
        <v>85</v>
      </c>
      <c r="I24">
        <v>71</v>
      </c>
      <c r="J24">
        <v>86</v>
      </c>
      <c r="K24">
        <v>89</v>
      </c>
      <c r="L24">
        <v>94</v>
      </c>
      <c r="M24">
        <v>97</v>
      </c>
      <c r="N24">
        <v>106</v>
      </c>
      <c r="O24">
        <v>99</v>
      </c>
      <c r="P24">
        <v>88</v>
      </c>
      <c r="Q24">
        <v>120</v>
      </c>
      <c r="R24">
        <v>13145</v>
      </c>
      <c r="S24">
        <v>605137</v>
      </c>
    </row>
    <row r="25" spans="1:19" x14ac:dyDescent="0.45">
      <c r="A25" t="s">
        <v>1091</v>
      </c>
      <c r="B25" t="s">
        <v>41</v>
      </c>
      <c r="C25">
        <v>315</v>
      </c>
      <c r="D25">
        <v>108</v>
      </c>
      <c r="E25">
        <v>94</v>
      </c>
      <c r="F25">
        <v>107</v>
      </c>
      <c r="G25">
        <v>108</v>
      </c>
      <c r="H25">
        <v>116</v>
      </c>
      <c r="I25">
        <v>118</v>
      </c>
      <c r="J25">
        <v>130</v>
      </c>
      <c r="K25">
        <v>102</v>
      </c>
      <c r="L25">
        <v>94</v>
      </c>
      <c r="M25">
        <v>108</v>
      </c>
      <c r="N25">
        <v>94</v>
      </c>
      <c r="O25">
        <v>90</v>
      </c>
      <c r="P25">
        <v>99</v>
      </c>
      <c r="Q25">
        <v>119</v>
      </c>
      <c r="R25">
        <v>17988</v>
      </c>
      <c r="S25">
        <v>663886</v>
      </c>
    </row>
    <row r="26" spans="1:19" x14ac:dyDescent="0.45">
      <c r="A26" t="s">
        <v>71</v>
      </c>
      <c r="B26" t="s">
        <v>30</v>
      </c>
      <c r="C26">
        <v>298</v>
      </c>
      <c r="D26">
        <v>110</v>
      </c>
      <c r="E26">
        <v>103</v>
      </c>
      <c r="F26">
        <v>85</v>
      </c>
      <c r="G26">
        <v>94</v>
      </c>
      <c r="H26">
        <v>95</v>
      </c>
      <c r="I26">
        <v>89</v>
      </c>
      <c r="J26">
        <v>110</v>
      </c>
      <c r="K26">
        <v>81</v>
      </c>
      <c r="L26">
        <v>77</v>
      </c>
      <c r="M26">
        <v>75</v>
      </c>
      <c r="N26">
        <v>141</v>
      </c>
      <c r="O26">
        <v>80</v>
      </c>
      <c r="P26">
        <v>110</v>
      </c>
      <c r="Q26">
        <v>118</v>
      </c>
      <c r="R26">
        <v>16442</v>
      </c>
      <c r="S26">
        <v>656811</v>
      </c>
    </row>
    <row r="27" spans="1:19" x14ac:dyDescent="0.45">
      <c r="A27" t="s">
        <v>126</v>
      </c>
      <c r="B27" t="s">
        <v>32</v>
      </c>
      <c r="C27">
        <v>377</v>
      </c>
      <c r="D27">
        <v>92</v>
      </c>
      <c r="E27">
        <v>79</v>
      </c>
      <c r="F27">
        <v>95</v>
      </c>
      <c r="G27">
        <v>91</v>
      </c>
      <c r="H27">
        <v>84</v>
      </c>
      <c r="I27">
        <v>74</v>
      </c>
      <c r="J27">
        <v>69</v>
      </c>
      <c r="K27">
        <v>92</v>
      </c>
      <c r="L27">
        <v>92</v>
      </c>
      <c r="M27">
        <v>121</v>
      </c>
      <c r="N27">
        <v>82</v>
      </c>
      <c r="O27">
        <v>89</v>
      </c>
      <c r="P27">
        <v>101</v>
      </c>
      <c r="Q27">
        <v>118</v>
      </c>
      <c r="R27">
        <v>27899</v>
      </c>
      <c r="S27">
        <v>690993</v>
      </c>
    </row>
    <row r="28" spans="1:19" x14ac:dyDescent="0.45">
      <c r="A28" t="s">
        <v>95</v>
      </c>
      <c r="B28" t="s">
        <v>96</v>
      </c>
      <c r="C28">
        <v>380</v>
      </c>
      <c r="D28">
        <v>70</v>
      </c>
      <c r="E28">
        <v>50</v>
      </c>
      <c r="F28">
        <v>106</v>
      </c>
      <c r="G28">
        <v>100</v>
      </c>
      <c r="H28">
        <v>85</v>
      </c>
      <c r="I28">
        <v>89</v>
      </c>
      <c r="J28">
        <v>51</v>
      </c>
      <c r="K28">
        <v>98</v>
      </c>
      <c r="L28">
        <v>131</v>
      </c>
      <c r="M28">
        <v>106</v>
      </c>
      <c r="N28">
        <v>77</v>
      </c>
      <c r="O28">
        <v>88</v>
      </c>
      <c r="P28">
        <v>102</v>
      </c>
      <c r="Q28">
        <v>118</v>
      </c>
      <c r="R28">
        <v>18568</v>
      </c>
      <c r="S28">
        <v>650333</v>
      </c>
    </row>
    <row r="29" spans="1:19" x14ac:dyDescent="0.45">
      <c r="A29" t="s">
        <v>216</v>
      </c>
      <c r="B29" t="s">
        <v>1336</v>
      </c>
      <c r="C29">
        <v>362</v>
      </c>
      <c r="D29">
        <v>97</v>
      </c>
      <c r="E29">
        <v>89</v>
      </c>
      <c r="F29">
        <v>104</v>
      </c>
      <c r="G29">
        <v>101</v>
      </c>
      <c r="H29">
        <v>106</v>
      </c>
      <c r="I29">
        <v>105</v>
      </c>
      <c r="J29">
        <v>108</v>
      </c>
      <c r="K29">
        <v>100</v>
      </c>
      <c r="L29">
        <v>96</v>
      </c>
      <c r="M29">
        <v>109</v>
      </c>
      <c r="N29">
        <v>91</v>
      </c>
      <c r="O29">
        <v>109</v>
      </c>
      <c r="P29">
        <v>78</v>
      </c>
      <c r="Q29">
        <v>117</v>
      </c>
      <c r="R29">
        <v>25764</v>
      </c>
      <c r="S29">
        <v>677951</v>
      </c>
    </row>
    <row r="30" spans="1:19" x14ac:dyDescent="0.45">
      <c r="A30" t="s">
        <v>1179</v>
      </c>
      <c r="B30" t="s">
        <v>1337</v>
      </c>
      <c r="C30">
        <v>297</v>
      </c>
      <c r="D30">
        <v>116</v>
      </c>
      <c r="E30">
        <v>100</v>
      </c>
      <c r="F30">
        <v>93</v>
      </c>
      <c r="G30">
        <v>96</v>
      </c>
      <c r="H30">
        <v>85</v>
      </c>
      <c r="I30">
        <v>82</v>
      </c>
      <c r="J30">
        <v>74</v>
      </c>
      <c r="K30">
        <v>98</v>
      </c>
      <c r="L30">
        <v>102</v>
      </c>
      <c r="M30">
        <v>112</v>
      </c>
      <c r="N30">
        <v>87</v>
      </c>
      <c r="O30">
        <v>89</v>
      </c>
      <c r="P30">
        <v>100</v>
      </c>
      <c r="Q30">
        <v>117</v>
      </c>
      <c r="R30">
        <v>19600</v>
      </c>
      <c r="S30">
        <v>650559</v>
      </c>
    </row>
    <row r="31" spans="1:19" x14ac:dyDescent="0.45">
      <c r="A31" t="s">
        <v>27</v>
      </c>
      <c r="B31" t="s">
        <v>28</v>
      </c>
      <c r="C31">
        <v>410</v>
      </c>
      <c r="D31">
        <v>87</v>
      </c>
      <c r="E31">
        <v>62</v>
      </c>
      <c r="F31">
        <v>146</v>
      </c>
      <c r="G31">
        <v>130</v>
      </c>
      <c r="H31">
        <v>157</v>
      </c>
      <c r="I31">
        <v>181</v>
      </c>
      <c r="J31">
        <v>174</v>
      </c>
      <c r="K31">
        <v>129</v>
      </c>
      <c r="L31">
        <v>105</v>
      </c>
      <c r="M31">
        <v>89</v>
      </c>
      <c r="N31">
        <v>109</v>
      </c>
      <c r="O31">
        <v>87</v>
      </c>
      <c r="P31">
        <v>103</v>
      </c>
      <c r="Q31">
        <v>117</v>
      </c>
      <c r="R31">
        <v>17027</v>
      </c>
      <c r="S31">
        <v>657077</v>
      </c>
    </row>
    <row r="32" spans="1:19" x14ac:dyDescent="0.45">
      <c r="A32" t="s">
        <v>1102</v>
      </c>
      <c r="B32" t="s">
        <v>76</v>
      </c>
      <c r="C32">
        <v>312</v>
      </c>
      <c r="D32">
        <v>138</v>
      </c>
      <c r="E32">
        <v>123</v>
      </c>
      <c r="F32">
        <v>87</v>
      </c>
      <c r="G32">
        <v>99</v>
      </c>
      <c r="H32">
        <v>72</v>
      </c>
      <c r="I32">
        <v>78</v>
      </c>
      <c r="J32">
        <v>50</v>
      </c>
      <c r="K32">
        <v>100</v>
      </c>
      <c r="L32">
        <v>102</v>
      </c>
      <c r="M32">
        <v>89</v>
      </c>
      <c r="N32">
        <v>111</v>
      </c>
      <c r="O32">
        <v>95</v>
      </c>
      <c r="P32">
        <v>94</v>
      </c>
      <c r="Q32">
        <v>117</v>
      </c>
      <c r="R32">
        <v>5361</v>
      </c>
      <c r="S32">
        <v>518692</v>
      </c>
    </row>
    <row r="33" spans="1:19" x14ac:dyDescent="0.45">
      <c r="A33" t="s">
        <v>1116</v>
      </c>
      <c r="B33" t="s">
        <v>1336</v>
      </c>
      <c r="C33">
        <v>306</v>
      </c>
      <c r="D33">
        <v>72</v>
      </c>
      <c r="E33">
        <v>61</v>
      </c>
      <c r="F33">
        <v>101</v>
      </c>
      <c r="G33">
        <v>93</v>
      </c>
      <c r="H33">
        <v>85</v>
      </c>
      <c r="I33">
        <v>76</v>
      </c>
      <c r="J33">
        <v>61</v>
      </c>
      <c r="K33">
        <v>93</v>
      </c>
      <c r="L33">
        <v>105</v>
      </c>
      <c r="M33">
        <v>117</v>
      </c>
      <c r="N33">
        <v>80</v>
      </c>
      <c r="O33">
        <v>88</v>
      </c>
      <c r="P33">
        <v>102</v>
      </c>
      <c r="Q33">
        <v>117</v>
      </c>
      <c r="R33">
        <v>24617</v>
      </c>
      <c r="S33">
        <v>680776</v>
      </c>
    </row>
    <row r="34" spans="1:19" x14ac:dyDescent="0.45">
      <c r="A34" t="s">
        <v>148</v>
      </c>
      <c r="B34" t="s">
        <v>53</v>
      </c>
      <c r="C34">
        <v>377</v>
      </c>
      <c r="D34">
        <v>35</v>
      </c>
      <c r="E34">
        <v>14</v>
      </c>
      <c r="F34">
        <v>123</v>
      </c>
      <c r="G34">
        <v>105</v>
      </c>
      <c r="H34">
        <v>92</v>
      </c>
      <c r="I34">
        <v>100</v>
      </c>
      <c r="J34">
        <v>43</v>
      </c>
      <c r="K34">
        <v>104</v>
      </c>
      <c r="L34">
        <v>132</v>
      </c>
      <c r="M34">
        <v>94</v>
      </c>
      <c r="N34">
        <v>90</v>
      </c>
      <c r="O34">
        <v>81</v>
      </c>
      <c r="P34">
        <v>111</v>
      </c>
      <c r="Q34">
        <v>115</v>
      </c>
      <c r="R34">
        <v>29490</v>
      </c>
      <c r="S34">
        <v>701538</v>
      </c>
    </row>
    <row r="35" spans="1:19" x14ac:dyDescent="0.45">
      <c r="A35" t="s">
        <v>54</v>
      </c>
      <c r="B35" t="s">
        <v>55</v>
      </c>
      <c r="C35">
        <v>421</v>
      </c>
      <c r="D35">
        <v>91</v>
      </c>
      <c r="E35">
        <v>98</v>
      </c>
      <c r="F35">
        <v>123</v>
      </c>
      <c r="G35">
        <v>112</v>
      </c>
      <c r="H35">
        <v>135</v>
      </c>
      <c r="I35">
        <v>141</v>
      </c>
      <c r="J35">
        <v>153</v>
      </c>
      <c r="K35">
        <v>121</v>
      </c>
      <c r="L35">
        <v>89</v>
      </c>
      <c r="M35">
        <v>113</v>
      </c>
      <c r="N35">
        <v>91</v>
      </c>
      <c r="O35">
        <v>73</v>
      </c>
      <c r="P35">
        <v>121</v>
      </c>
      <c r="Q35">
        <v>115</v>
      </c>
      <c r="R35">
        <v>15878</v>
      </c>
      <c r="S35">
        <v>609280</v>
      </c>
    </row>
    <row r="36" spans="1:19" x14ac:dyDescent="0.45">
      <c r="A36" t="s">
        <v>1119</v>
      </c>
      <c r="B36" t="s">
        <v>76</v>
      </c>
      <c r="C36">
        <v>315</v>
      </c>
      <c r="D36">
        <v>51</v>
      </c>
      <c r="E36">
        <v>59</v>
      </c>
      <c r="F36">
        <v>116</v>
      </c>
      <c r="G36">
        <v>102</v>
      </c>
      <c r="H36">
        <v>94</v>
      </c>
      <c r="I36">
        <v>99</v>
      </c>
      <c r="J36">
        <v>60</v>
      </c>
      <c r="K36">
        <v>109</v>
      </c>
      <c r="L36">
        <v>90</v>
      </c>
      <c r="M36">
        <v>121</v>
      </c>
      <c r="N36">
        <v>83</v>
      </c>
      <c r="O36">
        <v>98</v>
      </c>
      <c r="P36">
        <v>92</v>
      </c>
      <c r="Q36">
        <v>115</v>
      </c>
      <c r="R36">
        <v>19238</v>
      </c>
      <c r="S36">
        <v>666971</v>
      </c>
    </row>
    <row r="37" spans="1:19" x14ac:dyDescent="0.45">
      <c r="A37" t="s">
        <v>1085</v>
      </c>
      <c r="B37" t="s">
        <v>86</v>
      </c>
      <c r="C37">
        <v>291</v>
      </c>
      <c r="D37">
        <v>108</v>
      </c>
      <c r="E37">
        <v>101</v>
      </c>
      <c r="F37">
        <v>84</v>
      </c>
      <c r="G37">
        <v>87</v>
      </c>
      <c r="H37">
        <v>69</v>
      </c>
      <c r="I37">
        <v>60</v>
      </c>
      <c r="J37">
        <v>46</v>
      </c>
      <c r="K37">
        <v>88</v>
      </c>
      <c r="L37">
        <v>127</v>
      </c>
      <c r="M37">
        <v>93</v>
      </c>
      <c r="N37">
        <v>94</v>
      </c>
      <c r="O37">
        <v>85</v>
      </c>
      <c r="P37">
        <v>108</v>
      </c>
      <c r="Q37">
        <v>114</v>
      </c>
      <c r="R37">
        <v>10681</v>
      </c>
      <c r="S37">
        <v>570482</v>
      </c>
    </row>
    <row r="38" spans="1:19" x14ac:dyDescent="0.45">
      <c r="A38" t="s">
        <v>130</v>
      </c>
      <c r="B38" t="s">
        <v>125</v>
      </c>
      <c r="C38">
        <v>319</v>
      </c>
      <c r="D38">
        <v>61</v>
      </c>
      <c r="E38">
        <v>64</v>
      </c>
      <c r="F38">
        <v>117</v>
      </c>
      <c r="G38">
        <v>102</v>
      </c>
      <c r="H38">
        <v>110</v>
      </c>
      <c r="I38">
        <v>112</v>
      </c>
      <c r="J38">
        <v>100</v>
      </c>
      <c r="K38">
        <v>106</v>
      </c>
      <c r="L38">
        <v>105</v>
      </c>
      <c r="M38">
        <v>108</v>
      </c>
      <c r="N38">
        <v>88</v>
      </c>
      <c r="O38">
        <v>72</v>
      </c>
      <c r="P38">
        <v>122</v>
      </c>
      <c r="Q38">
        <v>114</v>
      </c>
      <c r="R38">
        <v>19556</v>
      </c>
      <c r="S38">
        <v>670541</v>
      </c>
    </row>
    <row r="39" spans="1:19" x14ac:dyDescent="0.45">
      <c r="A39" t="s">
        <v>178</v>
      </c>
      <c r="B39" t="s">
        <v>1336</v>
      </c>
      <c r="C39">
        <v>350</v>
      </c>
      <c r="D39">
        <v>35</v>
      </c>
      <c r="E39">
        <v>124</v>
      </c>
      <c r="F39">
        <v>91</v>
      </c>
      <c r="G39">
        <v>79</v>
      </c>
      <c r="H39">
        <v>89</v>
      </c>
      <c r="I39">
        <v>64</v>
      </c>
      <c r="J39">
        <v>86</v>
      </c>
      <c r="K39">
        <v>96</v>
      </c>
      <c r="L39">
        <v>110</v>
      </c>
      <c r="M39">
        <v>95</v>
      </c>
      <c r="N39">
        <v>100</v>
      </c>
      <c r="O39">
        <v>97</v>
      </c>
      <c r="P39">
        <v>94</v>
      </c>
      <c r="Q39">
        <v>114</v>
      </c>
      <c r="R39">
        <v>27478</v>
      </c>
      <c r="S39">
        <v>672275</v>
      </c>
    </row>
    <row r="40" spans="1:19" x14ac:dyDescent="0.45">
      <c r="A40" t="s">
        <v>170</v>
      </c>
      <c r="B40" t="s">
        <v>90</v>
      </c>
      <c r="C40">
        <v>360</v>
      </c>
      <c r="D40">
        <v>74</v>
      </c>
      <c r="E40">
        <v>51</v>
      </c>
      <c r="F40">
        <v>117</v>
      </c>
      <c r="G40">
        <v>109</v>
      </c>
      <c r="H40">
        <v>102</v>
      </c>
      <c r="I40">
        <v>115</v>
      </c>
      <c r="J40">
        <v>80</v>
      </c>
      <c r="K40">
        <v>105</v>
      </c>
      <c r="L40">
        <v>105</v>
      </c>
      <c r="M40">
        <v>96</v>
      </c>
      <c r="N40">
        <v>101</v>
      </c>
      <c r="O40">
        <v>85</v>
      </c>
      <c r="P40">
        <v>108</v>
      </c>
      <c r="Q40">
        <v>113</v>
      </c>
      <c r="R40">
        <v>24679</v>
      </c>
      <c r="S40">
        <v>680977</v>
      </c>
    </row>
    <row r="41" spans="1:19" x14ac:dyDescent="0.45">
      <c r="A41" t="s">
        <v>139</v>
      </c>
      <c r="B41" t="s">
        <v>53</v>
      </c>
      <c r="C41">
        <v>352</v>
      </c>
      <c r="D41">
        <v>48</v>
      </c>
      <c r="E41">
        <v>81</v>
      </c>
      <c r="F41">
        <v>119</v>
      </c>
      <c r="G41">
        <v>101</v>
      </c>
      <c r="H41">
        <v>140</v>
      </c>
      <c r="I41">
        <v>143</v>
      </c>
      <c r="J41">
        <v>172</v>
      </c>
      <c r="K41">
        <v>104</v>
      </c>
      <c r="L41">
        <v>119</v>
      </c>
      <c r="M41">
        <v>75</v>
      </c>
      <c r="N41">
        <v>119</v>
      </c>
      <c r="O41">
        <v>82</v>
      </c>
      <c r="P41">
        <v>112</v>
      </c>
      <c r="Q41">
        <v>113</v>
      </c>
      <c r="R41">
        <v>24488</v>
      </c>
      <c r="S41">
        <v>680474</v>
      </c>
    </row>
    <row r="42" spans="1:19" x14ac:dyDescent="0.45">
      <c r="A42" t="s">
        <v>80</v>
      </c>
      <c r="B42" t="s">
        <v>55</v>
      </c>
      <c r="C42">
        <v>383</v>
      </c>
      <c r="D42">
        <v>122</v>
      </c>
      <c r="E42">
        <v>106</v>
      </c>
      <c r="F42">
        <v>119</v>
      </c>
      <c r="G42">
        <v>114</v>
      </c>
      <c r="H42">
        <v>137</v>
      </c>
      <c r="I42">
        <v>137</v>
      </c>
      <c r="J42">
        <v>165</v>
      </c>
      <c r="K42">
        <v>117</v>
      </c>
      <c r="L42">
        <v>134</v>
      </c>
      <c r="M42">
        <v>91</v>
      </c>
      <c r="N42">
        <v>93</v>
      </c>
      <c r="O42">
        <v>82</v>
      </c>
      <c r="P42">
        <v>112</v>
      </c>
      <c r="Q42">
        <v>113</v>
      </c>
      <c r="R42">
        <v>16997</v>
      </c>
      <c r="S42">
        <v>650402</v>
      </c>
    </row>
    <row r="43" spans="1:19" x14ac:dyDescent="0.45">
      <c r="A43" t="s">
        <v>185</v>
      </c>
      <c r="B43" t="s">
        <v>68</v>
      </c>
      <c r="C43">
        <v>316</v>
      </c>
      <c r="D43">
        <v>61</v>
      </c>
      <c r="E43">
        <v>81</v>
      </c>
      <c r="F43">
        <v>121</v>
      </c>
      <c r="G43">
        <v>107</v>
      </c>
      <c r="H43">
        <v>115</v>
      </c>
      <c r="I43">
        <v>120</v>
      </c>
      <c r="J43">
        <v>105</v>
      </c>
      <c r="K43">
        <v>113</v>
      </c>
      <c r="L43">
        <v>108</v>
      </c>
      <c r="M43">
        <v>86</v>
      </c>
      <c r="N43">
        <v>112</v>
      </c>
      <c r="O43">
        <v>102</v>
      </c>
      <c r="P43">
        <v>89</v>
      </c>
      <c r="Q43">
        <v>112</v>
      </c>
      <c r="R43">
        <v>13066</v>
      </c>
      <c r="S43">
        <v>606192</v>
      </c>
    </row>
    <row r="44" spans="1:19" x14ac:dyDescent="0.45">
      <c r="A44" t="s">
        <v>192</v>
      </c>
      <c r="B44" t="s">
        <v>32</v>
      </c>
      <c r="C44">
        <v>366</v>
      </c>
      <c r="D44">
        <v>135</v>
      </c>
      <c r="E44">
        <v>80</v>
      </c>
      <c r="F44">
        <v>111</v>
      </c>
      <c r="G44">
        <v>112</v>
      </c>
      <c r="H44">
        <v>98</v>
      </c>
      <c r="I44">
        <v>110</v>
      </c>
      <c r="J44">
        <v>78</v>
      </c>
      <c r="K44">
        <v>108</v>
      </c>
      <c r="L44">
        <v>116</v>
      </c>
      <c r="M44">
        <v>91</v>
      </c>
      <c r="N44">
        <v>102</v>
      </c>
      <c r="O44">
        <v>94</v>
      </c>
      <c r="P44">
        <v>99</v>
      </c>
      <c r="Q44">
        <v>112</v>
      </c>
      <c r="R44">
        <v>19611</v>
      </c>
      <c r="S44">
        <v>665489</v>
      </c>
    </row>
    <row r="45" spans="1:19" x14ac:dyDescent="0.45">
      <c r="A45" t="s">
        <v>106</v>
      </c>
      <c r="B45" t="s">
        <v>30</v>
      </c>
      <c r="C45">
        <v>361</v>
      </c>
      <c r="D45">
        <v>87</v>
      </c>
      <c r="E45">
        <v>124</v>
      </c>
      <c r="F45">
        <v>111</v>
      </c>
      <c r="G45">
        <v>105</v>
      </c>
      <c r="H45">
        <v>121</v>
      </c>
      <c r="I45">
        <v>128</v>
      </c>
      <c r="J45">
        <v>138</v>
      </c>
      <c r="K45">
        <v>117</v>
      </c>
      <c r="L45">
        <v>81</v>
      </c>
      <c r="M45">
        <v>109</v>
      </c>
      <c r="N45">
        <v>99</v>
      </c>
      <c r="O45">
        <v>91</v>
      </c>
      <c r="P45">
        <v>102</v>
      </c>
      <c r="Q45">
        <v>111</v>
      </c>
      <c r="R45">
        <v>21711</v>
      </c>
      <c r="S45">
        <v>665833</v>
      </c>
    </row>
    <row r="46" spans="1:19" x14ac:dyDescent="0.45">
      <c r="A46" t="s">
        <v>167</v>
      </c>
      <c r="B46" t="s">
        <v>47</v>
      </c>
      <c r="C46">
        <v>401</v>
      </c>
      <c r="D46">
        <v>106</v>
      </c>
      <c r="E46">
        <v>108</v>
      </c>
      <c r="F46">
        <v>97</v>
      </c>
      <c r="G46">
        <v>99</v>
      </c>
      <c r="H46">
        <v>113</v>
      </c>
      <c r="I46">
        <v>109</v>
      </c>
      <c r="J46">
        <v>138</v>
      </c>
      <c r="K46">
        <v>94</v>
      </c>
      <c r="L46">
        <v>103</v>
      </c>
      <c r="M46">
        <v>87</v>
      </c>
      <c r="N46">
        <v>113</v>
      </c>
      <c r="O46">
        <v>92</v>
      </c>
      <c r="P46">
        <v>102</v>
      </c>
      <c r="Q46">
        <v>111</v>
      </c>
      <c r="R46">
        <v>11737</v>
      </c>
      <c r="S46">
        <v>592206</v>
      </c>
    </row>
    <row r="47" spans="1:19" x14ac:dyDescent="0.45">
      <c r="A47" t="s">
        <v>198</v>
      </c>
      <c r="B47" t="s">
        <v>68</v>
      </c>
      <c r="C47">
        <v>389</v>
      </c>
      <c r="D47">
        <v>128</v>
      </c>
      <c r="E47">
        <v>79</v>
      </c>
      <c r="F47">
        <v>102</v>
      </c>
      <c r="G47">
        <v>108</v>
      </c>
      <c r="H47">
        <v>125</v>
      </c>
      <c r="I47">
        <v>129</v>
      </c>
      <c r="J47">
        <v>160</v>
      </c>
      <c r="K47">
        <v>90</v>
      </c>
      <c r="L47">
        <v>80</v>
      </c>
      <c r="M47">
        <v>104</v>
      </c>
      <c r="N47">
        <v>106</v>
      </c>
      <c r="O47">
        <v>101</v>
      </c>
      <c r="P47">
        <v>92</v>
      </c>
      <c r="Q47">
        <v>110</v>
      </c>
      <c r="R47">
        <v>16578</v>
      </c>
      <c r="S47">
        <v>650490</v>
      </c>
    </row>
    <row r="48" spans="1:19" x14ac:dyDescent="0.45">
      <c r="A48" t="s">
        <v>1110</v>
      </c>
      <c r="B48" t="s">
        <v>68</v>
      </c>
      <c r="C48">
        <v>291</v>
      </c>
      <c r="D48">
        <v>108</v>
      </c>
      <c r="E48">
        <v>70</v>
      </c>
      <c r="F48">
        <v>115</v>
      </c>
      <c r="G48">
        <v>111</v>
      </c>
      <c r="H48">
        <v>98</v>
      </c>
      <c r="I48">
        <v>108</v>
      </c>
      <c r="J48">
        <v>71</v>
      </c>
      <c r="K48">
        <v>112</v>
      </c>
      <c r="L48">
        <v>81</v>
      </c>
      <c r="M48">
        <v>98</v>
      </c>
      <c r="N48">
        <v>112</v>
      </c>
      <c r="O48">
        <v>96</v>
      </c>
      <c r="P48">
        <v>98</v>
      </c>
      <c r="Q48">
        <v>110</v>
      </c>
      <c r="R48">
        <v>19950</v>
      </c>
      <c r="S48">
        <v>665926</v>
      </c>
    </row>
    <row r="49" spans="1:19" x14ac:dyDescent="0.45">
      <c r="A49" t="s">
        <v>44</v>
      </c>
      <c r="B49" t="s">
        <v>45</v>
      </c>
      <c r="C49">
        <v>341</v>
      </c>
      <c r="D49">
        <v>78</v>
      </c>
      <c r="E49">
        <v>59</v>
      </c>
      <c r="F49">
        <v>111</v>
      </c>
      <c r="G49">
        <v>103</v>
      </c>
      <c r="H49">
        <v>108</v>
      </c>
      <c r="I49">
        <v>110</v>
      </c>
      <c r="J49">
        <v>102</v>
      </c>
      <c r="K49">
        <v>100</v>
      </c>
      <c r="L49">
        <v>100</v>
      </c>
      <c r="M49">
        <v>108</v>
      </c>
      <c r="N49">
        <v>90</v>
      </c>
      <c r="O49">
        <v>87</v>
      </c>
      <c r="P49">
        <v>109</v>
      </c>
      <c r="Q49">
        <v>109</v>
      </c>
      <c r="R49">
        <v>12927</v>
      </c>
      <c r="S49">
        <v>607043</v>
      </c>
    </row>
    <row r="50" spans="1:19" x14ac:dyDescent="0.45">
      <c r="A50" t="s">
        <v>1084</v>
      </c>
      <c r="B50" t="s">
        <v>103</v>
      </c>
      <c r="C50">
        <v>352</v>
      </c>
      <c r="D50">
        <v>134</v>
      </c>
      <c r="E50">
        <v>127</v>
      </c>
      <c r="F50">
        <v>98</v>
      </c>
      <c r="G50">
        <v>106</v>
      </c>
      <c r="H50">
        <v>107</v>
      </c>
      <c r="I50">
        <v>120</v>
      </c>
      <c r="J50">
        <v>123</v>
      </c>
      <c r="K50">
        <v>106</v>
      </c>
      <c r="L50">
        <v>96</v>
      </c>
      <c r="M50">
        <v>88</v>
      </c>
      <c r="N50">
        <v>116</v>
      </c>
      <c r="O50">
        <v>87</v>
      </c>
      <c r="P50">
        <v>108</v>
      </c>
      <c r="Q50">
        <v>109</v>
      </c>
      <c r="R50">
        <v>25479</v>
      </c>
      <c r="S50">
        <v>686668</v>
      </c>
    </row>
    <row r="51" spans="1:19" x14ac:dyDescent="0.45">
      <c r="A51" t="s">
        <v>144</v>
      </c>
      <c r="B51" t="s">
        <v>26</v>
      </c>
      <c r="C51">
        <v>358</v>
      </c>
      <c r="D51">
        <v>145</v>
      </c>
      <c r="E51">
        <v>57</v>
      </c>
      <c r="F51">
        <v>140</v>
      </c>
      <c r="G51">
        <v>138</v>
      </c>
      <c r="H51">
        <v>162</v>
      </c>
      <c r="I51">
        <v>196</v>
      </c>
      <c r="J51">
        <v>194</v>
      </c>
      <c r="K51">
        <v>118</v>
      </c>
      <c r="L51">
        <v>102</v>
      </c>
      <c r="M51">
        <v>75</v>
      </c>
      <c r="N51">
        <v>125</v>
      </c>
      <c r="O51">
        <v>92</v>
      </c>
      <c r="P51">
        <v>103</v>
      </c>
      <c r="Q51">
        <v>109</v>
      </c>
      <c r="R51">
        <v>25878</v>
      </c>
      <c r="S51">
        <v>682998</v>
      </c>
    </row>
    <row r="52" spans="1:19" x14ac:dyDescent="0.45">
      <c r="A52" t="s">
        <v>72</v>
      </c>
      <c r="B52" t="s">
        <v>49</v>
      </c>
      <c r="C52">
        <v>357</v>
      </c>
      <c r="D52">
        <v>52</v>
      </c>
      <c r="E52">
        <v>69</v>
      </c>
      <c r="F52">
        <v>100</v>
      </c>
      <c r="G52">
        <v>92</v>
      </c>
      <c r="H52">
        <v>79</v>
      </c>
      <c r="I52">
        <v>70</v>
      </c>
      <c r="J52">
        <v>46</v>
      </c>
      <c r="K52">
        <v>97</v>
      </c>
      <c r="L52">
        <v>104</v>
      </c>
      <c r="M52">
        <v>118</v>
      </c>
      <c r="N52">
        <v>79</v>
      </c>
      <c r="O52">
        <v>97</v>
      </c>
      <c r="P52">
        <v>98</v>
      </c>
      <c r="Q52">
        <v>108</v>
      </c>
      <c r="R52">
        <v>27647</v>
      </c>
      <c r="S52">
        <v>683011</v>
      </c>
    </row>
    <row r="53" spans="1:19" x14ac:dyDescent="0.45">
      <c r="A53" t="s">
        <v>221</v>
      </c>
      <c r="B53" t="s">
        <v>45</v>
      </c>
      <c r="C53">
        <v>379</v>
      </c>
      <c r="D53">
        <v>64</v>
      </c>
      <c r="E53">
        <v>90</v>
      </c>
      <c r="F53">
        <v>108</v>
      </c>
      <c r="G53">
        <v>100</v>
      </c>
      <c r="H53">
        <v>114</v>
      </c>
      <c r="I53">
        <v>113</v>
      </c>
      <c r="J53">
        <v>122</v>
      </c>
      <c r="K53">
        <v>104</v>
      </c>
      <c r="L53">
        <v>122</v>
      </c>
      <c r="M53">
        <v>92</v>
      </c>
      <c r="N53">
        <v>98</v>
      </c>
      <c r="O53">
        <v>92</v>
      </c>
      <c r="P53">
        <v>104</v>
      </c>
      <c r="Q53">
        <v>107</v>
      </c>
      <c r="R53">
        <v>19896</v>
      </c>
      <c r="S53">
        <v>657136</v>
      </c>
    </row>
    <row r="54" spans="1:19" x14ac:dyDescent="0.45">
      <c r="A54" t="s">
        <v>193</v>
      </c>
      <c r="B54" t="s">
        <v>43</v>
      </c>
      <c r="C54">
        <v>346</v>
      </c>
      <c r="D54">
        <v>93</v>
      </c>
      <c r="E54">
        <v>72</v>
      </c>
      <c r="F54">
        <v>124</v>
      </c>
      <c r="G54">
        <v>113</v>
      </c>
      <c r="H54">
        <v>114</v>
      </c>
      <c r="I54">
        <v>131</v>
      </c>
      <c r="J54">
        <v>99</v>
      </c>
      <c r="K54">
        <v>116</v>
      </c>
      <c r="L54">
        <v>92</v>
      </c>
      <c r="M54">
        <v>128</v>
      </c>
      <c r="N54">
        <v>74</v>
      </c>
      <c r="O54">
        <v>77</v>
      </c>
      <c r="P54">
        <v>121</v>
      </c>
      <c r="Q54">
        <v>107</v>
      </c>
      <c r="R54">
        <v>20391</v>
      </c>
      <c r="S54">
        <v>671277</v>
      </c>
    </row>
    <row r="55" spans="1:19" x14ac:dyDescent="0.45">
      <c r="A55" t="s">
        <v>102</v>
      </c>
      <c r="B55" t="s">
        <v>103</v>
      </c>
      <c r="C55">
        <v>380</v>
      </c>
      <c r="D55">
        <v>134</v>
      </c>
      <c r="E55">
        <v>112</v>
      </c>
      <c r="F55">
        <v>94</v>
      </c>
      <c r="G55">
        <v>103</v>
      </c>
      <c r="H55">
        <v>98</v>
      </c>
      <c r="I55">
        <v>106</v>
      </c>
      <c r="J55">
        <v>103</v>
      </c>
      <c r="K55">
        <v>98</v>
      </c>
      <c r="L55">
        <v>97</v>
      </c>
      <c r="M55">
        <v>100</v>
      </c>
      <c r="N55">
        <v>102</v>
      </c>
      <c r="O55">
        <v>91</v>
      </c>
      <c r="P55">
        <v>105</v>
      </c>
      <c r="Q55">
        <v>107</v>
      </c>
      <c r="R55">
        <v>20220</v>
      </c>
      <c r="S55">
        <v>666176</v>
      </c>
    </row>
    <row r="56" spans="1:19" x14ac:dyDescent="0.45">
      <c r="A56" t="s">
        <v>81</v>
      </c>
      <c r="B56" t="s">
        <v>64</v>
      </c>
      <c r="C56">
        <v>356</v>
      </c>
      <c r="D56">
        <v>92</v>
      </c>
      <c r="E56">
        <v>115</v>
      </c>
      <c r="F56">
        <v>109</v>
      </c>
      <c r="G56">
        <v>103</v>
      </c>
      <c r="H56">
        <v>120</v>
      </c>
      <c r="I56">
        <v>108</v>
      </c>
      <c r="J56">
        <v>138</v>
      </c>
      <c r="K56">
        <v>108</v>
      </c>
      <c r="L56">
        <v>99</v>
      </c>
      <c r="M56">
        <v>95</v>
      </c>
      <c r="N56">
        <v>106</v>
      </c>
      <c r="O56">
        <v>92</v>
      </c>
      <c r="P56">
        <v>105</v>
      </c>
      <c r="Q56">
        <v>107</v>
      </c>
      <c r="R56">
        <v>14551</v>
      </c>
      <c r="S56">
        <v>623993</v>
      </c>
    </row>
    <row r="57" spans="1:19" x14ac:dyDescent="0.45">
      <c r="A57" t="s">
        <v>1089</v>
      </c>
      <c r="B57" t="s">
        <v>166</v>
      </c>
      <c r="C57">
        <v>333</v>
      </c>
      <c r="D57">
        <v>82</v>
      </c>
      <c r="E57">
        <v>149</v>
      </c>
      <c r="F57">
        <v>92</v>
      </c>
      <c r="G57">
        <v>89</v>
      </c>
      <c r="H57">
        <v>95</v>
      </c>
      <c r="I57">
        <v>81</v>
      </c>
      <c r="J57">
        <v>101</v>
      </c>
      <c r="K57">
        <v>105</v>
      </c>
      <c r="L57">
        <v>109</v>
      </c>
      <c r="M57">
        <v>93</v>
      </c>
      <c r="N57">
        <v>103</v>
      </c>
      <c r="O57">
        <v>92</v>
      </c>
      <c r="P57">
        <v>105</v>
      </c>
      <c r="Q57">
        <v>107</v>
      </c>
      <c r="R57">
        <v>16376</v>
      </c>
      <c r="S57">
        <v>624424</v>
      </c>
    </row>
    <row r="58" spans="1:19" x14ac:dyDescent="0.45">
      <c r="A58" t="s">
        <v>142</v>
      </c>
      <c r="B58" t="s">
        <v>121</v>
      </c>
      <c r="C58">
        <v>336</v>
      </c>
      <c r="D58">
        <v>94</v>
      </c>
      <c r="E58">
        <v>124</v>
      </c>
      <c r="F58">
        <v>114</v>
      </c>
      <c r="G58">
        <v>108</v>
      </c>
      <c r="H58">
        <v>121</v>
      </c>
      <c r="I58">
        <v>124</v>
      </c>
      <c r="J58">
        <v>133</v>
      </c>
      <c r="K58">
        <v>123</v>
      </c>
      <c r="L58">
        <v>102</v>
      </c>
      <c r="M58">
        <v>105</v>
      </c>
      <c r="N58">
        <v>93</v>
      </c>
      <c r="O58">
        <v>114</v>
      </c>
      <c r="P58">
        <v>80</v>
      </c>
      <c r="Q58">
        <v>106</v>
      </c>
      <c r="R58">
        <v>21618</v>
      </c>
      <c r="S58">
        <v>664761</v>
      </c>
    </row>
    <row r="59" spans="1:19" x14ac:dyDescent="0.45">
      <c r="A59" t="s">
        <v>39</v>
      </c>
      <c r="B59" t="s">
        <v>32</v>
      </c>
      <c r="C59">
        <v>390</v>
      </c>
      <c r="D59">
        <v>51</v>
      </c>
      <c r="E59">
        <v>104</v>
      </c>
      <c r="F59">
        <v>99</v>
      </c>
      <c r="G59">
        <v>87</v>
      </c>
      <c r="H59">
        <v>87</v>
      </c>
      <c r="I59">
        <v>71</v>
      </c>
      <c r="J59">
        <v>70</v>
      </c>
      <c r="K59">
        <v>105</v>
      </c>
      <c r="L59">
        <v>112</v>
      </c>
      <c r="M59">
        <v>126</v>
      </c>
      <c r="N59">
        <v>67</v>
      </c>
      <c r="O59">
        <v>88</v>
      </c>
      <c r="P59">
        <v>110</v>
      </c>
      <c r="Q59">
        <v>106</v>
      </c>
      <c r="R59">
        <v>15640</v>
      </c>
      <c r="S59">
        <v>592450</v>
      </c>
    </row>
    <row r="60" spans="1:19" x14ac:dyDescent="0.45">
      <c r="A60" t="s">
        <v>1096</v>
      </c>
      <c r="B60" t="s">
        <v>90</v>
      </c>
      <c r="C60">
        <v>391</v>
      </c>
      <c r="D60">
        <v>74</v>
      </c>
      <c r="E60">
        <v>54</v>
      </c>
      <c r="F60">
        <v>107</v>
      </c>
      <c r="G60">
        <v>99</v>
      </c>
      <c r="H60">
        <v>107</v>
      </c>
      <c r="I60">
        <v>107</v>
      </c>
      <c r="J60">
        <v>108</v>
      </c>
      <c r="K60">
        <v>89</v>
      </c>
      <c r="L60">
        <v>103</v>
      </c>
      <c r="M60">
        <v>97</v>
      </c>
      <c r="N60">
        <v>102</v>
      </c>
      <c r="O60">
        <v>88</v>
      </c>
      <c r="P60">
        <v>110</v>
      </c>
      <c r="Q60">
        <v>106</v>
      </c>
      <c r="R60">
        <v>19326</v>
      </c>
      <c r="S60">
        <v>668804</v>
      </c>
    </row>
    <row r="61" spans="1:19" x14ac:dyDescent="0.45">
      <c r="A61" t="s">
        <v>113</v>
      </c>
      <c r="B61" t="s">
        <v>70</v>
      </c>
      <c r="C61">
        <v>401</v>
      </c>
      <c r="D61">
        <v>108</v>
      </c>
      <c r="E61">
        <v>51</v>
      </c>
      <c r="F61">
        <v>141</v>
      </c>
      <c r="G61">
        <v>130</v>
      </c>
      <c r="H61">
        <v>157</v>
      </c>
      <c r="I61">
        <v>184</v>
      </c>
      <c r="J61">
        <v>181</v>
      </c>
      <c r="K61">
        <v>118</v>
      </c>
      <c r="L61">
        <v>86</v>
      </c>
      <c r="M61">
        <v>121</v>
      </c>
      <c r="N61">
        <v>85</v>
      </c>
      <c r="O61">
        <v>92</v>
      </c>
      <c r="P61">
        <v>105</v>
      </c>
      <c r="Q61">
        <v>105</v>
      </c>
      <c r="R61">
        <v>12144</v>
      </c>
      <c r="S61">
        <v>596146</v>
      </c>
    </row>
    <row r="62" spans="1:19" x14ac:dyDescent="0.45">
      <c r="A62" t="s">
        <v>157</v>
      </c>
      <c r="B62" t="s">
        <v>121</v>
      </c>
      <c r="C62">
        <v>385</v>
      </c>
      <c r="D62">
        <v>82</v>
      </c>
      <c r="E62">
        <v>107</v>
      </c>
      <c r="F62">
        <v>116</v>
      </c>
      <c r="G62">
        <v>110</v>
      </c>
      <c r="H62">
        <v>114</v>
      </c>
      <c r="I62">
        <v>121</v>
      </c>
      <c r="J62">
        <v>112</v>
      </c>
      <c r="K62">
        <v>118</v>
      </c>
      <c r="L62">
        <v>119</v>
      </c>
      <c r="M62">
        <v>102</v>
      </c>
      <c r="N62">
        <v>87</v>
      </c>
      <c r="O62">
        <v>96</v>
      </c>
      <c r="P62">
        <v>101</v>
      </c>
      <c r="Q62">
        <v>105</v>
      </c>
      <c r="R62">
        <v>17919</v>
      </c>
      <c r="S62">
        <v>664023</v>
      </c>
    </row>
    <row r="63" spans="1:19" x14ac:dyDescent="0.45">
      <c r="A63" t="s">
        <v>196</v>
      </c>
      <c r="B63" t="s">
        <v>90</v>
      </c>
      <c r="C63">
        <v>375</v>
      </c>
      <c r="D63">
        <v>71</v>
      </c>
      <c r="E63">
        <v>109</v>
      </c>
      <c r="F63">
        <v>106</v>
      </c>
      <c r="G63">
        <v>97</v>
      </c>
      <c r="H63">
        <v>116</v>
      </c>
      <c r="I63">
        <v>114</v>
      </c>
      <c r="J63">
        <v>133</v>
      </c>
      <c r="K63">
        <v>105</v>
      </c>
      <c r="L63">
        <v>103</v>
      </c>
      <c r="M63">
        <v>98</v>
      </c>
      <c r="N63">
        <v>101</v>
      </c>
      <c r="O63">
        <v>108</v>
      </c>
      <c r="P63">
        <v>87</v>
      </c>
      <c r="Q63">
        <v>104</v>
      </c>
      <c r="R63">
        <v>14344</v>
      </c>
      <c r="S63">
        <v>621566</v>
      </c>
    </row>
    <row r="64" spans="1:19" x14ac:dyDescent="0.45">
      <c r="A64" t="s">
        <v>162</v>
      </c>
      <c r="B64" t="s">
        <v>96</v>
      </c>
      <c r="C64">
        <v>382</v>
      </c>
      <c r="D64">
        <v>143</v>
      </c>
      <c r="E64">
        <v>116</v>
      </c>
      <c r="F64">
        <v>105</v>
      </c>
      <c r="G64">
        <v>111</v>
      </c>
      <c r="H64">
        <v>131</v>
      </c>
      <c r="I64">
        <v>144</v>
      </c>
      <c r="J64">
        <v>172</v>
      </c>
      <c r="K64">
        <v>103</v>
      </c>
      <c r="L64">
        <v>101</v>
      </c>
      <c r="M64">
        <v>80</v>
      </c>
      <c r="N64">
        <v>123</v>
      </c>
      <c r="O64">
        <v>95</v>
      </c>
      <c r="P64">
        <v>103</v>
      </c>
      <c r="Q64">
        <v>104</v>
      </c>
      <c r="R64">
        <v>20043</v>
      </c>
      <c r="S64">
        <v>673357</v>
      </c>
    </row>
    <row r="65" spans="1:19" x14ac:dyDescent="0.45">
      <c r="A65" t="s">
        <v>1113</v>
      </c>
      <c r="B65" t="s">
        <v>1336</v>
      </c>
      <c r="C65">
        <v>304</v>
      </c>
      <c r="D65">
        <v>65</v>
      </c>
      <c r="E65">
        <v>135</v>
      </c>
      <c r="F65">
        <v>95</v>
      </c>
      <c r="G65">
        <v>89</v>
      </c>
      <c r="H65">
        <v>112</v>
      </c>
      <c r="I65">
        <v>98</v>
      </c>
      <c r="J65">
        <v>138</v>
      </c>
      <c r="K65">
        <v>94</v>
      </c>
      <c r="L65">
        <v>126</v>
      </c>
      <c r="M65">
        <v>73</v>
      </c>
      <c r="N65">
        <v>116</v>
      </c>
      <c r="O65">
        <v>107</v>
      </c>
      <c r="P65">
        <v>89</v>
      </c>
      <c r="Q65">
        <v>104</v>
      </c>
      <c r="R65">
        <v>31837</v>
      </c>
      <c r="S65">
        <v>807799</v>
      </c>
    </row>
    <row r="66" spans="1:19" x14ac:dyDescent="0.45">
      <c r="A66" t="s">
        <v>1090</v>
      </c>
      <c r="B66" t="s">
        <v>105</v>
      </c>
      <c r="C66">
        <v>307</v>
      </c>
      <c r="D66">
        <v>101</v>
      </c>
      <c r="E66">
        <v>129</v>
      </c>
      <c r="F66">
        <v>81</v>
      </c>
      <c r="G66">
        <v>87</v>
      </c>
      <c r="H66">
        <v>88</v>
      </c>
      <c r="I66">
        <v>73</v>
      </c>
      <c r="J66">
        <v>99</v>
      </c>
      <c r="K66">
        <v>86</v>
      </c>
      <c r="L66">
        <v>87</v>
      </c>
      <c r="M66">
        <v>82</v>
      </c>
      <c r="N66">
        <v>126</v>
      </c>
      <c r="O66">
        <v>109</v>
      </c>
      <c r="P66">
        <v>87</v>
      </c>
      <c r="Q66">
        <v>103</v>
      </c>
      <c r="R66">
        <v>23697</v>
      </c>
      <c r="S66">
        <v>677594</v>
      </c>
    </row>
    <row r="67" spans="1:19" x14ac:dyDescent="0.45">
      <c r="A67" t="s">
        <v>117</v>
      </c>
      <c r="B67" t="s">
        <v>118</v>
      </c>
      <c r="C67">
        <v>290</v>
      </c>
      <c r="D67">
        <v>128</v>
      </c>
      <c r="E67">
        <v>120</v>
      </c>
      <c r="F67">
        <v>116</v>
      </c>
      <c r="G67">
        <v>117</v>
      </c>
      <c r="H67">
        <v>126</v>
      </c>
      <c r="I67">
        <v>144</v>
      </c>
      <c r="J67">
        <v>142</v>
      </c>
      <c r="K67">
        <v>127</v>
      </c>
      <c r="L67">
        <v>110</v>
      </c>
      <c r="M67">
        <v>105</v>
      </c>
      <c r="N67">
        <v>90</v>
      </c>
      <c r="O67">
        <v>96</v>
      </c>
      <c r="P67">
        <v>103</v>
      </c>
      <c r="Q67">
        <v>103</v>
      </c>
      <c r="R67">
        <v>19251</v>
      </c>
      <c r="S67">
        <v>624413</v>
      </c>
    </row>
    <row r="68" spans="1:19" x14ac:dyDescent="0.45">
      <c r="A68" t="s">
        <v>164</v>
      </c>
      <c r="B68" t="s">
        <v>103</v>
      </c>
      <c r="C68">
        <v>400</v>
      </c>
      <c r="D68">
        <v>130</v>
      </c>
      <c r="E68">
        <v>123</v>
      </c>
      <c r="F68">
        <v>96</v>
      </c>
      <c r="G68">
        <v>105</v>
      </c>
      <c r="H68">
        <v>113</v>
      </c>
      <c r="I68">
        <v>122</v>
      </c>
      <c r="J68">
        <v>140</v>
      </c>
      <c r="K68">
        <v>98</v>
      </c>
      <c r="L68">
        <v>94</v>
      </c>
      <c r="M68">
        <v>98</v>
      </c>
      <c r="N68">
        <v>105</v>
      </c>
      <c r="O68">
        <v>107</v>
      </c>
      <c r="P68">
        <v>90</v>
      </c>
      <c r="Q68">
        <v>103</v>
      </c>
      <c r="R68">
        <v>6184</v>
      </c>
      <c r="S68">
        <v>502110</v>
      </c>
    </row>
    <row r="69" spans="1:19" x14ac:dyDescent="0.45">
      <c r="A69" t="s">
        <v>219</v>
      </c>
      <c r="B69" t="s">
        <v>166</v>
      </c>
      <c r="C69">
        <v>350</v>
      </c>
      <c r="D69">
        <v>81</v>
      </c>
      <c r="E69">
        <v>89</v>
      </c>
      <c r="F69">
        <v>111</v>
      </c>
      <c r="G69">
        <v>102</v>
      </c>
      <c r="H69">
        <v>112</v>
      </c>
      <c r="I69">
        <v>113</v>
      </c>
      <c r="J69">
        <v>113</v>
      </c>
      <c r="K69">
        <v>106</v>
      </c>
      <c r="L69">
        <v>95</v>
      </c>
      <c r="M69">
        <v>90</v>
      </c>
      <c r="N69">
        <v>113</v>
      </c>
      <c r="O69">
        <v>93</v>
      </c>
      <c r="P69">
        <v>106</v>
      </c>
      <c r="Q69">
        <v>102</v>
      </c>
      <c r="R69">
        <v>26197</v>
      </c>
      <c r="S69">
        <v>683734</v>
      </c>
    </row>
    <row r="70" spans="1:19" x14ac:dyDescent="0.45">
      <c r="A70" t="s">
        <v>171</v>
      </c>
      <c r="B70" t="s">
        <v>47</v>
      </c>
      <c r="C70">
        <v>306</v>
      </c>
      <c r="D70">
        <v>91</v>
      </c>
      <c r="E70">
        <v>115</v>
      </c>
      <c r="F70">
        <v>106</v>
      </c>
      <c r="G70">
        <v>103</v>
      </c>
      <c r="H70">
        <v>124</v>
      </c>
      <c r="I70">
        <v>126</v>
      </c>
      <c r="J70">
        <v>152</v>
      </c>
      <c r="K70">
        <v>104</v>
      </c>
      <c r="L70">
        <v>120</v>
      </c>
      <c r="M70">
        <v>78</v>
      </c>
      <c r="N70">
        <v>115</v>
      </c>
      <c r="O70">
        <v>92</v>
      </c>
      <c r="P70">
        <v>107</v>
      </c>
      <c r="Q70">
        <v>102</v>
      </c>
      <c r="R70">
        <v>24064</v>
      </c>
      <c r="S70">
        <v>678662</v>
      </c>
    </row>
    <row r="71" spans="1:19" x14ac:dyDescent="0.45">
      <c r="A71" t="s">
        <v>173</v>
      </c>
      <c r="B71" t="s">
        <v>35</v>
      </c>
      <c r="C71">
        <v>403</v>
      </c>
      <c r="D71">
        <v>107</v>
      </c>
      <c r="E71">
        <v>91</v>
      </c>
      <c r="F71">
        <v>108</v>
      </c>
      <c r="G71">
        <v>105</v>
      </c>
      <c r="H71">
        <v>142</v>
      </c>
      <c r="I71">
        <v>148</v>
      </c>
      <c r="J71">
        <v>193</v>
      </c>
      <c r="K71">
        <v>86</v>
      </c>
      <c r="L71">
        <v>78</v>
      </c>
      <c r="M71">
        <v>67</v>
      </c>
      <c r="N71">
        <v>146</v>
      </c>
      <c r="O71">
        <v>108</v>
      </c>
      <c r="P71">
        <v>89</v>
      </c>
      <c r="Q71">
        <v>102</v>
      </c>
      <c r="R71">
        <v>9218</v>
      </c>
      <c r="S71">
        <v>502671</v>
      </c>
    </row>
    <row r="72" spans="1:19" x14ac:dyDescent="0.45">
      <c r="A72" t="s">
        <v>1112</v>
      </c>
      <c r="B72" t="s">
        <v>84</v>
      </c>
      <c r="C72">
        <v>296</v>
      </c>
      <c r="D72">
        <v>66</v>
      </c>
      <c r="E72">
        <v>79</v>
      </c>
      <c r="F72">
        <v>100</v>
      </c>
      <c r="G72">
        <v>91</v>
      </c>
      <c r="H72">
        <v>79</v>
      </c>
      <c r="I72">
        <v>67</v>
      </c>
      <c r="J72">
        <v>46</v>
      </c>
      <c r="K72">
        <v>101</v>
      </c>
      <c r="L72">
        <v>103</v>
      </c>
      <c r="M72">
        <v>128</v>
      </c>
      <c r="N72">
        <v>66</v>
      </c>
      <c r="O72">
        <v>82</v>
      </c>
      <c r="P72">
        <v>119</v>
      </c>
      <c r="Q72">
        <v>102</v>
      </c>
      <c r="R72">
        <v>14221</v>
      </c>
      <c r="S72">
        <v>624585</v>
      </c>
    </row>
    <row r="73" spans="1:19" x14ac:dyDescent="0.45">
      <c r="A73" t="s">
        <v>161</v>
      </c>
      <c r="B73" t="s">
        <v>38</v>
      </c>
      <c r="C73">
        <v>291</v>
      </c>
      <c r="D73">
        <v>83</v>
      </c>
      <c r="E73">
        <v>53</v>
      </c>
      <c r="F73">
        <v>112</v>
      </c>
      <c r="G73">
        <v>105</v>
      </c>
      <c r="H73">
        <v>85</v>
      </c>
      <c r="I73">
        <v>92</v>
      </c>
      <c r="J73">
        <v>44</v>
      </c>
      <c r="K73">
        <v>108</v>
      </c>
      <c r="L73">
        <v>101</v>
      </c>
      <c r="M73">
        <v>105</v>
      </c>
      <c r="N73">
        <v>93</v>
      </c>
      <c r="O73">
        <v>84</v>
      </c>
      <c r="P73">
        <v>118</v>
      </c>
      <c r="Q73">
        <v>101</v>
      </c>
      <c r="R73">
        <v>18015</v>
      </c>
      <c r="S73">
        <v>657557</v>
      </c>
    </row>
    <row r="74" spans="1:19" x14ac:dyDescent="0.45">
      <c r="A74" t="s">
        <v>74</v>
      </c>
      <c r="B74" t="s">
        <v>64</v>
      </c>
      <c r="C74">
        <v>395</v>
      </c>
      <c r="D74">
        <v>37</v>
      </c>
      <c r="E74">
        <v>130</v>
      </c>
      <c r="F74">
        <v>105</v>
      </c>
      <c r="G74">
        <v>89</v>
      </c>
      <c r="H74">
        <v>114</v>
      </c>
      <c r="I74">
        <v>88</v>
      </c>
      <c r="J74">
        <v>129</v>
      </c>
      <c r="K74">
        <v>111</v>
      </c>
      <c r="L74">
        <v>110</v>
      </c>
      <c r="M74">
        <v>77</v>
      </c>
      <c r="N74">
        <v>121</v>
      </c>
      <c r="O74">
        <v>96</v>
      </c>
      <c r="P74">
        <v>104</v>
      </c>
      <c r="Q74">
        <v>101</v>
      </c>
      <c r="R74">
        <v>29622</v>
      </c>
      <c r="S74">
        <v>686217</v>
      </c>
    </row>
    <row r="75" spans="1:19" x14ac:dyDescent="0.45">
      <c r="A75" t="s">
        <v>1115</v>
      </c>
      <c r="B75" t="s">
        <v>55</v>
      </c>
      <c r="C75">
        <v>296</v>
      </c>
      <c r="D75">
        <v>75</v>
      </c>
      <c r="E75">
        <v>113</v>
      </c>
      <c r="F75">
        <v>107</v>
      </c>
      <c r="G75">
        <v>103</v>
      </c>
      <c r="H75">
        <v>101</v>
      </c>
      <c r="I75">
        <v>98</v>
      </c>
      <c r="J75">
        <v>91</v>
      </c>
      <c r="K75">
        <v>115</v>
      </c>
      <c r="L75">
        <v>111</v>
      </c>
      <c r="M75">
        <v>109</v>
      </c>
      <c r="N75">
        <v>85</v>
      </c>
      <c r="O75">
        <v>112</v>
      </c>
      <c r="P75">
        <v>85</v>
      </c>
      <c r="Q75">
        <v>101</v>
      </c>
      <c r="R75">
        <v>16939</v>
      </c>
      <c r="S75">
        <v>657041</v>
      </c>
    </row>
    <row r="76" spans="1:19" x14ac:dyDescent="0.45">
      <c r="A76" t="s">
        <v>89</v>
      </c>
      <c r="B76" t="s">
        <v>90</v>
      </c>
      <c r="C76">
        <v>406</v>
      </c>
      <c r="D76">
        <v>72</v>
      </c>
      <c r="E76">
        <v>78</v>
      </c>
      <c r="F76">
        <v>107</v>
      </c>
      <c r="G76">
        <v>98</v>
      </c>
      <c r="H76">
        <v>99</v>
      </c>
      <c r="I76">
        <v>99</v>
      </c>
      <c r="J76">
        <v>86</v>
      </c>
      <c r="K76">
        <v>102</v>
      </c>
      <c r="L76">
        <v>100</v>
      </c>
      <c r="M76">
        <v>96</v>
      </c>
      <c r="N76">
        <v>104</v>
      </c>
      <c r="O76">
        <v>92</v>
      </c>
      <c r="P76">
        <v>110</v>
      </c>
      <c r="Q76">
        <v>100</v>
      </c>
      <c r="R76">
        <v>18360</v>
      </c>
      <c r="S76">
        <v>663586</v>
      </c>
    </row>
    <row r="77" spans="1:19" x14ac:dyDescent="0.45">
      <c r="A77" t="s">
        <v>1097</v>
      </c>
      <c r="B77" t="s">
        <v>1336</v>
      </c>
      <c r="C77">
        <v>367</v>
      </c>
      <c r="D77">
        <v>110</v>
      </c>
      <c r="E77">
        <v>120</v>
      </c>
      <c r="F77">
        <v>104</v>
      </c>
      <c r="G77">
        <v>106</v>
      </c>
      <c r="H77">
        <v>104</v>
      </c>
      <c r="I77">
        <v>111</v>
      </c>
      <c r="J77">
        <v>105</v>
      </c>
      <c r="K77">
        <v>115</v>
      </c>
      <c r="L77">
        <v>115</v>
      </c>
      <c r="M77">
        <v>91</v>
      </c>
      <c r="N77">
        <v>102</v>
      </c>
      <c r="O77">
        <v>107</v>
      </c>
      <c r="P77">
        <v>92</v>
      </c>
      <c r="Q77">
        <v>99</v>
      </c>
      <c r="R77">
        <v>33333</v>
      </c>
      <c r="S77">
        <v>694671</v>
      </c>
    </row>
    <row r="78" spans="1:19" x14ac:dyDescent="0.45">
      <c r="A78" t="s">
        <v>31</v>
      </c>
      <c r="B78" t="s">
        <v>32</v>
      </c>
      <c r="C78">
        <v>398</v>
      </c>
      <c r="D78">
        <v>230</v>
      </c>
      <c r="E78">
        <v>107</v>
      </c>
      <c r="F78">
        <v>146</v>
      </c>
      <c r="G78">
        <v>156</v>
      </c>
      <c r="H78">
        <v>186</v>
      </c>
      <c r="I78">
        <v>233</v>
      </c>
      <c r="J78">
        <v>247</v>
      </c>
      <c r="K78">
        <v>143</v>
      </c>
      <c r="L78">
        <v>133</v>
      </c>
      <c r="M78">
        <v>74</v>
      </c>
      <c r="N78">
        <v>111</v>
      </c>
      <c r="O78">
        <v>103</v>
      </c>
      <c r="P78">
        <v>97</v>
      </c>
      <c r="Q78">
        <v>99</v>
      </c>
      <c r="R78">
        <v>19608</v>
      </c>
      <c r="S78">
        <v>672640</v>
      </c>
    </row>
    <row r="79" spans="1:19" x14ac:dyDescent="0.45">
      <c r="A79" t="s">
        <v>190</v>
      </c>
      <c r="B79" t="s">
        <v>68</v>
      </c>
      <c r="C79">
        <v>365</v>
      </c>
      <c r="D79">
        <v>110</v>
      </c>
      <c r="E79">
        <v>114</v>
      </c>
      <c r="F79">
        <v>110</v>
      </c>
      <c r="G79">
        <v>108</v>
      </c>
      <c r="H79">
        <v>137</v>
      </c>
      <c r="I79">
        <v>141</v>
      </c>
      <c r="J79">
        <v>180</v>
      </c>
      <c r="K79">
        <v>103</v>
      </c>
      <c r="L79">
        <v>118</v>
      </c>
      <c r="M79">
        <v>70</v>
      </c>
      <c r="N79">
        <v>125</v>
      </c>
      <c r="O79">
        <v>135</v>
      </c>
      <c r="P79">
        <v>61</v>
      </c>
      <c r="Q79">
        <v>98</v>
      </c>
      <c r="R79">
        <v>21622</v>
      </c>
      <c r="S79">
        <v>664983</v>
      </c>
    </row>
    <row r="80" spans="1:19" x14ac:dyDescent="0.45">
      <c r="A80" t="s">
        <v>207</v>
      </c>
      <c r="B80" t="s">
        <v>55</v>
      </c>
      <c r="C80">
        <v>337</v>
      </c>
      <c r="D80">
        <v>33</v>
      </c>
      <c r="E80">
        <v>118</v>
      </c>
      <c r="F80">
        <v>118</v>
      </c>
      <c r="G80">
        <v>102</v>
      </c>
      <c r="H80">
        <v>110</v>
      </c>
      <c r="I80">
        <v>105</v>
      </c>
      <c r="J80">
        <v>96</v>
      </c>
      <c r="K80">
        <v>128</v>
      </c>
      <c r="L80">
        <v>115</v>
      </c>
      <c r="M80">
        <v>107</v>
      </c>
      <c r="N80">
        <v>85</v>
      </c>
      <c r="O80">
        <v>105</v>
      </c>
      <c r="P80">
        <v>95</v>
      </c>
      <c r="Q80">
        <v>98</v>
      </c>
      <c r="R80">
        <v>26289</v>
      </c>
      <c r="S80">
        <v>683002</v>
      </c>
    </row>
    <row r="81" spans="1:19" x14ac:dyDescent="0.45">
      <c r="A81" t="s">
        <v>1094</v>
      </c>
      <c r="B81" t="s">
        <v>61</v>
      </c>
      <c r="C81">
        <v>349</v>
      </c>
      <c r="D81">
        <v>106</v>
      </c>
      <c r="E81">
        <v>91</v>
      </c>
      <c r="F81">
        <v>106</v>
      </c>
      <c r="G81">
        <v>104</v>
      </c>
      <c r="H81">
        <v>105</v>
      </c>
      <c r="I81">
        <v>107</v>
      </c>
      <c r="J81">
        <v>103</v>
      </c>
      <c r="K81">
        <v>105</v>
      </c>
      <c r="L81">
        <v>92</v>
      </c>
      <c r="M81">
        <v>92</v>
      </c>
      <c r="N81">
        <v>112</v>
      </c>
      <c r="O81">
        <v>121</v>
      </c>
      <c r="P81">
        <v>77</v>
      </c>
      <c r="Q81">
        <v>98</v>
      </c>
      <c r="R81">
        <v>21558</v>
      </c>
      <c r="S81">
        <v>663837</v>
      </c>
    </row>
    <row r="82" spans="1:19" x14ac:dyDescent="0.45">
      <c r="A82" t="s">
        <v>1099</v>
      </c>
      <c r="B82" t="s">
        <v>118</v>
      </c>
      <c r="C82">
        <v>350</v>
      </c>
      <c r="D82">
        <v>81</v>
      </c>
      <c r="E82">
        <v>84</v>
      </c>
      <c r="F82">
        <v>107</v>
      </c>
      <c r="G82">
        <v>100</v>
      </c>
      <c r="H82">
        <v>113</v>
      </c>
      <c r="I82">
        <v>113</v>
      </c>
      <c r="J82">
        <v>122</v>
      </c>
      <c r="K82">
        <v>100</v>
      </c>
      <c r="L82">
        <v>90</v>
      </c>
      <c r="M82">
        <v>109</v>
      </c>
      <c r="N82">
        <v>96</v>
      </c>
      <c r="O82">
        <v>99</v>
      </c>
      <c r="P82">
        <v>103</v>
      </c>
      <c r="Q82">
        <v>98</v>
      </c>
      <c r="R82">
        <v>24262</v>
      </c>
      <c r="S82">
        <v>678882</v>
      </c>
    </row>
    <row r="83" spans="1:19" x14ac:dyDescent="0.45">
      <c r="A83" t="s">
        <v>1117</v>
      </c>
      <c r="B83" t="s">
        <v>68</v>
      </c>
      <c r="C83">
        <v>309</v>
      </c>
      <c r="D83">
        <v>71</v>
      </c>
      <c r="E83">
        <v>72</v>
      </c>
      <c r="F83">
        <v>122</v>
      </c>
      <c r="G83">
        <v>117</v>
      </c>
      <c r="H83">
        <v>108</v>
      </c>
      <c r="I83">
        <v>125</v>
      </c>
      <c r="J83">
        <v>86</v>
      </c>
      <c r="K83">
        <v>118</v>
      </c>
      <c r="L83">
        <v>106</v>
      </c>
      <c r="M83">
        <v>123</v>
      </c>
      <c r="N83">
        <v>70</v>
      </c>
      <c r="O83">
        <v>90</v>
      </c>
      <c r="P83">
        <v>114</v>
      </c>
      <c r="Q83">
        <v>97</v>
      </c>
      <c r="R83">
        <v>17338</v>
      </c>
      <c r="S83">
        <v>650489</v>
      </c>
    </row>
    <row r="84" spans="1:19" x14ac:dyDescent="0.45">
      <c r="A84" t="s">
        <v>69</v>
      </c>
      <c r="B84" t="s">
        <v>70</v>
      </c>
      <c r="C84">
        <v>328</v>
      </c>
      <c r="D84">
        <v>102</v>
      </c>
      <c r="E84">
        <v>124</v>
      </c>
      <c r="F84">
        <v>90</v>
      </c>
      <c r="G84">
        <v>94</v>
      </c>
      <c r="H84">
        <v>98</v>
      </c>
      <c r="I84">
        <v>92</v>
      </c>
      <c r="J84">
        <v>110</v>
      </c>
      <c r="K84">
        <v>98</v>
      </c>
      <c r="L84">
        <v>77</v>
      </c>
      <c r="M84">
        <v>78</v>
      </c>
      <c r="N84">
        <v>134</v>
      </c>
      <c r="O84">
        <v>119</v>
      </c>
      <c r="P84">
        <v>80</v>
      </c>
      <c r="Q84">
        <v>97</v>
      </c>
      <c r="R84">
        <v>19918</v>
      </c>
      <c r="S84">
        <v>662139</v>
      </c>
    </row>
    <row r="85" spans="1:19" x14ac:dyDescent="0.45">
      <c r="A85" t="s">
        <v>34</v>
      </c>
      <c r="B85" t="s">
        <v>35</v>
      </c>
      <c r="C85">
        <v>427</v>
      </c>
      <c r="D85">
        <v>139</v>
      </c>
      <c r="E85">
        <v>97</v>
      </c>
      <c r="F85">
        <v>119</v>
      </c>
      <c r="G85">
        <v>120</v>
      </c>
      <c r="H85">
        <v>127</v>
      </c>
      <c r="I85">
        <v>150</v>
      </c>
      <c r="J85">
        <v>139</v>
      </c>
      <c r="K85">
        <v>118</v>
      </c>
      <c r="L85">
        <v>110</v>
      </c>
      <c r="M85">
        <v>112</v>
      </c>
      <c r="N85">
        <v>82</v>
      </c>
      <c r="O85">
        <v>88</v>
      </c>
      <c r="P85">
        <v>116</v>
      </c>
      <c r="Q85">
        <v>96</v>
      </c>
      <c r="R85">
        <v>27479</v>
      </c>
      <c r="S85">
        <v>691026</v>
      </c>
    </row>
    <row r="86" spans="1:19" x14ac:dyDescent="0.45">
      <c r="A86" t="s">
        <v>101</v>
      </c>
      <c r="B86" t="s">
        <v>78</v>
      </c>
      <c r="C86">
        <v>380</v>
      </c>
      <c r="D86">
        <v>107</v>
      </c>
      <c r="E86">
        <v>110</v>
      </c>
      <c r="F86">
        <v>98</v>
      </c>
      <c r="G86">
        <v>105</v>
      </c>
      <c r="H86">
        <v>92</v>
      </c>
      <c r="I86">
        <v>101</v>
      </c>
      <c r="J86">
        <v>82</v>
      </c>
      <c r="K86">
        <v>108</v>
      </c>
      <c r="L86">
        <v>104</v>
      </c>
      <c r="M86">
        <v>97</v>
      </c>
      <c r="N86">
        <v>101</v>
      </c>
      <c r="O86">
        <v>94</v>
      </c>
      <c r="P86">
        <v>110</v>
      </c>
      <c r="Q86">
        <v>96</v>
      </c>
      <c r="R86">
        <v>27615</v>
      </c>
      <c r="S86">
        <v>676475</v>
      </c>
    </row>
    <row r="87" spans="1:19" x14ac:dyDescent="0.45">
      <c r="A87" t="s">
        <v>146</v>
      </c>
      <c r="B87" t="s">
        <v>49</v>
      </c>
      <c r="C87">
        <v>363</v>
      </c>
      <c r="D87">
        <v>109</v>
      </c>
      <c r="E87">
        <v>74</v>
      </c>
      <c r="F87">
        <v>100</v>
      </c>
      <c r="G87">
        <v>102</v>
      </c>
      <c r="H87">
        <v>110</v>
      </c>
      <c r="I87">
        <v>113</v>
      </c>
      <c r="J87">
        <v>124</v>
      </c>
      <c r="K87">
        <v>88</v>
      </c>
      <c r="L87">
        <v>81</v>
      </c>
      <c r="M87">
        <v>113</v>
      </c>
      <c r="N87">
        <v>96</v>
      </c>
      <c r="O87">
        <v>103</v>
      </c>
      <c r="P87">
        <v>99</v>
      </c>
      <c r="Q87">
        <v>96</v>
      </c>
      <c r="R87">
        <v>9847</v>
      </c>
      <c r="S87">
        <v>457705</v>
      </c>
    </row>
    <row r="88" spans="1:19" x14ac:dyDescent="0.45">
      <c r="A88" t="s">
        <v>202</v>
      </c>
      <c r="B88" t="s">
        <v>1336</v>
      </c>
      <c r="C88">
        <v>337</v>
      </c>
      <c r="D88">
        <v>158</v>
      </c>
      <c r="E88">
        <v>117</v>
      </c>
      <c r="F88">
        <v>96</v>
      </c>
      <c r="G88">
        <v>108</v>
      </c>
      <c r="H88">
        <v>105</v>
      </c>
      <c r="I88">
        <v>116</v>
      </c>
      <c r="J88">
        <v>120</v>
      </c>
      <c r="K88">
        <v>102</v>
      </c>
      <c r="L88">
        <v>88</v>
      </c>
      <c r="M88">
        <v>94</v>
      </c>
      <c r="N88">
        <v>114</v>
      </c>
      <c r="O88">
        <v>118</v>
      </c>
      <c r="P88">
        <v>82</v>
      </c>
      <c r="Q88">
        <v>96</v>
      </c>
      <c r="R88">
        <v>19755</v>
      </c>
      <c r="S88">
        <v>660271</v>
      </c>
    </row>
    <row r="89" spans="1:19" x14ac:dyDescent="0.45">
      <c r="A89" t="s">
        <v>1100</v>
      </c>
      <c r="B89" t="s">
        <v>45</v>
      </c>
      <c r="C89">
        <v>314</v>
      </c>
      <c r="D89">
        <v>66</v>
      </c>
      <c r="E89">
        <v>79</v>
      </c>
      <c r="F89">
        <v>111</v>
      </c>
      <c r="G89">
        <v>101</v>
      </c>
      <c r="H89">
        <v>114</v>
      </c>
      <c r="I89">
        <v>115</v>
      </c>
      <c r="J89">
        <v>118</v>
      </c>
      <c r="K89">
        <v>100</v>
      </c>
      <c r="L89">
        <v>78</v>
      </c>
      <c r="M89">
        <v>111</v>
      </c>
      <c r="N89">
        <v>98</v>
      </c>
      <c r="O89">
        <v>112</v>
      </c>
      <c r="P89">
        <v>89</v>
      </c>
      <c r="Q89">
        <v>95</v>
      </c>
      <c r="R89">
        <v>17678</v>
      </c>
      <c r="S89">
        <v>608324</v>
      </c>
    </row>
    <row r="90" spans="1:19" x14ac:dyDescent="0.45">
      <c r="A90" t="s">
        <v>150</v>
      </c>
      <c r="B90" t="s">
        <v>96</v>
      </c>
      <c r="C90">
        <v>330</v>
      </c>
      <c r="D90">
        <v>140</v>
      </c>
      <c r="E90">
        <v>113</v>
      </c>
      <c r="F90">
        <v>106</v>
      </c>
      <c r="G90">
        <v>110</v>
      </c>
      <c r="H90">
        <v>107</v>
      </c>
      <c r="I90">
        <v>120</v>
      </c>
      <c r="J90">
        <v>110</v>
      </c>
      <c r="K90">
        <v>113</v>
      </c>
      <c r="L90">
        <v>104</v>
      </c>
      <c r="M90">
        <v>104</v>
      </c>
      <c r="N90">
        <v>93</v>
      </c>
      <c r="O90">
        <v>108</v>
      </c>
      <c r="P90">
        <v>94</v>
      </c>
      <c r="Q90">
        <v>95</v>
      </c>
      <c r="R90">
        <v>26323</v>
      </c>
      <c r="S90">
        <v>668715</v>
      </c>
    </row>
    <row r="91" spans="1:19" x14ac:dyDescent="0.45">
      <c r="A91" t="s">
        <v>33</v>
      </c>
      <c r="B91" t="s">
        <v>30</v>
      </c>
      <c r="C91">
        <v>416</v>
      </c>
      <c r="D91">
        <v>143</v>
      </c>
      <c r="E91">
        <v>111</v>
      </c>
      <c r="F91">
        <v>108</v>
      </c>
      <c r="G91">
        <v>113</v>
      </c>
      <c r="H91">
        <v>152</v>
      </c>
      <c r="I91">
        <v>160</v>
      </c>
      <c r="J91">
        <v>222</v>
      </c>
      <c r="K91">
        <v>94</v>
      </c>
      <c r="L91">
        <v>104</v>
      </c>
      <c r="M91">
        <v>80</v>
      </c>
      <c r="N91">
        <v>121</v>
      </c>
      <c r="O91">
        <v>102</v>
      </c>
      <c r="P91">
        <v>101</v>
      </c>
      <c r="Q91">
        <v>94</v>
      </c>
      <c r="R91">
        <v>26319</v>
      </c>
      <c r="S91">
        <v>683737</v>
      </c>
    </row>
    <row r="92" spans="1:19" x14ac:dyDescent="0.45">
      <c r="A92" t="s">
        <v>57</v>
      </c>
      <c r="B92" t="s">
        <v>35</v>
      </c>
      <c r="C92">
        <v>365</v>
      </c>
      <c r="D92">
        <v>145</v>
      </c>
      <c r="E92">
        <v>65</v>
      </c>
      <c r="F92">
        <v>94</v>
      </c>
      <c r="G92">
        <v>102</v>
      </c>
      <c r="H92">
        <v>89</v>
      </c>
      <c r="I92">
        <v>93</v>
      </c>
      <c r="J92">
        <v>81</v>
      </c>
      <c r="K92">
        <v>84</v>
      </c>
      <c r="L92">
        <v>109</v>
      </c>
      <c r="M92">
        <v>83</v>
      </c>
      <c r="N92">
        <v>114</v>
      </c>
      <c r="O92">
        <v>103</v>
      </c>
      <c r="P92">
        <v>101</v>
      </c>
      <c r="Q92">
        <v>94</v>
      </c>
      <c r="R92">
        <v>16252</v>
      </c>
      <c r="S92">
        <v>607208</v>
      </c>
    </row>
    <row r="93" spans="1:19" x14ac:dyDescent="0.45">
      <c r="A93" t="s">
        <v>187</v>
      </c>
      <c r="B93" t="s">
        <v>121</v>
      </c>
      <c r="C93">
        <v>290</v>
      </c>
      <c r="D93">
        <v>130</v>
      </c>
      <c r="E93">
        <v>113</v>
      </c>
      <c r="F93">
        <v>99</v>
      </c>
      <c r="G93">
        <v>105</v>
      </c>
      <c r="H93">
        <v>110</v>
      </c>
      <c r="I93">
        <v>113</v>
      </c>
      <c r="J93">
        <v>126</v>
      </c>
      <c r="K93">
        <v>100</v>
      </c>
      <c r="L93">
        <v>86</v>
      </c>
      <c r="M93">
        <v>95</v>
      </c>
      <c r="N93">
        <v>114</v>
      </c>
      <c r="O93">
        <v>103</v>
      </c>
      <c r="P93">
        <v>101</v>
      </c>
      <c r="Q93">
        <v>93</v>
      </c>
      <c r="R93">
        <v>20123</v>
      </c>
      <c r="S93">
        <v>665742</v>
      </c>
    </row>
    <row r="94" spans="1:19" x14ac:dyDescent="0.45">
      <c r="A94" t="s">
        <v>52</v>
      </c>
      <c r="B94" t="s">
        <v>53</v>
      </c>
      <c r="C94">
        <v>386</v>
      </c>
      <c r="D94">
        <v>132</v>
      </c>
      <c r="E94">
        <v>68</v>
      </c>
      <c r="F94">
        <v>100</v>
      </c>
      <c r="G94">
        <v>113</v>
      </c>
      <c r="H94">
        <v>107</v>
      </c>
      <c r="I94">
        <v>124</v>
      </c>
      <c r="J94">
        <v>117</v>
      </c>
      <c r="K94">
        <v>87</v>
      </c>
      <c r="L94">
        <v>74</v>
      </c>
      <c r="M94">
        <v>105</v>
      </c>
      <c r="N94">
        <v>108</v>
      </c>
      <c r="O94">
        <v>103</v>
      </c>
      <c r="P94">
        <v>101</v>
      </c>
      <c r="Q94">
        <v>93</v>
      </c>
      <c r="R94">
        <v>30116</v>
      </c>
      <c r="S94">
        <v>673548</v>
      </c>
    </row>
    <row r="95" spans="1:19" x14ac:dyDescent="0.45">
      <c r="A95" t="s">
        <v>1081</v>
      </c>
      <c r="B95" t="s">
        <v>96</v>
      </c>
      <c r="C95">
        <v>399</v>
      </c>
      <c r="D95">
        <v>128</v>
      </c>
      <c r="E95">
        <v>127</v>
      </c>
      <c r="F95">
        <v>111</v>
      </c>
      <c r="G95">
        <v>113</v>
      </c>
      <c r="H95">
        <v>121</v>
      </c>
      <c r="I95">
        <v>136</v>
      </c>
      <c r="J95">
        <v>136</v>
      </c>
      <c r="K95">
        <v>123</v>
      </c>
      <c r="L95">
        <v>90</v>
      </c>
      <c r="M95">
        <v>78</v>
      </c>
      <c r="N95">
        <v>131</v>
      </c>
      <c r="O95">
        <v>85</v>
      </c>
      <c r="P95">
        <v>123</v>
      </c>
      <c r="Q95">
        <v>93</v>
      </c>
      <c r="R95">
        <v>26368</v>
      </c>
      <c r="S95">
        <v>668709</v>
      </c>
    </row>
    <row r="96" spans="1:19" x14ac:dyDescent="0.45">
      <c r="A96" t="s">
        <v>182</v>
      </c>
      <c r="B96" t="s">
        <v>26</v>
      </c>
      <c r="C96">
        <v>355</v>
      </c>
      <c r="D96">
        <v>70</v>
      </c>
      <c r="E96">
        <v>64</v>
      </c>
      <c r="F96">
        <v>120</v>
      </c>
      <c r="G96">
        <v>109</v>
      </c>
      <c r="H96">
        <v>129</v>
      </c>
      <c r="I96">
        <v>142</v>
      </c>
      <c r="J96">
        <v>144</v>
      </c>
      <c r="K96">
        <v>103</v>
      </c>
      <c r="L96">
        <v>99</v>
      </c>
      <c r="M96">
        <v>88</v>
      </c>
      <c r="N96">
        <v>113</v>
      </c>
      <c r="O96">
        <v>100</v>
      </c>
      <c r="P96">
        <v>105</v>
      </c>
      <c r="Q96">
        <v>92</v>
      </c>
      <c r="R96">
        <v>12552</v>
      </c>
      <c r="S96">
        <v>553993</v>
      </c>
    </row>
    <row r="97" spans="1:19" x14ac:dyDescent="0.45">
      <c r="A97" t="s">
        <v>93</v>
      </c>
      <c r="B97" t="s">
        <v>61</v>
      </c>
      <c r="C97">
        <v>324</v>
      </c>
      <c r="D97">
        <v>103</v>
      </c>
      <c r="E97">
        <v>83</v>
      </c>
      <c r="F97">
        <v>122</v>
      </c>
      <c r="G97">
        <v>115</v>
      </c>
      <c r="H97">
        <v>143</v>
      </c>
      <c r="I97">
        <v>154</v>
      </c>
      <c r="J97">
        <v>175</v>
      </c>
      <c r="K97">
        <v>106</v>
      </c>
      <c r="L97">
        <v>87</v>
      </c>
      <c r="M97">
        <v>96</v>
      </c>
      <c r="N97">
        <v>110</v>
      </c>
      <c r="O97">
        <v>109</v>
      </c>
      <c r="P97">
        <v>96</v>
      </c>
      <c r="Q97">
        <v>92</v>
      </c>
      <c r="R97">
        <v>10815</v>
      </c>
      <c r="S97">
        <v>595777</v>
      </c>
    </row>
    <row r="98" spans="1:19" x14ac:dyDescent="0.45">
      <c r="A98" t="s">
        <v>124</v>
      </c>
      <c r="B98" t="s">
        <v>125</v>
      </c>
      <c r="C98">
        <v>371</v>
      </c>
      <c r="D98">
        <v>85</v>
      </c>
      <c r="E98">
        <v>103</v>
      </c>
      <c r="F98">
        <v>91</v>
      </c>
      <c r="G98">
        <v>96</v>
      </c>
      <c r="H98">
        <v>99</v>
      </c>
      <c r="I98">
        <v>96</v>
      </c>
      <c r="J98">
        <v>111</v>
      </c>
      <c r="K98">
        <v>89</v>
      </c>
      <c r="L98">
        <v>69</v>
      </c>
      <c r="M98">
        <v>95</v>
      </c>
      <c r="N98">
        <v>122</v>
      </c>
      <c r="O98">
        <v>116</v>
      </c>
      <c r="P98">
        <v>87</v>
      </c>
      <c r="Q98">
        <v>92</v>
      </c>
      <c r="R98">
        <v>28806</v>
      </c>
      <c r="S98">
        <v>694192</v>
      </c>
    </row>
    <row r="99" spans="1:19" x14ac:dyDescent="0.45">
      <c r="A99" t="s">
        <v>112</v>
      </c>
      <c r="B99" t="s">
        <v>76</v>
      </c>
      <c r="C99">
        <v>366</v>
      </c>
      <c r="D99">
        <v>132</v>
      </c>
      <c r="E99">
        <v>80</v>
      </c>
      <c r="F99">
        <v>100</v>
      </c>
      <c r="G99">
        <v>105</v>
      </c>
      <c r="H99">
        <v>109</v>
      </c>
      <c r="I99">
        <v>119</v>
      </c>
      <c r="J99">
        <v>123</v>
      </c>
      <c r="K99">
        <v>94</v>
      </c>
      <c r="L99">
        <v>91</v>
      </c>
      <c r="M99">
        <v>85</v>
      </c>
      <c r="N99">
        <v>121</v>
      </c>
      <c r="O99">
        <v>113</v>
      </c>
      <c r="P99">
        <v>91</v>
      </c>
      <c r="Q99">
        <v>91</v>
      </c>
      <c r="R99">
        <v>23003</v>
      </c>
      <c r="S99">
        <v>673237</v>
      </c>
    </row>
    <row r="100" spans="1:19" x14ac:dyDescent="0.45">
      <c r="A100" t="s">
        <v>97</v>
      </c>
      <c r="B100" t="s">
        <v>98</v>
      </c>
      <c r="C100">
        <v>371</v>
      </c>
      <c r="D100">
        <v>143</v>
      </c>
      <c r="E100">
        <v>121</v>
      </c>
      <c r="F100">
        <v>87</v>
      </c>
      <c r="G100">
        <v>99</v>
      </c>
      <c r="H100">
        <v>104</v>
      </c>
      <c r="I100">
        <v>107</v>
      </c>
      <c r="J100">
        <v>129</v>
      </c>
      <c r="K100">
        <v>84</v>
      </c>
      <c r="L100">
        <v>85</v>
      </c>
      <c r="M100">
        <v>69</v>
      </c>
      <c r="N100">
        <v>140</v>
      </c>
      <c r="O100">
        <v>121</v>
      </c>
      <c r="P100">
        <v>82</v>
      </c>
      <c r="Q100">
        <v>91</v>
      </c>
      <c r="R100">
        <v>21534</v>
      </c>
      <c r="S100">
        <v>663728</v>
      </c>
    </row>
    <row r="101" spans="1:19" x14ac:dyDescent="0.45">
      <c r="A101" t="s">
        <v>1080</v>
      </c>
      <c r="B101" t="s">
        <v>64</v>
      </c>
      <c r="C101">
        <v>335</v>
      </c>
      <c r="D101">
        <v>156</v>
      </c>
      <c r="E101">
        <v>132</v>
      </c>
      <c r="F101">
        <v>97</v>
      </c>
      <c r="G101">
        <v>106</v>
      </c>
      <c r="H101">
        <v>123</v>
      </c>
      <c r="I101">
        <v>115</v>
      </c>
      <c r="J101">
        <v>165</v>
      </c>
      <c r="K101">
        <v>98</v>
      </c>
      <c r="L101">
        <v>116</v>
      </c>
      <c r="M101">
        <v>79</v>
      </c>
      <c r="N101">
        <v>116</v>
      </c>
      <c r="O101">
        <v>101</v>
      </c>
      <c r="P101">
        <v>105</v>
      </c>
      <c r="Q101">
        <v>90</v>
      </c>
      <c r="R101">
        <v>15998</v>
      </c>
      <c r="S101">
        <v>641355</v>
      </c>
    </row>
    <row r="102" spans="1:19" x14ac:dyDescent="0.45">
      <c r="A102" t="s">
        <v>1108</v>
      </c>
      <c r="B102" t="s">
        <v>26</v>
      </c>
      <c r="C102">
        <v>334</v>
      </c>
      <c r="D102">
        <v>78</v>
      </c>
      <c r="E102">
        <v>116</v>
      </c>
      <c r="F102">
        <v>82</v>
      </c>
      <c r="G102">
        <v>84</v>
      </c>
      <c r="H102">
        <v>77</v>
      </c>
      <c r="I102">
        <v>63</v>
      </c>
      <c r="J102">
        <v>69</v>
      </c>
      <c r="K102">
        <v>89</v>
      </c>
      <c r="L102">
        <v>82</v>
      </c>
      <c r="M102">
        <v>109</v>
      </c>
      <c r="N102">
        <v>99</v>
      </c>
      <c r="O102">
        <v>105</v>
      </c>
      <c r="P102">
        <v>101</v>
      </c>
      <c r="Q102">
        <v>90</v>
      </c>
      <c r="R102">
        <v>12916</v>
      </c>
      <c r="S102">
        <v>596019</v>
      </c>
    </row>
    <row r="103" spans="1:19" x14ac:dyDescent="0.45">
      <c r="A103" t="s">
        <v>79</v>
      </c>
      <c r="B103" t="s">
        <v>35</v>
      </c>
      <c r="C103">
        <v>343</v>
      </c>
      <c r="D103">
        <v>112</v>
      </c>
      <c r="E103">
        <v>136</v>
      </c>
      <c r="F103">
        <v>98</v>
      </c>
      <c r="G103">
        <v>102</v>
      </c>
      <c r="H103">
        <v>105</v>
      </c>
      <c r="I103">
        <v>110</v>
      </c>
      <c r="J103">
        <v>116</v>
      </c>
      <c r="K103">
        <v>108</v>
      </c>
      <c r="L103">
        <v>86</v>
      </c>
      <c r="M103">
        <v>107</v>
      </c>
      <c r="N103">
        <v>99</v>
      </c>
      <c r="O103">
        <v>96</v>
      </c>
      <c r="P103">
        <v>111</v>
      </c>
      <c r="Q103">
        <v>90</v>
      </c>
      <c r="R103">
        <v>20503</v>
      </c>
      <c r="S103">
        <v>661388</v>
      </c>
    </row>
    <row r="104" spans="1:19" x14ac:dyDescent="0.45">
      <c r="A104" t="s">
        <v>37</v>
      </c>
      <c r="B104" t="s">
        <v>38</v>
      </c>
      <c r="C104">
        <v>387</v>
      </c>
      <c r="D104">
        <v>129</v>
      </c>
      <c r="E104">
        <v>92</v>
      </c>
      <c r="F104">
        <v>99</v>
      </c>
      <c r="G104">
        <v>103</v>
      </c>
      <c r="H104">
        <v>104</v>
      </c>
      <c r="I104">
        <v>108</v>
      </c>
      <c r="J104">
        <v>113</v>
      </c>
      <c r="K104">
        <v>95</v>
      </c>
      <c r="L104">
        <v>82</v>
      </c>
      <c r="M104">
        <v>130</v>
      </c>
      <c r="N104">
        <v>75</v>
      </c>
      <c r="O104">
        <v>106</v>
      </c>
      <c r="P104">
        <v>99</v>
      </c>
      <c r="Q104">
        <v>90</v>
      </c>
      <c r="R104">
        <v>20308</v>
      </c>
      <c r="S104">
        <v>676694</v>
      </c>
    </row>
    <row r="105" spans="1:19" x14ac:dyDescent="0.45">
      <c r="A105" t="s">
        <v>183</v>
      </c>
      <c r="B105" t="s">
        <v>38</v>
      </c>
      <c r="C105">
        <v>331</v>
      </c>
      <c r="D105">
        <v>92</v>
      </c>
      <c r="E105">
        <v>75</v>
      </c>
      <c r="F105">
        <v>124</v>
      </c>
      <c r="G105">
        <v>115</v>
      </c>
      <c r="H105">
        <v>132</v>
      </c>
      <c r="I105">
        <v>145</v>
      </c>
      <c r="J105">
        <v>144</v>
      </c>
      <c r="K105">
        <v>113</v>
      </c>
      <c r="L105">
        <v>119</v>
      </c>
      <c r="M105">
        <v>109</v>
      </c>
      <c r="N105">
        <v>79</v>
      </c>
      <c r="O105">
        <v>92</v>
      </c>
      <c r="P105">
        <v>116</v>
      </c>
      <c r="Q105">
        <v>90</v>
      </c>
      <c r="R105">
        <v>25768</v>
      </c>
      <c r="S105">
        <v>682928</v>
      </c>
    </row>
    <row r="106" spans="1:19" x14ac:dyDescent="0.45">
      <c r="A106" t="s">
        <v>158</v>
      </c>
      <c r="B106" t="s">
        <v>96</v>
      </c>
      <c r="C106">
        <v>336</v>
      </c>
      <c r="D106">
        <v>87</v>
      </c>
      <c r="E106">
        <v>65</v>
      </c>
      <c r="F106">
        <v>112</v>
      </c>
      <c r="G106">
        <v>105</v>
      </c>
      <c r="H106">
        <v>104</v>
      </c>
      <c r="I106">
        <v>110</v>
      </c>
      <c r="J106">
        <v>90</v>
      </c>
      <c r="K106">
        <v>102</v>
      </c>
      <c r="L106">
        <v>91</v>
      </c>
      <c r="M106">
        <v>100</v>
      </c>
      <c r="N106">
        <v>105</v>
      </c>
      <c r="O106">
        <v>112</v>
      </c>
      <c r="P106">
        <v>93</v>
      </c>
      <c r="Q106">
        <v>90</v>
      </c>
      <c r="R106">
        <v>25845</v>
      </c>
      <c r="S106">
        <v>669911</v>
      </c>
    </row>
    <row r="107" spans="1:19" x14ac:dyDescent="0.45">
      <c r="A107" t="s">
        <v>1095</v>
      </c>
      <c r="B107" t="s">
        <v>30</v>
      </c>
      <c r="C107">
        <v>293</v>
      </c>
      <c r="D107">
        <v>104</v>
      </c>
      <c r="E107">
        <v>103</v>
      </c>
      <c r="F107">
        <v>109</v>
      </c>
      <c r="G107">
        <v>106</v>
      </c>
      <c r="H107">
        <v>109</v>
      </c>
      <c r="I107">
        <v>118</v>
      </c>
      <c r="J107">
        <v>109</v>
      </c>
      <c r="K107">
        <v>111</v>
      </c>
      <c r="L107">
        <v>122</v>
      </c>
      <c r="M107">
        <v>110</v>
      </c>
      <c r="N107">
        <v>76</v>
      </c>
      <c r="O107">
        <v>96</v>
      </c>
      <c r="P107">
        <v>112</v>
      </c>
      <c r="Q107">
        <v>89</v>
      </c>
      <c r="R107">
        <v>13624</v>
      </c>
      <c r="S107">
        <v>608369</v>
      </c>
    </row>
    <row r="108" spans="1:19" x14ac:dyDescent="0.45">
      <c r="A108" t="s">
        <v>36</v>
      </c>
      <c r="B108" t="s">
        <v>32</v>
      </c>
      <c r="C108">
        <v>399</v>
      </c>
      <c r="D108">
        <v>254</v>
      </c>
      <c r="E108">
        <v>71</v>
      </c>
      <c r="F108">
        <v>115</v>
      </c>
      <c r="G108">
        <v>138</v>
      </c>
      <c r="H108">
        <v>146</v>
      </c>
      <c r="I108">
        <v>184</v>
      </c>
      <c r="J108">
        <v>194</v>
      </c>
      <c r="K108">
        <v>97</v>
      </c>
      <c r="L108">
        <v>104</v>
      </c>
      <c r="M108">
        <v>104</v>
      </c>
      <c r="N108">
        <v>94</v>
      </c>
      <c r="O108">
        <v>110</v>
      </c>
      <c r="P108">
        <v>96</v>
      </c>
      <c r="Q108">
        <v>89</v>
      </c>
      <c r="R108">
        <v>18839</v>
      </c>
      <c r="S108">
        <v>647304</v>
      </c>
    </row>
    <row r="109" spans="1:19" x14ac:dyDescent="0.45">
      <c r="A109" t="s">
        <v>135</v>
      </c>
      <c r="B109" t="s">
        <v>41</v>
      </c>
      <c r="C109">
        <v>388</v>
      </c>
      <c r="D109">
        <v>122</v>
      </c>
      <c r="E109">
        <v>95</v>
      </c>
      <c r="F109">
        <v>95</v>
      </c>
      <c r="G109">
        <v>101</v>
      </c>
      <c r="H109">
        <v>104</v>
      </c>
      <c r="I109">
        <v>99</v>
      </c>
      <c r="J109">
        <v>117</v>
      </c>
      <c r="K109">
        <v>91</v>
      </c>
      <c r="L109">
        <v>94</v>
      </c>
      <c r="M109">
        <v>93</v>
      </c>
      <c r="N109">
        <v>112</v>
      </c>
      <c r="O109">
        <v>119</v>
      </c>
      <c r="P109">
        <v>86</v>
      </c>
      <c r="Q109">
        <v>89</v>
      </c>
      <c r="R109">
        <v>22275</v>
      </c>
      <c r="S109">
        <v>669394</v>
      </c>
    </row>
    <row r="110" spans="1:19" x14ac:dyDescent="0.45">
      <c r="A110" t="s">
        <v>181</v>
      </c>
      <c r="B110" t="s">
        <v>26</v>
      </c>
      <c r="C110">
        <v>355</v>
      </c>
      <c r="D110">
        <v>49</v>
      </c>
      <c r="E110">
        <v>80</v>
      </c>
      <c r="F110">
        <v>132</v>
      </c>
      <c r="G110">
        <v>110</v>
      </c>
      <c r="H110">
        <v>123</v>
      </c>
      <c r="I110">
        <v>133</v>
      </c>
      <c r="J110">
        <v>108</v>
      </c>
      <c r="K110">
        <v>124</v>
      </c>
      <c r="L110">
        <v>125</v>
      </c>
      <c r="M110">
        <v>119</v>
      </c>
      <c r="N110">
        <v>68</v>
      </c>
      <c r="O110">
        <v>95</v>
      </c>
      <c r="P110">
        <v>113</v>
      </c>
      <c r="Q110">
        <v>89</v>
      </c>
      <c r="R110">
        <v>29591</v>
      </c>
      <c r="S110">
        <v>681297</v>
      </c>
    </row>
    <row r="111" spans="1:19" x14ac:dyDescent="0.45">
      <c r="A111" t="s">
        <v>132</v>
      </c>
      <c r="B111" t="s">
        <v>105</v>
      </c>
      <c r="C111">
        <v>305</v>
      </c>
      <c r="D111">
        <v>69</v>
      </c>
      <c r="E111">
        <v>145</v>
      </c>
      <c r="F111">
        <v>95</v>
      </c>
      <c r="G111">
        <v>92</v>
      </c>
      <c r="H111">
        <v>102</v>
      </c>
      <c r="I111">
        <v>92</v>
      </c>
      <c r="J111">
        <v>113</v>
      </c>
      <c r="K111">
        <v>104</v>
      </c>
      <c r="L111">
        <v>107</v>
      </c>
      <c r="M111">
        <v>103</v>
      </c>
      <c r="N111">
        <v>94</v>
      </c>
      <c r="O111">
        <v>101</v>
      </c>
      <c r="P111">
        <v>107</v>
      </c>
      <c r="Q111">
        <v>88</v>
      </c>
      <c r="R111">
        <v>13621</v>
      </c>
      <c r="S111">
        <v>600869</v>
      </c>
    </row>
    <row r="112" spans="1:19" x14ac:dyDescent="0.45">
      <c r="A112" t="s">
        <v>119</v>
      </c>
      <c r="B112" t="s">
        <v>103</v>
      </c>
      <c r="C112">
        <v>431</v>
      </c>
      <c r="D112">
        <v>104</v>
      </c>
      <c r="E112">
        <v>89</v>
      </c>
      <c r="F112">
        <v>122</v>
      </c>
      <c r="G112">
        <v>118</v>
      </c>
      <c r="H112">
        <v>138</v>
      </c>
      <c r="I112">
        <v>160</v>
      </c>
      <c r="J112">
        <v>163</v>
      </c>
      <c r="K112">
        <v>113</v>
      </c>
      <c r="L112">
        <v>119</v>
      </c>
      <c r="M112">
        <v>77</v>
      </c>
      <c r="N112">
        <v>117</v>
      </c>
      <c r="O112">
        <v>112</v>
      </c>
      <c r="P112">
        <v>95</v>
      </c>
      <c r="Q112">
        <v>87</v>
      </c>
      <c r="R112">
        <v>33189</v>
      </c>
      <c r="S112">
        <v>694384</v>
      </c>
    </row>
    <row r="113" spans="1:19" x14ac:dyDescent="0.45">
      <c r="A113" t="s">
        <v>200</v>
      </c>
      <c r="B113" t="s">
        <v>105</v>
      </c>
      <c r="C113">
        <v>366</v>
      </c>
      <c r="D113">
        <v>159</v>
      </c>
      <c r="E113">
        <v>80</v>
      </c>
      <c r="F113">
        <v>102</v>
      </c>
      <c r="G113">
        <v>114</v>
      </c>
      <c r="H113">
        <v>90</v>
      </c>
      <c r="I113">
        <v>105</v>
      </c>
      <c r="J113">
        <v>72</v>
      </c>
      <c r="K113">
        <v>100</v>
      </c>
      <c r="L113">
        <v>139</v>
      </c>
      <c r="M113">
        <v>100</v>
      </c>
      <c r="N113">
        <v>81</v>
      </c>
      <c r="O113">
        <v>98</v>
      </c>
      <c r="P113">
        <v>112</v>
      </c>
      <c r="Q113">
        <v>86</v>
      </c>
      <c r="R113">
        <v>22184</v>
      </c>
      <c r="S113">
        <v>668901</v>
      </c>
    </row>
    <row r="114" spans="1:19" x14ac:dyDescent="0.45">
      <c r="A114" t="s">
        <v>1082</v>
      </c>
      <c r="B114" t="s">
        <v>103</v>
      </c>
      <c r="C114">
        <v>344</v>
      </c>
      <c r="D114">
        <v>88</v>
      </c>
      <c r="E114">
        <v>129</v>
      </c>
      <c r="F114">
        <v>111</v>
      </c>
      <c r="G114">
        <v>105</v>
      </c>
      <c r="H114">
        <v>131</v>
      </c>
      <c r="I114">
        <v>140</v>
      </c>
      <c r="J114">
        <v>162</v>
      </c>
      <c r="K114">
        <v>113</v>
      </c>
      <c r="L114">
        <v>100</v>
      </c>
      <c r="M114">
        <v>99</v>
      </c>
      <c r="N114">
        <v>101</v>
      </c>
      <c r="O114">
        <v>105</v>
      </c>
      <c r="P114">
        <v>104</v>
      </c>
      <c r="Q114">
        <v>86</v>
      </c>
      <c r="R114">
        <v>19734</v>
      </c>
      <c r="S114">
        <v>668942</v>
      </c>
    </row>
    <row r="115" spans="1:19" x14ac:dyDescent="0.45">
      <c r="A115" t="s">
        <v>1079</v>
      </c>
      <c r="B115" t="s">
        <v>84</v>
      </c>
      <c r="C115">
        <v>372</v>
      </c>
      <c r="D115">
        <v>75</v>
      </c>
      <c r="E115">
        <v>118</v>
      </c>
      <c r="F115">
        <v>108</v>
      </c>
      <c r="G115">
        <v>104</v>
      </c>
      <c r="H115">
        <v>125</v>
      </c>
      <c r="I115">
        <v>128</v>
      </c>
      <c r="J115">
        <v>153</v>
      </c>
      <c r="K115">
        <v>106</v>
      </c>
      <c r="L115">
        <v>84</v>
      </c>
      <c r="M115">
        <v>96</v>
      </c>
      <c r="N115">
        <v>114</v>
      </c>
      <c r="O115">
        <v>107</v>
      </c>
      <c r="P115">
        <v>102</v>
      </c>
      <c r="Q115">
        <v>85</v>
      </c>
      <c r="R115">
        <v>26668</v>
      </c>
      <c r="S115">
        <v>682829</v>
      </c>
    </row>
    <row r="116" spans="1:19" x14ac:dyDescent="0.45">
      <c r="A116" t="s">
        <v>91</v>
      </c>
      <c r="B116" t="s">
        <v>61</v>
      </c>
      <c r="C116">
        <v>340</v>
      </c>
      <c r="D116">
        <v>105</v>
      </c>
      <c r="E116">
        <v>89</v>
      </c>
      <c r="F116">
        <v>109</v>
      </c>
      <c r="G116">
        <v>111</v>
      </c>
      <c r="H116">
        <v>104</v>
      </c>
      <c r="I116">
        <v>116</v>
      </c>
      <c r="J116">
        <v>96</v>
      </c>
      <c r="K116">
        <v>107</v>
      </c>
      <c r="L116">
        <v>110</v>
      </c>
      <c r="M116">
        <v>95</v>
      </c>
      <c r="N116">
        <v>101</v>
      </c>
      <c r="O116">
        <v>108</v>
      </c>
      <c r="P116">
        <v>101</v>
      </c>
      <c r="Q116">
        <v>85</v>
      </c>
      <c r="R116">
        <v>26396</v>
      </c>
      <c r="S116">
        <v>669701</v>
      </c>
    </row>
    <row r="117" spans="1:19" x14ac:dyDescent="0.45">
      <c r="A117" t="s">
        <v>75</v>
      </c>
      <c r="B117" t="s">
        <v>76</v>
      </c>
      <c r="C117">
        <v>364</v>
      </c>
      <c r="D117">
        <v>122</v>
      </c>
      <c r="E117">
        <v>119</v>
      </c>
      <c r="F117">
        <v>127</v>
      </c>
      <c r="G117">
        <v>122</v>
      </c>
      <c r="H117">
        <v>149</v>
      </c>
      <c r="I117">
        <v>172</v>
      </c>
      <c r="J117">
        <v>182</v>
      </c>
      <c r="K117">
        <v>127</v>
      </c>
      <c r="L117">
        <v>104</v>
      </c>
      <c r="M117">
        <v>83</v>
      </c>
      <c r="N117">
        <v>117</v>
      </c>
      <c r="O117">
        <v>116</v>
      </c>
      <c r="P117">
        <v>92</v>
      </c>
      <c r="Q117">
        <v>84</v>
      </c>
      <c r="R117">
        <v>24729</v>
      </c>
      <c r="S117">
        <v>681351</v>
      </c>
    </row>
    <row r="118" spans="1:19" x14ac:dyDescent="0.45">
      <c r="A118" t="s">
        <v>40</v>
      </c>
      <c r="B118" t="s">
        <v>41</v>
      </c>
      <c r="C118">
        <v>411</v>
      </c>
      <c r="D118">
        <v>118</v>
      </c>
      <c r="E118">
        <v>131</v>
      </c>
      <c r="F118">
        <v>107</v>
      </c>
      <c r="G118">
        <v>108</v>
      </c>
      <c r="H118">
        <v>119</v>
      </c>
      <c r="I118">
        <v>121</v>
      </c>
      <c r="J118">
        <v>138</v>
      </c>
      <c r="K118">
        <v>121</v>
      </c>
      <c r="L118">
        <v>113</v>
      </c>
      <c r="M118">
        <v>98</v>
      </c>
      <c r="N118">
        <v>95</v>
      </c>
      <c r="O118">
        <v>112</v>
      </c>
      <c r="P118">
        <v>98</v>
      </c>
      <c r="Q118">
        <v>83</v>
      </c>
      <c r="R118">
        <v>19955</v>
      </c>
      <c r="S118">
        <v>666158</v>
      </c>
    </row>
    <row r="119" spans="1:19" x14ac:dyDescent="0.45">
      <c r="A119" t="s">
        <v>1092</v>
      </c>
      <c r="B119" t="s">
        <v>47</v>
      </c>
      <c r="C119">
        <v>323</v>
      </c>
      <c r="D119">
        <v>86</v>
      </c>
      <c r="E119">
        <v>125</v>
      </c>
      <c r="F119">
        <v>92</v>
      </c>
      <c r="G119">
        <v>90</v>
      </c>
      <c r="H119">
        <v>101</v>
      </c>
      <c r="I119">
        <v>88</v>
      </c>
      <c r="J119">
        <v>115</v>
      </c>
      <c r="K119">
        <v>96</v>
      </c>
      <c r="L119">
        <v>126</v>
      </c>
      <c r="M119">
        <v>78</v>
      </c>
      <c r="N119">
        <v>112</v>
      </c>
      <c r="O119">
        <v>119</v>
      </c>
      <c r="P119">
        <v>90</v>
      </c>
      <c r="Q119">
        <v>83</v>
      </c>
      <c r="R119">
        <v>26288</v>
      </c>
      <c r="S119">
        <v>668939</v>
      </c>
    </row>
    <row r="120" spans="1:19" x14ac:dyDescent="0.45">
      <c r="A120" t="s">
        <v>85</v>
      </c>
      <c r="B120" t="s">
        <v>86</v>
      </c>
      <c r="C120">
        <v>380</v>
      </c>
      <c r="D120">
        <v>144</v>
      </c>
      <c r="E120">
        <v>110</v>
      </c>
      <c r="F120">
        <v>103</v>
      </c>
      <c r="G120">
        <v>110</v>
      </c>
      <c r="H120">
        <v>114</v>
      </c>
      <c r="I120">
        <v>127</v>
      </c>
      <c r="J120">
        <v>132</v>
      </c>
      <c r="K120">
        <v>105</v>
      </c>
      <c r="L120">
        <v>83</v>
      </c>
      <c r="M120">
        <v>87</v>
      </c>
      <c r="N120">
        <v>124</v>
      </c>
      <c r="O120">
        <v>99</v>
      </c>
      <c r="P120">
        <v>113</v>
      </c>
      <c r="Q120">
        <v>83</v>
      </c>
      <c r="R120">
        <v>2396</v>
      </c>
      <c r="S120">
        <v>467793</v>
      </c>
    </row>
    <row r="121" spans="1:19" x14ac:dyDescent="0.45">
      <c r="A121" t="s">
        <v>51</v>
      </c>
      <c r="B121" t="s">
        <v>28</v>
      </c>
      <c r="C121">
        <v>380</v>
      </c>
      <c r="D121">
        <v>81</v>
      </c>
      <c r="E121">
        <v>100</v>
      </c>
      <c r="F121">
        <v>102</v>
      </c>
      <c r="G121">
        <v>98</v>
      </c>
      <c r="H121">
        <v>111</v>
      </c>
      <c r="I121">
        <v>100</v>
      </c>
      <c r="J121">
        <v>123</v>
      </c>
      <c r="K121">
        <v>96</v>
      </c>
      <c r="L121">
        <v>107</v>
      </c>
      <c r="M121">
        <v>84</v>
      </c>
      <c r="N121">
        <v>114</v>
      </c>
      <c r="O121">
        <v>127</v>
      </c>
      <c r="P121">
        <v>81</v>
      </c>
      <c r="Q121">
        <v>83</v>
      </c>
      <c r="R121">
        <v>31347</v>
      </c>
      <c r="S121">
        <v>687263</v>
      </c>
    </row>
    <row r="122" spans="1:19" x14ac:dyDescent="0.45">
      <c r="A122" t="s">
        <v>163</v>
      </c>
      <c r="B122" t="s">
        <v>47</v>
      </c>
      <c r="C122">
        <v>345</v>
      </c>
      <c r="D122">
        <v>105</v>
      </c>
      <c r="E122">
        <v>99</v>
      </c>
      <c r="F122">
        <v>85</v>
      </c>
      <c r="G122">
        <v>89</v>
      </c>
      <c r="H122">
        <v>83</v>
      </c>
      <c r="I122">
        <v>70</v>
      </c>
      <c r="J122">
        <v>79</v>
      </c>
      <c r="K122">
        <v>82</v>
      </c>
      <c r="L122">
        <v>79</v>
      </c>
      <c r="M122">
        <v>108</v>
      </c>
      <c r="N122">
        <v>101</v>
      </c>
      <c r="O122">
        <v>125</v>
      </c>
      <c r="P122">
        <v>84</v>
      </c>
      <c r="Q122">
        <v>82</v>
      </c>
      <c r="R122">
        <v>16505</v>
      </c>
      <c r="S122">
        <v>656305</v>
      </c>
    </row>
    <row r="123" spans="1:19" x14ac:dyDescent="0.45">
      <c r="A123" t="s">
        <v>184</v>
      </c>
      <c r="B123" t="s">
        <v>28</v>
      </c>
      <c r="C123">
        <v>353</v>
      </c>
      <c r="D123">
        <v>66</v>
      </c>
      <c r="E123">
        <v>58</v>
      </c>
      <c r="F123">
        <v>115</v>
      </c>
      <c r="G123">
        <v>102</v>
      </c>
      <c r="H123">
        <v>117</v>
      </c>
      <c r="I123">
        <v>112</v>
      </c>
      <c r="J123">
        <v>120</v>
      </c>
      <c r="K123">
        <v>98</v>
      </c>
      <c r="L123">
        <v>90</v>
      </c>
      <c r="M123">
        <v>91</v>
      </c>
      <c r="N123">
        <v>114</v>
      </c>
      <c r="O123">
        <v>116</v>
      </c>
      <c r="P123">
        <v>95</v>
      </c>
      <c r="Q123">
        <v>81</v>
      </c>
      <c r="R123">
        <v>19627</v>
      </c>
      <c r="S123">
        <v>667670</v>
      </c>
    </row>
    <row r="124" spans="1:19" x14ac:dyDescent="0.45">
      <c r="A124" t="s">
        <v>180</v>
      </c>
      <c r="B124" t="s">
        <v>78</v>
      </c>
      <c r="C124">
        <v>342</v>
      </c>
      <c r="D124">
        <v>152</v>
      </c>
      <c r="E124">
        <v>72</v>
      </c>
      <c r="F124">
        <v>104</v>
      </c>
      <c r="G124">
        <v>112</v>
      </c>
      <c r="H124">
        <v>112</v>
      </c>
      <c r="I124">
        <v>127</v>
      </c>
      <c r="J124">
        <v>123</v>
      </c>
      <c r="K124">
        <v>93</v>
      </c>
      <c r="L124">
        <v>93</v>
      </c>
      <c r="M124">
        <v>92</v>
      </c>
      <c r="N124">
        <v>112</v>
      </c>
      <c r="O124">
        <v>130</v>
      </c>
      <c r="P124">
        <v>79</v>
      </c>
      <c r="Q124">
        <v>80</v>
      </c>
      <c r="R124">
        <v>13185</v>
      </c>
      <c r="S124">
        <v>606115</v>
      </c>
    </row>
    <row r="125" spans="1:19" x14ac:dyDescent="0.45">
      <c r="A125" t="s">
        <v>217</v>
      </c>
      <c r="B125" t="s">
        <v>1336</v>
      </c>
      <c r="C125">
        <v>360</v>
      </c>
      <c r="D125">
        <v>141</v>
      </c>
      <c r="E125">
        <v>103</v>
      </c>
      <c r="F125">
        <v>108</v>
      </c>
      <c r="G125">
        <v>123</v>
      </c>
      <c r="H125">
        <v>112</v>
      </c>
      <c r="I125">
        <v>143</v>
      </c>
      <c r="J125">
        <v>118</v>
      </c>
      <c r="K125">
        <v>112</v>
      </c>
      <c r="L125">
        <v>83</v>
      </c>
      <c r="M125">
        <v>104</v>
      </c>
      <c r="N125">
        <v>104</v>
      </c>
      <c r="O125">
        <v>124</v>
      </c>
      <c r="P125">
        <v>85</v>
      </c>
      <c r="Q125">
        <v>80</v>
      </c>
      <c r="R125">
        <v>16478</v>
      </c>
      <c r="S125">
        <v>656941</v>
      </c>
    </row>
    <row r="126" spans="1:19" x14ac:dyDescent="0.45">
      <c r="A126" t="s">
        <v>1083</v>
      </c>
      <c r="B126" t="s">
        <v>43</v>
      </c>
      <c r="C126">
        <v>311</v>
      </c>
      <c r="D126">
        <v>111</v>
      </c>
      <c r="E126">
        <v>118</v>
      </c>
      <c r="F126">
        <v>108</v>
      </c>
      <c r="G126">
        <v>108</v>
      </c>
      <c r="H126">
        <v>128</v>
      </c>
      <c r="I126">
        <v>139</v>
      </c>
      <c r="J126">
        <v>160</v>
      </c>
      <c r="K126">
        <v>108</v>
      </c>
      <c r="L126">
        <v>120</v>
      </c>
      <c r="M126">
        <v>83</v>
      </c>
      <c r="N126">
        <v>108</v>
      </c>
      <c r="O126">
        <v>112</v>
      </c>
      <c r="P126">
        <v>100</v>
      </c>
      <c r="Q126">
        <v>80</v>
      </c>
      <c r="R126">
        <v>19290</v>
      </c>
      <c r="S126">
        <v>668227</v>
      </c>
    </row>
    <row r="127" spans="1:19" x14ac:dyDescent="0.45">
      <c r="A127" t="s">
        <v>1105</v>
      </c>
      <c r="B127" t="s">
        <v>76</v>
      </c>
      <c r="C127">
        <v>334</v>
      </c>
      <c r="D127">
        <v>89</v>
      </c>
      <c r="E127">
        <v>153</v>
      </c>
      <c r="F127">
        <v>89</v>
      </c>
      <c r="G127">
        <v>89</v>
      </c>
      <c r="H127">
        <v>100</v>
      </c>
      <c r="I127">
        <v>92</v>
      </c>
      <c r="J127">
        <v>116</v>
      </c>
      <c r="K127">
        <v>102</v>
      </c>
      <c r="L127">
        <v>107</v>
      </c>
      <c r="M127">
        <v>87</v>
      </c>
      <c r="N127">
        <v>110</v>
      </c>
      <c r="O127">
        <v>111</v>
      </c>
      <c r="P127">
        <v>101</v>
      </c>
      <c r="Q127">
        <v>80</v>
      </c>
      <c r="R127">
        <v>22558</v>
      </c>
      <c r="S127">
        <v>672284</v>
      </c>
    </row>
    <row r="128" spans="1:19" x14ac:dyDescent="0.45">
      <c r="A128" t="s">
        <v>154</v>
      </c>
      <c r="B128" t="s">
        <v>105</v>
      </c>
      <c r="C128">
        <v>358</v>
      </c>
      <c r="D128">
        <v>79</v>
      </c>
      <c r="E128">
        <v>90</v>
      </c>
      <c r="F128">
        <v>108</v>
      </c>
      <c r="G128">
        <v>109</v>
      </c>
      <c r="H128">
        <v>115</v>
      </c>
      <c r="I128">
        <v>124</v>
      </c>
      <c r="J128">
        <v>127</v>
      </c>
      <c r="K128">
        <v>103</v>
      </c>
      <c r="L128">
        <v>89</v>
      </c>
      <c r="M128">
        <v>107</v>
      </c>
      <c r="N128">
        <v>98</v>
      </c>
      <c r="O128">
        <v>127</v>
      </c>
      <c r="P128">
        <v>84</v>
      </c>
      <c r="Q128">
        <v>79</v>
      </c>
      <c r="R128">
        <v>27676</v>
      </c>
      <c r="S128">
        <v>686469</v>
      </c>
    </row>
    <row r="129" spans="1:19" x14ac:dyDescent="0.45">
      <c r="A129" t="s">
        <v>46</v>
      </c>
      <c r="B129" t="s">
        <v>47</v>
      </c>
      <c r="C129">
        <v>409</v>
      </c>
      <c r="D129">
        <v>116</v>
      </c>
      <c r="E129">
        <v>120</v>
      </c>
      <c r="F129">
        <v>121</v>
      </c>
      <c r="G129">
        <v>116</v>
      </c>
      <c r="H129">
        <v>131</v>
      </c>
      <c r="I129">
        <v>146</v>
      </c>
      <c r="J129">
        <v>147</v>
      </c>
      <c r="K129">
        <v>125</v>
      </c>
      <c r="L129">
        <v>114</v>
      </c>
      <c r="M129">
        <v>95</v>
      </c>
      <c r="N129">
        <v>98</v>
      </c>
      <c r="O129">
        <v>118</v>
      </c>
      <c r="P129">
        <v>94</v>
      </c>
      <c r="Q129">
        <v>78</v>
      </c>
      <c r="R129">
        <v>7304</v>
      </c>
      <c r="S129">
        <v>521692</v>
      </c>
    </row>
    <row r="130" spans="1:19" x14ac:dyDescent="0.45">
      <c r="A130" t="s">
        <v>82</v>
      </c>
      <c r="B130" t="s">
        <v>38</v>
      </c>
      <c r="C130">
        <v>396</v>
      </c>
      <c r="D130">
        <v>141</v>
      </c>
      <c r="E130">
        <v>121</v>
      </c>
      <c r="F130">
        <v>104</v>
      </c>
      <c r="G130">
        <v>108</v>
      </c>
      <c r="H130">
        <v>123</v>
      </c>
      <c r="I130">
        <v>130</v>
      </c>
      <c r="J130">
        <v>153</v>
      </c>
      <c r="K130">
        <v>102</v>
      </c>
      <c r="L130">
        <v>89</v>
      </c>
      <c r="M130">
        <v>75</v>
      </c>
      <c r="N130">
        <v>135</v>
      </c>
      <c r="O130">
        <v>110</v>
      </c>
      <c r="P130">
        <v>103</v>
      </c>
      <c r="Q130">
        <v>78</v>
      </c>
      <c r="R130">
        <v>13613</v>
      </c>
      <c r="S130">
        <v>606466</v>
      </c>
    </row>
    <row r="131" spans="1:19" x14ac:dyDescent="0.45">
      <c r="A131" t="s">
        <v>188</v>
      </c>
      <c r="B131" t="s">
        <v>53</v>
      </c>
      <c r="C131">
        <v>366</v>
      </c>
      <c r="D131">
        <v>93</v>
      </c>
      <c r="E131">
        <v>69</v>
      </c>
      <c r="F131">
        <v>121</v>
      </c>
      <c r="G131">
        <v>112</v>
      </c>
      <c r="H131">
        <v>131</v>
      </c>
      <c r="I131">
        <v>144</v>
      </c>
      <c r="J131">
        <v>146</v>
      </c>
      <c r="K131">
        <v>104</v>
      </c>
      <c r="L131">
        <v>97</v>
      </c>
      <c r="M131">
        <v>98</v>
      </c>
      <c r="N131">
        <v>104</v>
      </c>
      <c r="O131">
        <v>92</v>
      </c>
      <c r="P131">
        <v>125</v>
      </c>
      <c r="Q131">
        <v>78</v>
      </c>
      <c r="R131">
        <v>18882</v>
      </c>
      <c r="S131">
        <v>664040</v>
      </c>
    </row>
    <row r="132" spans="1:19" x14ac:dyDescent="0.45">
      <c r="A132" t="s">
        <v>1185</v>
      </c>
      <c r="B132" t="s">
        <v>78</v>
      </c>
      <c r="C132">
        <v>293</v>
      </c>
      <c r="D132">
        <v>59</v>
      </c>
      <c r="E132">
        <v>64</v>
      </c>
      <c r="F132">
        <v>127</v>
      </c>
      <c r="G132">
        <v>111</v>
      </c>
      <c r="H132">
        <v>117</v>
      </c>
      <c r="I132">
        <v>127</v>
      </c>
      <c r="J132">
        <v>101</v>
      </c>
      <c r="K132">
        <v>120</v>
      </c>
      <c r="L132">
        <v>115</v>
      </c>
      <c r="M132">
        <v>90</v>
      </c>
      <c r="N132">
        <v>103</v>
      </c>
      <c r="O132">
        <v>104</v>
      </c>
      <c r="P132">
        <v>111</v>
      </c>
      <c r="Q132">
        <v>76</v>
      </c>
      <c r="R132">
        <v>11493</v>
      </c>
      <c r="S132">
        <v>592518</v>
      </c>
    </row>
    <row r="133" spans="1:19" x14ac:dyDescent="0.45">
      <c r="A133" t="s">
        <v>206</v>
      </c>
      <c r="B133" t="s">
        <v>70</v>
      </c>
      <c r="C133">
        <v>364</v>
      </c>
      <c r="D133">
        <v>119</v>
      </c>
      <c r="E133">
        <v>88</v>
      </c>
      <c r="F133">
        <v>98</v>
      </c>
      <c r="G133">
        <v>104</v>
      </c>
      <c r="H133">
        <v>109</v>
      </c>
      <c r="I133">
        <v>117</v>
      </c>
      <c r="J133">
        <v>126</v>
      </c>
      <c r="K133">
        <v>90</v>
      </c>
      <c r="L133">
        <v>88</v>
      </c>
      <c r="M133">
        <v>121</v>
      </c>
      <c r="N133">
        <v>84</v>
      </c>
      <c r="O133">
        <v>109</v>
      </c>
      <c r="P133">
        <v>106</v>
      </c>
      <c r="Q133">
        <v>76</v>
      </c>
      <c r="R133">
        <v>12856</v>
      </c>
      <c r="S133">
        <v>543807</v>
      </c>
    </row>
    <row r="134" spans="1:19" x14ac:dyDescent="0.45">
      <c r="A134" t="s">
        <v>175</v>
      </c>
      <c r="B134" t="s">
        <v>41</v>
      </c>
      <c r="C134">
        <v>382</v>
      </c>
      <c r="D134">
        <v>140</v>
      </c>
      <c r="E134">
        <v>93</v>
      </c>
      <c r="F134">
        <v>103</v>
      </c>
      <c r="G134">
        <v>112</v>
      </c>
      <c r="H134">
        <v>106</v>
      </c>
      <c r="I134">
        <v>114</v>
      </c>
      <c r="J134">
        <v>109</v>
      </c>
      <c r="K134">
        <v>101</v>
      </c>
      <c r="L134">
        <v>95</v>
      </c>
      <c r="M134">
        <v>93</v>
      </c>
      <c r="N134">
        <v>111</v>
      </c>
      <c r="O134">
        <v>104</v>
      </c>
      <c r="P134">
        <v>112</v>
      </c>
      <c r="Q134">
        <v>76</v>
      </c>
      <c r="R134">
        <v>10324</v>
      </c>
      <c r="S134">
        <v>542303</v>
      </c>
    </row>
    <row r="135" spans="1:19" x14ac:dyDescent="0.45">
      <c r="A135" t="s">
        <v>1093</v>
      </c>
      <c r="B135" t="s">
        <v>96</v>
      </c>
      <c r="C135">
        <v>365</v>
      </c>
      <c r="D135">
        <v>113</v>
      </c>
      <c r="E135">
        <v>106</v>
      </c>
      <c r="F135">
        <v>99</v>
      </c>
      <c r="G135">
        <v>100</v>
      </c>
      <c r="H135">
        <v>98</v>
      </c>
      <c r="I135">
        <v>100</v>
      </c>
      <c r="J135">
        <v>98</v>
      </c>
      <c r="K135">
        <v>102</v>
      </c>
      <c r="L135">
        <v>87</v>
      </c>
      <c r="M135">
        <v>112</v>
      </c>
      <c r="N135">
        <v>93</v>
      </c>
      <c r="O135">
        <v>108</v>
      </c>
      <c r="P135">
        <v>108</v>
      </c>
      <c r="Q135">
        <v>74</v>
      </c>
      <c r="R135">
        <v>21523</v>
      </c>
      <c r="S135">
        <v>663697</v>
      </c>
    </row>
    <row r="136" spans="1:19" x14ac:dyDescent="0.45">
      <c r="A136" t="s">
        <v>48</v>
      </c>
      <c r="B136" t="s">
        <v>49</v>
      </c>
      <c r="C136">
        <v>392</v>
      </c>
      <c r="D136">
        <v>113</v>
      </c>
      <c r="E136">
        <v>58</v>
      </c>
      <c r="F136">
        <v>115</v>
      </c>
      <c r="G136">
        <v>110</v>
      </c>
      <c r="H136">
        <v>128</v>
      </c>
      <c r="I136">
        <v>133</v>
      </c>
      <c r="J136">
        <v>148</v>
      </c>
      <c r="K136">
        <v>95</v>
      </c>
      <c r="L136">
        <v>90</v>
      </c>
      <c r="M136">
        <v>85</v>
      </c>
      <c r="N136">
        <v>121</v>
      </c>
      <c r="O136">
        <v>134</v>
      </c>
      <c r="P136">
        <v>79</v>
      </c>
      <c r="Q136">
        <v>74</v>
      </c>
      <c r="R136">
        <v>21636</v>
      </c>
      <c r="S136">
        <v>665161</v>
      </c>
    </row>
    <row r="137" spans="1:19" x14ac:dyDescent="0.45">
      <c r="A137" t="s">
        <v>145</v>
      </c>
      <c r="B137" t="s">
        <v>45</v>
      </c>
      <c r="C137">
        <v>388</v>
      </c>
      <c r="D137">
        <v>188</v>
      </c>
      <c r="E137">
        <v>121</v>
      </c>
      <c r="F137">
        <v>108</v>
      </c>
      <c r="G137">
        <v>122</v>
      </c>
      <c r="H137">
        <v>137</v>
      </c>
      <c r="I137">
        <v>157</v>
      </c>
      <c r="J137">
        <v>184</v>
      </c>
      <c r="K137">
        <v>105</v>
      </c>
      <c r="L137">
        <v>97</v>
      </c>
      <c r="M137">
        <v>96</v>
      </c>
      <c r="N137">
        <v>106</v>
      </c>
      <c r="O137">
        <v>126</v>
      </c>
      <c r="P137">
        <v>88</v>
      </c>
      <c r="Q137">
        <v>74</v>
      </c>
      <c r="R137">
        <v>29766</v>
      </c>
      <c r="S137">
        <v>680869</v>
      </c>
    </row>
    <row r="138" spans="1:19" x14ac:dyDescent="0.45">
      <c r="A138" t="s">
        <v>60</v>
      </c>
      <c r="B138" t="s">
        <v>61</v>
      </c>
      <c r="C138">
        <v>397</v>
      </c>
      <c r="D138">
        <v>127</v>
      </c>
      <c r="E138">
        <v>67</v>
      </c>
      <c r="F138">
        <v>92</v>
      </c>
      <c r="G138">
        <v>98</v>
      </c>
      <c r="H138">
        <v>88</v>
      </c>
      <c r="I138">
        <v>87</v>
      </c>
      <c r="J138">
        <v>81</v>
      </c>
      <c r="K138">
        <v>85</v>
      </c>
      <c r="L138">
        <v>84</v>
      </c>
      <c r="M138">
        <v>98</v>
      </c>
      <c r="N138">
        <v>110</v>
      </c>
      <c r="O138">
        <v>131</v>
      </c>
      <c r="P138">
        <v>83</v>
      </c>
      <c r="Q138">
        <v>73</v>
      </c>
      <c r="R138">
        <v>13510</v>
      </c>
      <c r="S138">
        <v>608070</v>
      </c>
    </row>
    <row r="139" spans="1:19" x14ac:dyDescent="0.45">
      <c r="A139" t="s">
        <v>65</v>
      </c>
      <c r="B139" t="s">
        <v>26</v>
      </c>
      <c r="C139">
        <v>371</v>
      </c>
      <c r="D139">
        <v>47</v>
      </c>
      <c r="E139">
        <v>85</v>
      </c>
      <c r="F139">
        <v>100</v>
      </c>
      <c r="G139">
        <v>91</v>
      </c>
      <c r="H139">
        <v>94</v>
      </c>
      <c r="I139">
        <v>86</v>
      </c>
      <c r="J139">
        <v>85</v>
      </c>
      <c r="K139">
        <v>95</v>
      </c>
      <c r="L139">
        <v>84</v>
      </c>
      <c r="M139">
        <v>118</v>
      </c>
      <c r="N139">
        <v>88</v>
      </c>
      <c r="O139">
        <v>109</v>
      </c>
      <c r="P139">
        <v>108</v>
      </c>
      <c r="Q139">
        <v>73</v>
      </c>
      <c r="R139">
        <v>15986</v>
      </c>
      <c r="S139">
        <v>642715</v>
      </c>
    </row>
    <row r="140" spans="1:19" x14ac:dyDescent="0.45">
      <c r="A140" t="s">
        <v>201</v>
      </c>
      <c r="B140" t="s">
        <v>64</v>
      </c>
      <c r="C140">
        <v>315</v>
      </c>
      <c r="D140">
        <v>58</v>
      </c>
      <c r="E140">
        <v>110</v>
      </c>
      <c r="F140">
        <v>114</v>
      </c>
      <c r="G140">
        <v>103</v>
      </c>
      <c r="H140">
        <v>114</v>
      </c>
      <c r="I140">
        <v>103</v>
      </c>
      <c r="J140">
        <v>113</v>
      </c>
      <c r="K140">
        <v>117</v>
      </c>
      <c r="L140">
        <v>97</v>
      </c>
      <c r="M140">
        <v>125</v>
      </c>
      <c r="N140">
        <v>73</v>
      </c>
      <c r="O140">
        <v>106</v>
      </c>
      <c r="P140">
        <v>113</v>
      </c>
      <c r="Q140">
        <v>72</v>
      </c>
      <c r="R140">
        <v>18314</v>
      </c>
      <c r="S140">
        <v>621020</v>
      </c>
    </row>
    <row r="141" spans="1:19" x14ac:dyDescent="0.45">
      <c r="A141" t="s">
        <v>83</v>
      </c>
      <c r="B141" t="s">
        <v>1336</v>
      </c>
      <c r="C141">
        <v>341</v>
      </c>
      <c r="D141">
        <v>100</v>
      </c>
      <c r="E141">
        <v>109</v>
      </c>
      <c r="F141">
        <v>110</v>
      </c>
      <c r="G141">
        <v>106</v>
      </c>
      <c r="H141">
        <v>115</v>
      </c>
      <c r="I141">
        <v>119</v>
      </c>
      <c r="J141">
        <v>123</v>
      </c>
      <c r="K141">
        <v>110</v>
      </c>
      <c r="L141">
        <v>87</v>
      </c>
      <c r="M141">
        <v>114</v>
      </c>
      <c r="N141">
        <v>91</v>
      </c>
      <c r="O141">
        <v>106</v>
      </c>
      <c r="P141">
        <v>113</v>
      </c>
      <c r="Q141">
        <v>71</v>
      </c>
      <c r="R141">
        <v>17907</v>
      </c>
      <c r="S141">
        <v>663898</v>
      </c>
    </row>
    <row r="142" spans="1:19" x14ac:dyDescent="0.45">
      <c r="A142" t="s">
        <v>1109</v>
      </c>
      <c r="B142" t="s">
        <v>38</v>
      </c>
      <c r="C142">
        <v>304</v>
      </c>
      <c r="D142">
        <v>104</v>
      </c>
      <c r="E142">
        <v>136</v>
      </c>
      <c r="F142">
        <v>80</v>
      </c>
      <c r="G142">
        <v>85</v>
      </c>
      <c r="H142">
        <v>93</v>
      </c>
      <c r="I142">
        <v>76</v>
      </c>
      <c r="J142">
        <v>114</v>
      </c>
      <c r="K142">
        <v>79</v>
      </c>
      <c r="L142">
        <v>80</v>
      </c>
      <c r="M142">
        <v>82</v>
      </c>
      <c r="N142">
        <v>132</v>
      </c>
      <c r="O142">
        <v>140</v>
      </c>
      <c r="P142">
        <v>76</v>
      </c>
      <c r="Q142">
        <v>68</v>
      </c>
      <c r="R142">
        <v>12533</v>
      </c>
      <c r="S142">
        <v>543760</v>
      </c>
    </row>
    <row r="143" spans="1:19" x14ac:dyDescent="0.45">
      <c r="A143" t="s">
        <v>134</v>
      </c>
      <c r="B143" t="s">
        <v>76</v>
      </c>
      <c r="C143">
        <v>300</v>
      </c>
      <c r="D143">
        <v>86</v>
      </c>
      <c r="E143">
        <v>125</v>
      </c>
      <c r="F143">
        <v>95</v>
      </c>
      <c r="G143">
        <v>93</v>
      </c>
      <c r="H143">
        <v>107</v>
      </c>
      <c r="I143">
        <v>103</v>
      </c>
      <c r="J143">
        <v>124</v>
      </c>
      <c r="K143">
        <v>94</v>
      </c>
      <c r="L143">
        <v>96</v>
      </c>
      <c r="M143">
        <v>87</v>
      </c>
      <c r="N143">
        <v>115</v>
      </c>
      <c r="O143">
        <v>123</v>
      </c>
      <c r="P143">
        <v>96</v>
      </c>
      <c r="Q143">
        <v>67</v>
      </c>
      <c r="R143">
        <v>20036</v>
      </c>
      <c r="S143">
        <v>670623</v>
      </c>
    </row>
    <row r="144" spans="1:19" x14ac:dyDescent="0.45">
      <c r="A144" t="s">
        <v>42</v>
      </c>
      <c r="B144" t="s">
        <v>1336</v>
      </c>
      <c r="C144">
        <v>371</v>
      </c>
      <c r="D144">
        <v>152</v>
      </c>
      <c r="E144">
        <v>72</v>
      </c>
      <c r="F144">
        <v>75</v>
      </c>
      <c r="G144">
        <v>99</v>
      </c>
      <c r="H144">
        <v>85</v>
      </c>
      <c r="I144">
        <v>92</v>
      </c>
      <c r="J144">
        <v>98</v>
      </c>
      <c r="K144">
        <v>67</v>
      </c>
      <c r="L144">
        <v>104</v>
      </c>
      <c r="M144">
        <v>78</v>
      </c>
      <c r="N144">
        <v>121</v>
      </c>
      <c r="O144">
        <v>144</v>
      </c>
      <c r="P144">
        <v>73</v>
      </c>
      <c r="Q144">
        <v>65</v>
      </c>
      <c r="R144">
        <v>25816</v>
      </c>
      <c r="S144">
        <v>669127</v>
      </c>
    </row>
    <row r="145" spans="1:19" x14ac:dyDescent="0.45">
      <c r="A145" t="s">
        <v>204</v>
      </c>
      <c r="B145" t="s">
        <v>1336</v>
      </c>
      <c r="C145">
        <v>352</v>
      </c>
      <c r="D145">
        <v>121</v>
      </c>
      <c r="E145">
        <v>131</v>
      </c>
      <c r="F145">
        <v>78</v>
      </c>
      <c r="G145">
        <v>93</v>
      </c>
      <c r="H145">
        <v>82</v>
      </c>
      <c r="I145">
        <v>81</v>
      </c>
      <c r="J145">
        <v>89</v>
      </c>
      <c r="K145">
        <v>84</v>
      </c>
      <c r="L145">
        <v>67</v>
      </c>
      <c r="M145">
        <v>109</v>
      </c>
      <c r="N145">
        <v>107</v>
      </c>
      <c r="O145">
        <v>107</v>
      </c>
      <c r="P145">
        <v>116</v>
      </c>
      <c r="Q145">
        <v>64</v>
      </c>
      <c r="R145">
        <v>16472</v>
      </c>
      <c r="S145">
        <v>656555</v>
      </c>
    </row>
    <row r="146" spans="1:19" x14ac:dyDescent="0.45">
      <c r="A146" t="s">
        <v>58</v>
      </c>
      <c r="B146" t="s">
        <v>26</v>
      </c>
      <c r="C146">
        <v>390</v>
      </c>
      <c r="D146">
        <v>82</v>
      </c>
      <c r="E146">
        <v>80</v>
      </c>
      <c r="F146">
        <v>126</v>
      </c>
      <c r="G146">
        <v>115</v>
      </c>
      <c r="H146">
        <v>109</v>
      </c>
      <c r="I146">
        <v>127</v>
      </c>
      <c r="J146">
        <v>83</v>
      </c>
      <c r="K146">
        <v>124</v>
      </c>
      <c r="L146">
        <v>134</v>
      </c>
      <c r="M146">
        <v>101</v>
      </c>
      <c r="N146">
        <v>82</v>
      </c>
      <c r="O146">
        <v>129</v>
      </c>
      <c r="P146">
        <v>91</v>
      </c>
      <c r="Q146">
        <v>64</v>
      </c>
      <c r="R146">
        <v>5417</v>
      </c>
      <c r="S146">
        <v>514888</v>
      </c>
    </row>
    <row r="147" spans="1:19" x14ac:dyDescent="0.45">
      <c r="A147" t="s">
        <v>153</v>
      </c>
      <c r="B147" t="s">
        <v>90</v>
      </c>
      <c r="C147">
        <v>363</v>
      </c>
      <c r="D147">
        <v>80</v>
      </c>
      <c r="E147">
        <v>59</v>
      </c>
      <c r="F147">
        <v>107</v>
      </c>
      <c r="G147">
        <v>100</v>
      </c>
      <c r="H147">
        <v>101</v>
      </c>
      <c r="I147">
        <v>102</v>
      </c>
      <c r="J147">
        <v>90</v>
      </c>
      <c r="K147">
        <v>93</v>
      </c>
      <c r="L147">
        <v>103</v>
      </c>
      <c r="M147">
        <v>91</v>
      </c>
      <c r="N147">
        <v>108</v>
      </c>
      <c r="O147">
        <v>118</v>
      </c>
      <c r="P147">
        <v>104</v>
      </c>
      <c r="Q147">
        <v>64</v>
      </c>
      <c r="R147">
        <v>20454</v>
      </c>
      <c r="S147">
        <v>665862</v>
      </c>
    </row>
    <row r="148" spans="1:19" x14ac:dyDescent="0.45">
      <c r="A148" t="s">
        <v>1120</v>
      </c>
      <c r="B148" t="s">
        <v>125</v>
      </c>
      <c r="C148">
        <v>308</v>
      </c>
      <c r="D148">
        <v>47</v>
      </c>
      <c r="E148">
        <v>39</v>
      </c>
      <c r="F148">
        <v>101</v>
      </c>
      <c r="G148">
        <v>90</v>
      </c>
      <c r="H148">
        <v>101</v>
      </c>
      <c r="I148">
        <v>90</v>
      </c>
      <c r="J148">
        <v>102</v>
      </c>
      <c r="K148">
        <v>82</v>
      </c>
      <c r="L148">
        <v>99</v>
      </c>
      <c r="M148">
        <v>75</v>
      </c>
      <c r="N148">
        <v>130</v>
      </c>
      <c r="O148">
        <v>128</v>
      </c>
      <c r="P148">
        <v>97</v>
      </c>
      <c r="Q148">
        <v>57</v>
      </c>
      <c r="R148">
        <v>21897</v>
      </c>
      <c r="S148">
        <v>666624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E53C-1DC2-4AEB-95D8-80A35F8C5DD6}">
  <dimension ref="A1:M148"/>
  <sheetViews>
    <sheetView workbookViewId="0">
      <selection sqref="A1:A1048576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3</v>
      </c>
      <c r="D1" t="s">
        <v>1059</v>
      </c>
      <c r="E1" t="s">
        <v>1060</v>
      </c>
      <c r="F1" t="s">
        <v>1061</v>
      </c>
      <c r="G1" t="s">
        <v>1062</v>
      </c>
      <c r="H1" t="s">
        <v>1063</v>
      </c>
      <c r="I1" t="s">
        <v>1064</v>
      </c>
      <c r="J1" t="s">
        <v>1065</v>
      </c>
      <c r="K1" t="s">
        <v>1066</v>
      </c>
      <c r="L1" t="s">
        <v>23</v>
      </c>
      <c r="M1" t="s">
        <v>24</v>
      </c>
    </row>
    <row r="2" spans="1:13" x14ac:dyDescent="0.45">
      <c r="A2" t="s">
        <v>146</v>
      </c>
      <c r="B2" t="s">
        <v>49</v>
      </c>
      <c r="C2">
        <v>363</v>
      </c>
      <c r="D2" s="19">
        <v>0.309</v>
      </c>
      <c r="E2" s="19">
        <v>0.71</v>
      </c>
      <c r="F2" s="19">
        <v>0.495</v>
      </c>
      <c r="G2" s="19">
        <v>0.65500000000000003</v>
      </c>
      <c r="H2" s="19">
        <v>0.85899999999999999</v>
      </c>
      <c r="I2" s="19">
        <v>0.79100000000000004</v>
      </c>
      <c r="J2" s="19">
        <v>0.46200000000000002</v>
      </c>
      <c r="K2">
        <v>20.100000000000001</v>
      </c>
      <c r="L2">
        <v>18839</v>
      </c>
      <c r="M2">
        <v>647304</v>
      </c>
    </row>
    <row r="3" spans="1:13" x14ac:dyDescent="0.45">
      <c r="A3" t="s">
        <v>173</v>
      </c>
      <c r="B3" t="s">
        <v>35</v>
      </c>
      <c r="C3">
        <v>403</v>
      </c>
      <c r="D3" s="19">
        <v>0.33700000000000002</v>
      </c>
      <c r="E3" s="19">
        <v>0.64200000000000002</v>
      </c>
      <c r="F3" s="19">
        <v>0.48399999999999999</v>
      </c>
      <c r="G3" s="19">
        <v>0.72499999999999998</v>
      </c>
      <c r="H3" s="19">
        <v>0.88</v>
      </c>
      <c r="I3" s="19">
        <v>0.82399999999999995</v>
      </c>
      <c r="J3" s="19">
        <v>0.48099999999999998</v>
      </c>
      <c r="K3">
        <v>19.7</v>
      </c>
      <c r="L3">
        <v>14551</v>
      </c>
      <c r="M3">
        <v>623993</v>
      </c>
    </row>
    <row r="4" spans="1:13" x14ac:dyDescent="0.45">
      <c r="A4" t="s">
        <v>1085</v>
      </c>
      <c r="B4" t="s">
        <v>86</v>
      </c>
      <c r="C4">
        <v>291</v>
      </c>
      <c r="D4" s="19">
        <v>0.252</v>
      </c>
      <c r="E4" s="19">
        <v>0.67400000000000004</v>
      </c>
      <c r="F4" s="19">
        <v>0.47399999999999998</v>
      </c>
      <c r="G4" s="19">
        <v>0.52800000000000002</v>
      </c>
      <c r="H4" s="19">
        <v>0.88100000000000001</v>
      </c>
      <c r="I4" s="19">
        <v>0.79200000000000004</v>
      </c>
      <c r="J4" s="19">
        <v>0.52500000000000002</v>
      </c>
      <c r="K4">
        <v>19.7</v>
      </c>
      <c r="L4">
        <v>18373</v>
      </c>
      <c r="M4">
        <v>663624</v>
      </c>
    </row>
    <row r="5" spans="1:13" x14ac:dyDescent="0.45">
      <c r="A5" t="s">
        <v>128</v>
      </c>
      <c r="B5" t="s">
        <v>35</v>
      </c>
      <c r="C5">
        <v>300</v>
      </c>
      <c r="D5" s="19">
        <v>0.374</v>
      </c>
      <c r="E5" s="19">
        <v>0.76</v>
      </c>
      <c r="F5" s="19">
        <v>0.57499999999999996</v>
      </c>
      <c r="G5" s="19">
        <v>0.58499999999999996</v>
      </c>
      <c r="H5" s="19">
        <v>0.84699999999999998</v>
      </c>
      <c r="I5" s="19">
        <v>0.76500000000000001</v>
      </c>
      <c r="J5" s="19">
        <v>0.52100000000000002</v>
      </c>
      <c r="K5">
        <v>19.600000000000001</v>
      </c>
      <c r="L5">
        <v>27478</v>
      </c>
      <c r="M5">
        <v>672275</v>
      </c>
    </row>
    <row r="6" spans="1:13" x14ac:dyDescent="0.45">
      <c r="A6" t="s">
        <v>185</v>
      </c>
      <c r="B6" t="s">
        <v>68</v>
      </c>
      <c r="C6">
        <v>316</v>
      </c>
      <c r="D6" s="19">
        <v>0.314</v>
      </c>
      <c r="E6" s="19">
        <v>0.69199999999999995</v>
      </c>
      <c r="F6" s="19">
        <v>0.51300000000000001</v>
      </c>
      <c r="G6" s="19">
        <v>0.63600000000000001</v>
      </c>
      <c r="H6" s="19">
        <v>0.89400000000000002</v>
      </c>
      <c r="I6" s="19">
        <v>0.82</v>
      </c>
      <c r="J6" s="19">
        <v>0.52900000000000003</v>
      </c>
      <c r="K6">
        <v>19.600000000000001</v>
      </c>
      <c r="L6">
        <v>19238</v>
      </c>
      <c r="M6">
        <v>666971</v>
      </c>
    </row>
    <row r="7" spans="1:13" x14ac:dyDescent="0.45">
      <c r="A7" t="s">
        <v>1084</v>
      </c>
      <c r="B7" t="s">
        <v>103</v>
      </c>
      <c r="C7">
        <v>352</v>
      </c>
      <c r="D7" s="19">
        <v>0.27900000000000003</v>
      </c>
      <c r="E7" s="19">
        <v>0.65200000000000002</v>
      </c>
      <c r="F7" s="19">
        <v>0.46800000000000003</v>
      </c>
      <c r="G7" s="19">
        <v>0.35</v>
      </c>
      <c r="H7" s="19">
        <v>0.82699999999999996</v>
      </c>
      <c r="I7" s="19">
        <v>0.68700000000000006</v>
      </c>
      <c r="J7" s="19">
        <v>0.50600000000000001</v>
      </c>
      <c r="K7">
        <v>19.399999999999999</v>
      </c>
      <c r="L7">
        <v>6184</v>
      </c>
      <c r="M7">
        <v>502110</v>
      </c>
    </row>
    <row r="8" spans="1:13" x14ac:dyDescent="0.45">
      <c r="A8" t="s">
        <v>80</v>
      </c>
      <c r="B8" t="s">
        <v>55</v>
      </c>
      <c r="C8">
        <v>383</v>
      </c>
      <c r="D8" s="19">
        <v>0.30299999999999999</v>
      </c>
      <c r="E8" s="19">
        <v>0.72299999999999998</v>
      </c>
      <c r="F8" s="19">
        <v>0.51300000000000001</v>
      </c>
      <c r="G8" s="19">
        <v>0.63400000000000001</v>
      </c>
      <c r="H8" s="19">
        <v>0.74199999999999999</v>
      </c>
      <c r="I8" s="19">
        <v>0.71</v>
      </c>
      <c r="J8" s="19">
        <v>0.5</v>
      </c>
      <c r="K8">
        <v>19.2</v>
      </c>
      <c r="L8">
        <v>17350</v>
      </c>
      <c r="M8">
        <v>646240</v>
      </c>
    </row>
    <row r="9" spans="1:13" x14ac:dyDescent="0.45">
      <c r="A9" t="s">
        <v>221</v>
      </c>
      <c r="B9" t="s">
        <v>45</v>
      </c>
      <c r="C9">
        <v>379</v>
      </c>
      <c r="D9" s="19">
        <v>0.38600000000000001</v>
      </c>
      <c r="E9" s="19">
        <v>0.79100000000000004</v>
      </c>
      <c r="F9" s="19">
        <v>0.59299999999999997</v>
      </c>
      <c r="G9" s="19">
        <v>0.50800000000000001</v>
      </c>
      <c r="H9" s="19">
        <v>0.84699999999999998</v>
      </c>
      <c r="I9" s="19">
        <v>0.74</v>
      </c>
      <c r="J9" s="19">
        <v>0.51200000000000001</v>
      </c>
      <c r="K9">
        <v>19.2</v>
      </c>
      <c r="L9">
        <v>18036</v>
      </c>
      <c r="M9">
        <v>630105</v>
      </c>
    </row>
    <row r="10" spans="1:13" x14ac:dyDescent="0.45">
      <c r="A10" t="s">
        <v>99</v>
      </c>
      <c r="B10" t="s">
        <v>53</v>
      </c>
      <c r="C10">
        <v>371</v>
      </c>
      <c r="D10" s="19">
        <v>0.23100000000000001</v>
      </c>
      <c r="E10" s="19">
        <v>0.63600000000000001</v>
      </c>
      <c r="F10" s="19">
        <v>0.44400000000000001</v>
      </c>
      <c r="G10" s="19">
        <v>0.68600000000000005</v>
      </c>
      <c r="H10" s="19">
        <v>0.91200000000000003</v>
      </c>
      <c r="I10" s="19">
        <v>0.85699999999999998</v>
      </c>
      <c r="J10" s="19">
        <v>0.52600000000000002</v>
      </c>
      <c r="K10">
        <v>19.2</v>
      </c>
      <c r="L10">
        <v>11493</v>
      </c>
      <c r="M10">
        <v>592518</v>
      </c>
    </row>
    <row r="11" spans="1:13" x14ac:dyDescent="0.45">
      <c r="A11" t="s">
        <v>188</v>
      </c>
      <c r="B11" t="s">
        <v>53</v>
      </c>
      <c r="C11">
        <v>366</v>
      </c>
      <c r="D11" s="19">
        <v>0.27400000000000002</v>
      </c>
      <c r="E11" s="19">
        <v>0.71899999999999997</v>
      </c>
      <c r="F11" s="19">
        <v>0.52</v>
      </c>
      <c r="G11" s="19">
        <v>0.57199999999999995</v>
      </c>
      <c r="H11" s="19">
        <v>0.878</v>
      </c>
      <c r="I11" s="19">
        <v>0.80600000000000005</v>
      </c>
      <c r="J11" s="19">
        <v>0.55300000000000005</v>
      </c>
      <c r="K11">
        <v>19.2</v>
      </c>
      <c r="L11">
        <v>27647</v>
      </c>
      <c r="M11">
        <v>683011</v>
      </c>
    </row>
    <row r="12" spans="1:13" x14ac:dyDescent="0.45">
      <c r="A12" t="s">
        <v>39</v>
      </c>
      <c r="B12" t="s">
        <v>32</v>
      </c>
      <c r="C12">
        <v>390</v>
      </c>
      <c r="D12" s="19">
        <v>0.30499999999999999</v>
      </c>
      <c r="E12" s="19">
        <v>0.64400000000000002</v>
      </c>
      <c r="F12" s="19">
        <v>0.49399999999999999</v>
      </c>
      <c r="G12" s="19">
        <v>0.62</v>
      </c>
      <c r="H12" s="19">
        <v>0.84399999999999997</v>
      </c>
      <c r="I12" s="19">
        <v>0.78200000000000003</v>
      </c>
      <c r="J12" s="19">
        <v>0.55600000000000005</v>
      </c>
      <c r="K12">
        <v>19.2</v>
      </c>
      <c r="L12">
        <v>26288</v>
      </c>
      <c r="M12">
        <v>668939</v>
      </c>
    </row>
    <row r="13" spans="1:13" x14ac:dyDescent="0.45">
      <c r="A13" t="s">
        <v>97</v>
      </c>
      <c r="B13" t="s">
        <v>98</v>
      </c>
      <c r="C13">
        <v>371</v>
      </c>
      <c r="D13" s="19">
        <v>0.33600000000000002</v>
      </c>
      <c r="E13" s="19">
        <v>0.71399999999999997</v>
      </c>
      <c r="F13" s="19">
        <v>0.52500000000000002</v>
      </c>
      <c r="G13" s="19">
        <v>0.50600000000000001</v>
      </c>
      <c r="H13" s="19">
        <v>0.84399999999999997</v>
      </c>
      <c r="I13" s="19">
        <v>0.73599999999999999</v>
      </c>
      <c r="J13" s="19">
        <v>0.5</v>
      </c>
      <c r="K13">
        <v>19.2</v>
      </c>
      <c r="L13">
        <v>12927</v>
      </c>
      <c r="M13">
        <v>607043</v>
      </c>
    </row>
    <row r="14" spans="1:13" x14ac:dyDescent="0.45">
      <c r="A14" t="s">
        <v>102</v>
      </c>
      <c r="B14" t="s">
        <v>103</v>
      </c>
      <c r="C14">
        <v>380</v>
      </c>
      <c r="D14" s="19">
        <v>0.25</v>
      </c>
      <c r="E14" s="19">
        <v>0.65</v>
      </c>
      <c r="F14" s="19">
        <v>0.45700000000000002</v>
      </c>
      <c r="G14" s="19">
        <v>0.51100000000000001</v>
      </c>
      <c r="H14" s="19">
        <v>0.88300000000000001</v>
      </c>
      <c r="I14" s="19">
        <v>0.78500000000000003</v>
      </c>
      <c r="J14" s="19">
        <v>0.51600000000000001</v>
      </c>
      <c r="K14">
        <v>19.2</v>
      </c>
      <c r="L14">
        <v>11737</v>
      </c>
      <c r="M14">
        <v>592206</v>
      </c>
    </row>
    <row r="15" spans="1:13" x14ac:dyDescent="0.45">
      <c r="A15" t="s">
        <v>1096</v>
      </c>
      <c r="B15" t="s">
        <v>90</v>
      </c>
      <c r="C15">
        <v>391</v>
      </c>
      <c r="D15" s="19">
        <v>0.36699999999999999</v>
      </c>
      <c r="E15" s="19">
        <v>0.73899999999999999</v>
      </c>
      <c r="F15" s="19">
        <v>0.55600000000000005</v>
      </c>
      <c r="G15" s="19">
        <v>0.72699999999999998</v>
      </c>
      <c r="H15" s="19">
        <v>0.876</v>
      </c>
      <c r="I15" s="19">
        <v>0.82799999999999996</v>
      </c>
      <c r="J15" s="19">
        <v>0.50800000000000001</v>
      </c>
      <c r="K15">
        <v>19.100000000000001</v>
      </c>
      <c r="L15">
        <v>20220</v>
      </c>
      <c r="M15">
        <v>666176</v>
      </c>
    </row>
    <row r="16" spans="1:13" x14ac:dyDescent="0.45">
      <c r="A16" t="s">
        <v>142</v>
      </c>
      <c r="B16" t="s">
        <v>121</v>
      </c>
      <c r="C16">
        <v>336</v>
      </c>
      <c r="D16" s="19">
        <v>0.32200000000000001</v>
      </c>
      <c r="E16" s="19">
        <v>0.623</v>
      </c>
      <c r="F16" s="19">
        <v>0.46600000000000003</v>
      </c>
      <c r="G16" s="19">
        <v>0.47799999999999998</v>
      </c>
      <c r="H16" s="19">
        <v>0.78600000000000003</v>
      </c>
      <c r="I16" s="19">
        <v>0.67500000000000004</v>
      </c>
      <c r="J16" s="19">
        <v>0.47899999999999998</v>
      </c>
      <c r="K16">
        <v>19.100000000000001</v>
      </c>
      <c r="L16">
        <v>27676</v>
      </c>
      <c r="M16">
        <v>686469</v>
      </c>
    </row>
    <row r="17" spans="1:13" x14ac:dyDescent="0.45">
      <c r="A17" t="s">
        <v>184</v>
      </c>
      <c r="B17" t="s">
        <v>28</v>
      </c>
      <c r="C17">
        <v>353</v>
      </c>
      <c r="D17" s="19">
        <v>0.32800000000000001</v>
      </c>
      <c r="E17" s="19">
        <v>0.65100000000000002</v>
      </c>
      <c r="F17" s="19">
        <v>0.49099999999999999</v>
      </c>
      <c r="G17" s="19">
        <v>0.748</v>
      </c>
      <c r="H17" s="19">
        <v>0.93500000000000005</v>
      </c>
      <c r="I17" s="19">
        <v>0.873</v>
      </c>
      <c r="J17" s="19">
        <v>0.504</v>
      </c>
      <c r="K17">
        <v>19.100000000000001</v>
      </c>
      <c r="L17">
        <v>26323</v>
      </c>
      <c r="M17">
        <v>668715</v>
      </c>
    </row>
    <row r="18" spans="1:13" x14ac:dyDescent="0.45">
      <c r="A18" t="s">
        <v>44</v>
      </c>
      <c r="B18" t="s">
        <v>45</v>
      </c>
      <c r="C18">
        <v>341</v>
      </c>
      <c r="D18" s="19">
        <v>0.27100000000000002</v>
      </c>
      <c r="E18" s="19">
        <v>0.70399999999999996</v>
      </c>
      <c r="F18" s="19">
        <v>0.50700000000000001</v>
      </c>
      <c r="G18" s="19">
        <v>0.61899999999999999</v>
      </c>
      <c r="H18" s="19">
        <v>0.91</v>
      </c>
      <c r="I18" s="19">
        <v>0.83899999999999997</v>
      </c>
      <c r="J18" s="19">
        <v>0.54500000000000004</v>
      </c>
      <c r="K18">
        <v>19.100000000000001</v>
      </c>
      <c r="L18">
        <v>10815</v>
      </c>
      <c r="M18">
        <v>595777</v>
      </c>
    </row>
    <row r="19" spans="1:13" x14ac:dyDescent="0.45">
      <c r="A19" t="s">
        <v>57</v>
      </c>
      <c r="B19" t="s">
        <v>35</v>
      </c>
      <c r="C19">
        <v>365</v>
      </c>
      <c r="D19" s="19">
        <v>0.27800000000000002</v>
      </c>
      <c r="E19" s="19">
        <v>0.58299999999999996</v>
      </c>
      <c r="F19" s="19">
        <v>0.42699999999999999</v>
      </c>
      <c r="G19" s="19">
        <v>0.751</v>
      </c>
      <c r="H19" s="19">
        <v>0.89800000000000002</v>
      </c>
      <c r="I19" s="19">
        <v>0.84899999999999998</v>
      </c>
      <c r="J19" s="19">
        <v>0.49</v>
      </c>
      <c r="K19">
        <v>19.100000000000001</v>
      </c>
      <c r="L19">
        <v>17678</v>
      </c>
      <c r="M19">
        <v>608324</v>
      </c>
    </row>
    <row r="20" spans="1:13" x14ac:dyDescent="0.45">
      <c r="A20" t="s">
        <v>1185</v>
      </c>
      <c r="B20" t="s">
        <v>78</v>
      </c>
      <c r="C20">
        <v>293</v>
      </c>
      <c r="D20" s="19">
        <v>0.34300000000000003</v>
      </c>
      <c r="E20" s="19">
        <v>0.73299999999999998</v>
      </c>
      <c r="F20" s="19">
        <v>0.53200000000000003</v>
      </c>
      <c r="G20" s="19">
        <v>0.61599999999999999</v>
      </c>
      <c r="H20" s="19">
        <v>0.89500000000000002</v>
      </c>
      <c r="I20" s="19">
        <v>0.80300000000000005</v>
      </c>
      <c r="J20" s="19">
        <v>0.48499999999999999</v>
      </c>
      <c r="K20">
        <v>19.100000000000001</v>
      </c>
      <c r="L20">
        <v>19556</v>
      </c>
      <c r="M20">
        <v>670541</v>
      </c>
    </row>
    <row r="21" spans="1:13" x14ac:dyDescent="0.45">
      <c r="A21" t="s">
        <v>144</v>
      </c>
      <c r="B21" t="s">
        <v>26</v>
      </c>
      <c r="C21">
        <v>358</v>
      </c>
      <c r="D21" s="19">
        <v>0.30399999999999999</v>
      </c>
      <c r="E21" s="19">
        <v>0.66300000000000003</v>
      </c>
      <c r="F21" s="19">
        <v>0.48</v>
      </c>
      <c r="G21" s="19">
        <v>0.63900000000000001</v>
      </c>
      <c r="H21" s="19">
        <v>0.90200000000000002</v>
      </c>
      <c r="I21" s="19">
        <v>0.81699999999999995</v>
      </c>
      <c r="J21" s="19">
        <v>0.49</v>
      </c>
      <c r="K21">
        <v>19.100000000000001</v>
      </c>
      <c r="L21">
        <v>21711</v>
      </c>
      <c r="M21">
        <v>665833</v>
      </c>
    </row>
    <row r="22" spans="1:13" x14ac:dyDescent="0.45">
      <c r="A22" t="s">
        <v>52</v>
      </c>
      <c r="B22" t="s">
        <v>53</v>
      </c>
      <c r="C22">
        <v>386</v>
      </c>
      <c r="D22" s="19">
        <v>0.20499999999999999</v>
      </c>
      <c r="E22" s="19">
        <v>0.66600000000000004</v>
      </c>
      <c r="F22" s="19">
        <v>0.443</v>
      </c>
      <c r="G22" s="19">
        <v>0.72599999999999998</v>
      </c>
      <c r="H22" s="19">
        <v>0.89600000000000002</v>
      </c>
      <c r="I22" s="19">
        <v>0.85799999999999998</v>
      </c>
      <c r="J22" s="19">
        <v>0.51700000000000002</v>
      </c>
      <c r="K22">
        <v>19.100000000000001</v>
      </c>
      <c r="L22">
        <v>25764</v>
      </c>
      <c r="M22">
        <v>677951</v>
      </c>
    </row>
    <row r="23" spans="1:13" x14ac:dyDescent="0.45">
      <c r="A23" t="s">
        <v>181</v>
      </c>
      <c r="B23" t="s">
        <v>26</v>
      </c>
      <c r="C23">
        <v>355</v>
      </c>
      <c r="D23" s="19">
        <v>0.41599999999999998</v>
      </c>
      <c r="E23" s="19">
        <v>0.76400000000000001</v>
      </c>
      <c r="F23" s="19">
        <v>0.57799999999999996</v>
      </c>
      <c r="G23" s="19">
        <v>0.63500000000000001</v>
      </c>
      <c r="H23" s="19">
        <v>0.86799999999999999</v>
      </c>
      <c r="I23" s="19">
        <v>0.77800000000000002</v>
      </c>
      <c r="J23" s="19">
        <v>0.46700000000000003</v>
      </c>
      <c r="K23">
        <v>19.100000000000001</v>
      </c>
      <c r="L23">
        <v>21534</v>
      </c>
      <c r="M23">
        <v>663728</v>
      </c>
    </row>
    <row r="24" spans="1:13" x14ac:dyDescent="0.45">
      <c r="A24" t="s">
        <v>1090</v>
      </c>
      <c r="B24" t="s">
        <v>105</v>
      </c>
      <c r="C24">
        <v>307</v>
      </c>
      <c r="D24" s="19">
        <v>0.308</v>
      </c>
      <c r="E24" s="19">
        <v>0.71399999999999997</v>
      </c>
      <c r="F24" s="19">
        <v>0.503</v>
      </c>
      <c r="G24" s="19">
        <v>0.48299999999999998</v>
      </c>
      <c r="H24" s="19">
        <v>0.82599999999999996</v>
      </c>
      <c r="I24" s="19">
        <v>0.71699999999999997</v>
      </c>
      <c r="J24" s="19">
        <v>0.48099999999999998</v>
      </c>
      <c r="K24">
        <v>19.100000000000001</v>
      </c>
      <c r="L24">
        <v>23003</v>
      </c>
      <c r="M24">
        <v>673237</v>
      </c>
    </row>
    <row r="25" spans="1:13" x14ac:dyDescent="0.45">
      <c r="A25" t="s">
        <v>182</v>
      </c>
      <c r="B25" t="s">
        <v>26</v>
      </c>
      <c r="C25">
        <v>355</v>
      </c>
      <c r="D25" s="19">
        <v>0.219</v>
      </c>
      <c r="E25" s="19">
        <v>0.65400000000000003</v>
      </c>
      <c r="F25" s="19">
        <v>0.45600000000000002</v>
      </c>
      <c r="G25" s="19">
        <v>0.76100000000000001</v>
      </c>
      <c r="H25" s="19">
        <v>0.91200000000000003</v>
      </c>
      <c r="I25" s="19">
        <v>0.879</v>
      </c>
      <c r="J25" s="19">
        <v>0.54500000000000004</v>
      </c>
      <c r="K25">
        <v>19.100000000000001</v>
      </c>
      <c r="L25">
        <v>29490</v>
      </c>
      <c r="M25">
        <v>701538</v>
      </c>
    </row>
    <row r="26" spans="1:13" x14ac:dyDescent="0.45">
      <c r="A26" t="s">
        <v>75</v>
      </c>
      <c r="B26" t="s">
        <v>76</v>
      </c>
      <c r="C26">
        <v>364</v>
      </c>
      <c r="D26" s="19">
        <v>0.28799999999999998</v>
      </c>
      <c r="E26" s="19">
        <v>0.72599999999999998</v>
      </c>
      <c r="F26" s="19">
        <v>0.499</v>
      </c>
      <c r="G26" s="19">
        <v>0.40400000000000003</v>
      </c>
      <c r="H26" s="19">
        <v>0.81799999999999995</v>
      </c>
      <c r="I26" s="19">
        <v>0.69499999999999995</v>
      </c>
      <c r="J26" s="19">
        <v>0.48299999999999998</v>
      </c>
      <c r="K26">
        <v>19.100000000000001</v>
      </c>
      <c r="L26">
        <v>27615</v>
      </c>
      <c r="M26">
        <v>676475</v>
      </c>
    </row>
    <row r="27" spans="1:13" x14ac:dyDescent="0.45">
      <c r="A27" t="s">
        <v>100</v>
      </c>
      <c r="B27" t="s">
        <v>45</v>
      </c>
      <c r="C27">
        <v>330</v>
      </c>
      <c r="D27" s="19">
        <v>0.307</v>
      </c>
      <c r="E27" s="19">
        <v>0.57799999999999996</v>
      </c>
      <c r="F27" s="19">
        <v>0.44600000000000001</v>
      </c>
      <c r="G27" s="19">
        <v>0.78</v>
      </c>
      <c r="H27" s="19">
        <v>0.90100000000000002</v>
      </c>
      <c r="I27" s="19">
        <v>0.86099999999999999</v>
      </c>
      <c r="J27" s="19">
        <v>0.51200000000000001</v>
      </c>
      <c r="K27">
        <v>19</v>
      </c>
      <c r="L27">
        <v>19326</v>
      </c>
      <c r="M27">
        <v>668804</v>
      </c>
    </row>
    <row r="28" spans="1:13" x14ac:dyDescent="0.45">
      <c r="A28" t="s">
        <v>27</v>
      </c>
      <c r="B28" t="s">
        <v>28</v>
      </c>
      <c r="C28">
        <v>410</v>
      </c>
      <c r="D28" s="19">
        <v>0.32500000000000001</v>
      </c>
      <c r="E28" s="19">
        <v>0.70199999999999996</v>
      </c>
      <c r="F28" s="19">
        <v>0.51600000000000001</v>
      </c>
      <c r="G28" s="19">
        <v>0.61599999999999999</v>
      </c>
      <c r="H28" s="19">
        <v>0.90900000000000003</v>
      </c>
      <c r="I28" s="19">
        <v>0.81699999999999995</v>
      </c>
      <c r="J28" s="19">
        <v>0.505</v>
      </c>
      <c r="K28">
        <v>19</v>
      </c>
      <c r="L28">
        <v>21618</v>
      </c>
      <c r="M28">
        <v>664761</v>
      </c>
    </row>
    <row r="29" spans="1:13" x14ac:dyDescent="0.45">
      <c r="A29" t="s">
        <v>31</v>
      </c>
      <c r="B29" t="s">
        <v>32</v>
      </c>
      <c r="C29">
        <v>398</v>
      </c>
      <c r="D29" s="19">
        <v>0.185</v>
      </c>
      <c r="E29" s="19">
        <v>0.65400000000000003</v>
      </c>
      <c r="F29" s="19">
        <v>0.41599999999999998</v>
      </c>
      <c r="G29" s="19">
        <v>0.40699999999999997</v>
      </c>
      <c r="H29" s="19">
        <v>0.81699999999999995</v>
      </c>
      <c r="I29" s="19">
        <v>0.72499999999999998</v>
      </c>
      <c r="J29" s="19">
        <v>0.49299999999999999</v>
      </c>
      <c r="K29">
        <v>19</v>
      </c>
      <c r="L29">
        <v>15640</v>
      </c>
      <c r="M29">
        <v>592450</v>
      </c>
    </row>
    <row r="30" spans="1:13" x14ac:dyDescent="0.45">
      <c r="A30" t="s">
        <v>135</v>
      </c>
      <c r="B30" t="s">
        <v>41</v>
      </c>
      <c r="C30">
        <v>388</v>
      </c>
      <c r="D30" s="19">
        <v>0.247</v>
      </c>
      <c r="E30" s="19">
        <v>0.64300000000000002</v>
      </c>
      <c r="F30" s="19">
        <v>0.44500000000000001</v>
      </c>
      <c r="G30" s="19">
        <v>0.5</v>
      </c>
      <c r="H30" s="19">
        <v>0.89500000000000002</v>
      </c>
      <c r="I30" s="19">
        <v>0.78500000000000003</v>
      </c>
      <c r="J30" s="19">
        <v>0.499</v>
      </c>
      <c r="K30">
        <v>19</v>
      </c>
      <c r="L30">
        <v>19197</v>
      </c>
      <c r="M30">
        <v>669257</v>
      </c>
    </row>
    <row r="31" spans="1:13" x14ac:dyDescent="0.45">
      <c r="A31" t="s">
        <v>71</v>
      </c>
      <c r="B31" t="s">
        <v>30</v>
      </c>
      <c r="C31">
        <v>298</v>
      </c>
      <c r="D31" s="19">
        <v>0.27</v>
      </c>
      <c r="E31" s="19">
        <v>0.622</v>
      </c>
      <c r="F31" s="19">
        <v>0.45300000000000001</v>
      </c>
      <c r="G31" s="19">
        <v>0.65900000000000003</v>
      </c>
      <c r="H31" s="19">
        <v>0.86099999999999999</v>
      </c>
      <c r="I31" s="19">
        <v>0.80300000000000005</v>
      </c>
      <c r="J31" s="19">
        <v>0.51900000000000002</v>
      </c>
      <c r="K31">
        <v>19</v>
      </c>
      <c r="L31">
        <v>19627</v>
      </c>
      <c r="M31">
        <v>667670</v>
      </c>
    </row>
    <row r="32" spans="1:13" x14ac:dyDescent="0.45">
      <c r="A32" t="s">
        <v>139</v>
      </c>
      <c r="B32" t="s">
        <v>53</v>
      </c>
      <c r="C32">
        <v>352</v>
      </c>
      <c r="D32" s="19">
        <v>0.36699999999999999</v>
      </c>
      <c r="E32" s="19">
        <v>0.79800000000000004</v>
      </c>
      <c r="F32" s="19">
        <v>0.58199999999999996</v>
      </c>
      <c r="G32" s="19">
        <v>0.64200000000000002</v>
      </c>
      <c r="H32" s="19">
        <v>0.88400000000000001</v>
      </c>
      <c r="I32" s="19">
        <v>0.80700000000000005</v>
      </c>
      <c r="J32" s="19">
        <v>0.499</v>
      </c>
      <c r="K32">
        <v>19</v>
      </c>
      <c r="L32">
        <v>13066</v>
      </c>
      <c r="M32">
        <v>606192</v>
      </c>
    </row>
    <row r="33" spans="1:13" x14ac:dyDescent="0.45">
      <c r="A33" t="s">
        <v>56</v>
      </c>
      <c r="B33" t="s">
        <v>45</v>
      </c>
      <c r="C33">
        <v>354</v>
      </c>
      <c r="D33" s="19">
        <v>0.33</v>
      </c>
      <c r="E33" s="19">
        <v>0.79500000000000004</v>
      </c>
      <c r="F33" s="19">
        <v>0.53300000000000003</v>
      </c>
      <c r="G33" s="19">
        <v>0.53700000000000003</v>
      </c>
      <c r="H33" s="19">
        <v>0.89300000000000002</v>
      </c>
      <c r="I33" s="19">
        <v>0.76900000000000002</v>
      </c>
      <c r="J33" s="19">
        <v>0.437</v>
      </c>
      <c r="K33">
        <v>19</v>
      </c>
      <c r="L33">
        <v>11579</v>
      </c>
      <c r="M33">
        <v>547180</v>
      </c>
    </row>
    <row r="34" spans="1:13" x14ac:dyDescent="0.45">
      <c r="A34" t="s">
        <v>153</v>
      </c>
      <c r="B34" t="s">
        <v>90</v>
      </c>
      <c r="C34">
        <v>363</v>
      </c>
      <c r="D34" s="19">
        <v>0.3</v>
      </c>
      <c r="E34" s="19">
        <v>0.63600000000000001</v>
      </c>
      <c r="F34" s="19">
        <v>0.47699999999999998</v>
      </c>
      <c r="G34" s="19">
        <v>0.69799999999999995</v>
      </c>
      <c r="H34" s="19">
        <v>0.92100000000000004</v>
      </c>
      <c r="I34" s="19">
        <v>0.85499999999999998</v>
      </c>
      <c r="J34" s="19">
        <v>0.52600000000000002</v>
      </c>
      <c r="K34">
        <v>18.899999999999999</v>
      </c>
      <c r="L34">
        <v>19896</v>
      </c>
      <c r="M34">
        <v>657136</v>
      </c>
    </row>
    <row r="35" spans="1:13" x14ac:dyDescent="0.45">
      <c r="A35" t="s">
        <v>157</v>
      </c>
      <c r="B35" t="s">
        <v>121</v>
      </c>
      <c r="C35">
        <v>385</v>
      </c>
      <c r="D35" s="19">
        <v>0.33900000000000002</v>
      </c>
      <c r="E35" s="19">
        <v>0.77100000000000002</v>
      </c>
      <c r="F35" s="19">
        <v>0.54500000000000004</v>
      </c>
      <c r="G35" s="19">
        <v>0.53</v>
      </c>
      <c r="H35" s="19">
        <v>0.82299999999999995</v>
      </c>
      <c r="I35" s="19">
        <v>0.72799999999999998</v>
      </c>
      <c r="J35" s="19">
        <v>0.47599999999999998</v>
      </c>
      <c r="K35">
        <v>18.899999999999999</v>
      </c>
      <c r="L35">
        <v>31347</v>
      </c>
      <c r="M35">
        <v>687263</v>
      </c>
    </row>
    <row r="36" spans="1:13" x14ac:dyDescent="0.45">
      <c r="A36" t="s">
        <v>1102</v>
      </c>
      <c r="B36" t="s">
        <v>76</v>
      </c>
      <c r="C36">
        <v>312</v>
      </c>
      <c r="D36" s="19">
        <v>0.22900000000000001</v>
      </c>
      <c r="E36" s="19">
        <v>0.59</v>
      </c>
      <c r="F36" s="19">
        <v>0.42</v>
      </c>
      <c r="G36" s="19">
        <v>0.44</v>
      </c>
      <c r="H36" s="19">
        <v>0.81599999999999995</v>
      </c>
      <c r="I36" s="19">
        <v>0.71899999999999997</v>
      </c>
      <c r="J36" s="19">
        <v>0.52800000000000002</v>
      </c>
      <c r="K36">
        <v>18.899999999999999</v>
      </c>
      <c r="L36">
        <v>5417</v>
      </c>
      <c r="M36">
        <v>514888</v>
      </c>
    </row>
    <row r="37" spans="1:13" x14ac:dyDescent="0.45">
      <c r="A37" t="s">
        <v>58</v>
      </c>
      <c r="B37" t="s">
        <v>26</v>
      </c>
      <c r="C37">
        <v>390</v>
      </c>
      <c r="D37" s="19">
        <v>0.38</v>
      </c>
      <c r="E37" s="19">
        <v>0.69099999999999995</v>
      </c>
      <c r="F37" s="19">
        <v>0.52200000000000002</v>
      </c>
      <c r="G37" s="19">
        <v>0.64400000000000002</v>
      </c>
      <c r="H37" s="19">
        <v>0.86</v>
      </c>
      <c r="I37" s="19">
        <v>0.77400000000000002</v>
      </c>
      <c r="J37" s="19">
        <v>0.45500000000000002</v>
      </c>
      <c r="K37">
        <v>18.899999999999999</v>
      </c>
      <c r="L37">
        <v>19610</v>
      </c>
      <c r="M37">
        <v>660688</v>
      </c>
    </row>
    <row r="38" spans="1:13" x14ac:dyDescent="0.45">
      <c r="A38" t="s">
        <v>82</v>
      </c>
      <c r="B38" t="s">
        <v>38</v>
      </c>
      <c r="C38">
        <v>396</v>
      </c>
      <c r="D38" s="19">
        <v>0.28399999999999997</v>
      </c>
      <c r="E38" s="19">
        <v>0.71799999999999997</v>
      </c>
      <c r="F38" s="19">
        <v>0.5</v>
      </c>
      <c r="G38" s="19">
        <v>0.48499999999999999</v>
      </c>
      <c r="H38" s="19">
        <v>0.83499999999999996</v>
      </c>
      <c r="I38" s="19">
        <v>0.73499999999999999</v>
      </c>
      <c r="J38" s="19">
        <v>0.497</v>
      </c>
      <c r="K38">
        <v>18.899999999999999</v>
      </c>
      <c r="L38">
        <v>15986</v>
      </c>
      <c r="M38">
        <v>642715</v>
      </c>
    </row>
    <row r="39" spans="1:13" x14ac:dyDescent="0.45">
      <c r="A39" t="s">
        <v>106</v>
      </c>
      <c r="B39" t="s">
        <v>30</v>
      </c>
      <c r="C39">
        <v>361</v>
      </c>
      <c r="D39" s="19">
        <v>0.3</v>
      </c>
      <c r="E39" s="19">
        <v>0.71</v>
      </c>
      <c r="F39" s="19">
        <v>0.51300000000000001</v>
      </c>
      <c r="G39" s="19">
        <v>0.40200000000000002</v>
      </c>
      <c r="H39" s="19">
        <v>0.79100000000000004</v>
      </c>
      <c r="I39" s="19">
        <v>0.68100000000000005</v>
      </c>
      <c r="J39" s="19">
        <v>0.52</v>
      </c>
      <c r="K39">
        <v>18.899999999999999</v>
      </c>
      <c r="L39">
        <v>18314</v>
      </c>
      <c r="M39">
        <v>621020</v>
      </c>
    </row>
    <row r="40" spans="1:13" x14ac:dyDescent="0.45">
      <c r="A40" t="s">
        <v>36</v>
      </c>
      <c r="B40" t="s">
        <v>32</v>
      </c>
      <c r="C40">
        <v>399</v>
      </c>
      <c r="D40" s="19">
        <v>0.184</v>
      </c>
      <c r="E40" s="19">
        <v>0.56499999999999995</v>
      </c>
      <c r="F40" s="19">
        <v>0.36099999999999999</v>
      </c>
      <c r="G40" s="19">
        <v>0.65200000000000002</v>
      </c>
      <c r="H40" s="19">
        <v>0.84399999999999997</v>
      </c>
      <c r="I40" s="19">
        <v>0.79200000000000004</v>
      </c>
      <c r="J40" s="19">
        <v>0.46500000000000002</v>
      </c>
      <c r="K40">
        <v>18.899999999999999</v>
      </c>
      <c r="L40">
        <v>9777</v>
      </c>
      <c r="M40">
        <v>571448</v>
      </c>
    </row>
    <row r="41" spans="1:13" x14ac:dyDescent="0.45">
      <c r="A41" t="s">
        <v>46</v>
      </c>
      <c r="B41" t="s">
        <v>47</v>
      </c>
      <c r="C41">
        <v>409</v>
      </c>
      <c r="D41" s="19">
        <v>0.27100000000000002</v>
      </c>
      <c r="E41" s="19">
        <v>0.69299999999999995</v>
      </c>
      <c r="F41" s="19">
        <v>0.46600000000000003</v>
      </c>
      <c r="G41" s="19">
        <v>0.51800000000000002</v>
      </c>
      <c r="H41" s="19">
        <v>0.79400000000000004</v>
      </c>
      <c r="I41" s="19">
        <v>0.70799999999999996</v>
      </c>
      <c r="J41" s="19">
        <v>0.46100000000000002</v>
      </c>
      <c r="K41">
        <v>18.8</v>
      </c>
      <c r="L41">
        <v>24729</v>
      </c>
      <c r="M41">
        <v>681351</v>
      </c>
    </row>
    <row r="42" spans="1:13" x14ac:dyDescent="0.45">
      <c r="A42" t="s">
        <v>1120</v>
      </c>
      <c r="B42" t="s">
        <v>125</v>
      </c>
      <c r="C42">
        <v>308</v>
      </c>
      <c r="D42" s="19">
        <v>0.4</v>
      </c>
      <c r="E42" s="19">
        <v>0.65600000000000003</v>
      </c>
      <c r="F42" s="19">
        <v>0.52600000000000002</v>
      </c>
      <c r="G42" s="19">
        <v>0.81799999999999995</v>
      </c>
      <c r="H42" s="19">
        <v>0.93700000000000006</v>
      </c>
      <c r="I42" s="19">
        <v>0.89100000000000001</v>
      </c>
      <c r="J42" s="19">
        <v>0.49299999999999999</v>
      </c>
      <c r="K42">
        <v>18.8</v>
      </c>
      <c r="L42">
        <v>10324</v>
      </c>
      <c r="M42">
        <v>542303</v>
      </c>
    </row>
    <row r="43" spans="1:13" x14ac:dyDescent="0.45">
      <c r="A43" t="s">
        <v>1093</v>
      </c>
      <c r="B43" t="s">
        <v>96</v>
      </c>
      <c r="C43">
        <v>365</v>
      </c>
      <c r="D43" s="19">
        <v>0.23699999999999999</v>
      </c>
      <c r="E43" s="19">
        <v>0.70699999999999996</v>
      </c>
      <c r="F43" s="19">
        <v>0.495</v>
      </c>
      <c r="G43" s="19">
        <v>0.53800000000000003</v>
      </c>
      <c r="H43" s="19">
        <v>0.80700000000000005</v>
      </c>
      <c r="I43" s="19">
        <v>0.749</v>
      </c>
      <c r="J43" s="19">
        <v>0.54900000000000004</v>
      </c>
      <c r="K43">
        <v>18.8</v>
      </c>
      <c r="L43">
        <v>16442</v>
      </c>
      <c r="M43">
        <v>656811</v>
      </c>
    </row>
    <row r="44" spans="1:13" x14ac:dyDescent="0.45">
      <c r="A44" t="s">
        <v>196</v>
      </c>
      <c r="B44" t="s">
        <v>90</v>
      </c>
      <c r="C44">
        <v>375</v>
      </c>
      <c r="D44" s="19">
        <v>0.28499999999999998</v>
      </c>
      <c r="E44" s="19">
        <v>0.65900000000000003</v>
      </c>
      <c r="F44" s="19">
        <v>0.48399999999999999</v>
      </c>
      <c r="G44" s="19">
        <v>0.629</v>
      </c>
      <c r="H44" s="19">
        <v>0.81699999999999995</v>
      </c>
      <c r="I44" s="19">
        <v>0.76500000000000001</v>
      </c>
      <c r="J44" s="19">
        <v>0.53300000000000003</v>
      </c>
      <c r="K44">
        <v>18.8</v>
      </c>
      <c r="L44">
        <v>24488</v>
      </c>
      <c r="M44">
        <v>680474</v>
      </c>
    </row>
    <row r="45" spans="1:13" x14ac:dyDescent="0.45">
      <c r="A45" t="s">
        <v>1115</v>
      </c>
      <c r="B45" t="s">
        <v>55</v>
      </c>
      <c r="C45">
        <v>296</v>
      </c>
      <c r="D45" s="19">
        <v>0.28199999999999997</v>
      </c>
      <c r="E45" s="19">
        <v>0.69099999999999995</v>
      </c>
      <c r="F45" s="19">
        <v>0.502</v>
      </c>
      <c r="G45" s="19">
        <v>0.47399999999999998</v>
      </c>
      <c r="H45" s="19">
        <v>0.81799999999999995</v>
      </c>
      <c r="I45" s="19">
        <v>0.72799999999999998</v>
      </c>
      <c r="J45" s="19">
        <v>0.53800000000000003</v>
      </c>
      <c r="K45">
        <v>18.8</v>
      </c>
      <c r="L45">
        <v>18882</v>
      </c>
      <c r="M45">
        <v>664040</v>
      </c>
    </row>
    <row r="46" spans="1:13" x14ac:dyDescent="0.45">
      <c r="A46" t="s">
        <v>154</v>
      </c>
      <c r="B46" t="s">
        <v>105</v>
      </c>
      <c r="C46">
        <v>358</v>
      </c>
      <c r="D46" s="19">
        <v>0.29799999999999999</v>
      </c>
      <c r="E46" s="19">
        <v>0.63700000000000001</v>
      </c>
      <c r="F46" s="19">
        <v>0.46600000000000003</v>
      </c>
      <c r="G46" s="19">
        <v>0.54800000000000004</v>
      </c>
      <c r="H46" s="19">
        <v>0.85499999999999998</v>
      </c>
      <c r="I46" s="19">
        <v>0.75600000000000001</v>
      </c>
      <c r="J46" s="19">
        <v>0.497</v>
      </c>
      <c r="K46">
        <v>18.8</v>
      </c>
      <c r="L46">
        <v>15878</v>
      </c>
      <c r="M46">
        <v>609280</v>
      </c>
    </row>
    <row r="47" spans="1:13" x14ac:dyDescent="0.45">
      <c r="A47" t="s">
        <v>113</v>
      </c>
      <c r="B47" t="s">
        <v>70</v>
      </c>
      <c r="C47">
        <v>401</v>
      </c>
      <c r="D47" s="19">
        <v>0.30499999999999999</v>
      </c>
      <c r="E47" s="19">
        <v>0.67400000000000004</v>
      </c>
      <c r="F47" s="19">
        <v>0.497</v>
      </c>
      <c r="G47" s="19">
        <v>0.64300000000000002</v>
      </c>
      <c r="H47" s="19">
        <v>0.86499999999999999</v>
      </c>
      <c r="I47" s="19">
        <v>0.8</v>
      </c>
      <c r="J47" s="19">
        <v>0.52</v>
      </c>
      <c r="K47">
        <v>18.8</v>
      </c>
      <c r="L47">
        <v>5235</v>
      </c>
      <c r="M47">
        <v>457759</v>
      </c>
    </row>
    <row r="48" spans="1:13" x14ac:dyDescent="0.45">
      <c r="A48" t="s">
        <v>51</v>
      </c>
      <c r="B48" t="s">
        <v>28</v>
      </c>
      <c r="C48">
        <v>380</v>
      </c>
      <c r="D48" s="19">
        <v>0.41599999999999998</v>
      </c>
      <c r="E48" s="19">
        <v>0.75900000000000001</v>
      </c>
      <c r="F48" s="19">
        <v>0.57399999999999995</v>
      </c>
      <c r="G48" s="19">
        <v>0.53800000000000003</v>
      </c>
      <c r="H48" s="19">
        <v>0.84399999999999997</v>
      </c>
      <c r="I48" s="19">
        <v>0.72399999999999998</v>
      </c>
      <c r="J48" s="19">
        <v>0.46100000000000002</v>
      </c>
      <c r="K48">
        <v>18.8</v>
      </c>
      <c r="L48">
        <v>26294</v>
      </c>
      <c r="M48">
        <v>681082</v>
      </c>
    </row>
    <row r="49" spans="1:13" x14ac:dyDescent="0.45">
      <c r="A49" t="s">
        <v>1087</v>
      </c>
      <c r="B49" t="s">
        <v>35</v>
      </c>
      <c r="C49">
        <v>305</v>
      </c>
      <c r="D49" s="19">
        <v>0.28799999999999998</v>
      </c>
      <c r="E49" s="19">
        <v>0.65700000000000003</v>
      </c>
      <c r="F49" s="19">
        <v>0.47599999999999998</v>
      </c>
      <c r="G49" s="19">
        <v>0.65900000000000003</v>
      </c>
      <c r="H49" s="19">
        <v>0.92600000000000005</v>
      </c>
      <c r="I49" s="19">
        <v>0.84699999999999998</v>
      </c>
      <c r="J49" s="19">
        <v>0.51</v>
      </c>
      <c r="K49">
        <v>18.7</v>
      </c>
      <c r="L49">
        <v>29766</v>
      </c>
      <c r="M49">
        <v>680869</v>
      </c>
    </row>
    <row r="50" spans="1:13" x14ac:dyDescent="0.45">
      <c r="A50" t="s">
        <v>162</v>
      </c>
      <c r="B50" t="s">
        <v>96</v>
      </c>
      <c r="C50">
        <v>382</v>
      </c>
      <c r="D50" s="19">
        <v>0.246</v>
      </c>
      <c r="E50" s="19">
        <v>0.63200000000000001</v>
      </c>
      <c r="F50" s="19">
        <v>0.44700000000000001</v>
      </c>
      <c r="G50" s="19">
        <v>0.52900000000000003</v>
      </c>
      <c r="H50" s="19">
        <v>0.82</v>
      </c>
      <c r="I50" s="19">
        <v>0.74299999999999999</v>
      </c>
      <c r="J50" s="19">
        <v>0.51900000000000002</v>
      </c>
      <c r="K50">
        <v>18.7</v>
      </c>
      <c r="L50">
        <v>7304</v>
      </c>
      <c r="M50">
        <v>521692</v>
      </c>
    </row>
    <row r="51" spans="1:13" x14ac:dyDescent="0.45">
      <c r="A51" t="s">
        <v>1083</v>
      </c>
      <c r="B51" t="s">
        <v>43</v>
      </c>
      <c r="C51">
        <v>311</v>
      </c>
      <c r="D51" s="19">
        <v>0.32300000000000001</v>
      </c>
      <c r="E51" s="19">
        <v>0.75800000000000001</v>
      </c>
      <c r="F51" s="19">
        <v>0.54</v>
      </c>
      <c r="G51" s="19">
        <v>0.40600000000000003</v>
      </c>
      <c r="H51" s="19">
        <v>0.80300000000000005</v>
      </c>
      <c r="I51" s="19">
        <v>0.68400000000000005</v>
      </c>
      <c r="J51" s="19">
        <v>0.499</v>
      </c>
      <c r="K51">
        <v>18.7</v>
      </c>
      <c r="L51">
        <v>17919</v>
      </c>
      <c r="M51">
        <v>664023</v>
      </c>
    </row>
    <row r="52" spans="1:13" x14ac:dyDescent="0.45">
      <c r="A52" t="s">
        <v>1119</v>
      </c>
      <c r="B52" t="s">
        <v>76</v>
      </c>
      <c r="C52">
        <v>315</v>
      </c>
      <c r="D52" s="19">
        <v>0.37</v>
      </c>
      <c r="E52" s="19">
        <v>0.64400000000000002</v>
      </c>
      <c r="F52" s="19">
        <v>0.505</v>
      </c>
      <c r="G52" s="19">
        <v>0.71899999999999997</v>
      </c>
      <c r="H52" s="19">
        <v>0.94</v>
      </c>
      <c r="I52" s="19">
        <v>0.85799999999999998</v>
      </c>
      <c r="J52" s="19">
        <v>0.49299999999999999</v>
      </c>
      <c r="K52">
        <v>18.7</v>
      </c>
      <c r="L52">
        <v>9218</v>
      </c>
      <c r="M52">
        <v>502671</v>
      </c>
    </row>
    <row r="53" spans="1:13" x14ac:dyDescent="0.45">
      <c r="A53" t="s">
        <v>167</v>
      </c>
      <c r="B53" t="s">
        <v>47</v>
      </c>
      <c r="C53">
        <v>401</v>
      </c>
      <c r="D53" s="19">
        <v>0.32400000000000001</v>
      </c>
      <c r="E53" s="19">
        <v>0.70299999999999996</v>
      </c>
      <c r="F53" s="19">
        <v>0.51300000000000001</v>
      </c>
      <c r="G53" s="19">
        <v>0.7</v>
      </c>
      <c r="H53" s="19">
        <v>0.80100000000000005</v>
      </c>
      <c r="I53" s="19">
        <v>0.76900000000000002</v>
      </c>
      <c r="J53" s="19">
        <v>0.499</v>
      </c>
      <c r="K53">
        <v>18.7</v>
      </c>
      <c r="L53">
        <v>13621</v>
      </c>
      <c r="M53">
        <v>600869</v>
      </c>
    </row>
    <row r="54" spans="1:13" x14ac:dyDescent="0.45">
      <c r="A54" t="s">
        <v>210</v>
      </c>
      <c r="B54" t="s">
        <v>1336</v>
      </c>
      <c r="C54">
        <v>305</v>
      </c>
      <c r="D54" s="19">
        <v>0.24199999999999999</v>
      </c>
      <c r="E54" s="19">
        <v>0.624</v>
      </c>
      <c r="F54" s="19">
        <v>0.44400000000000001</v>
      </c>
      <c r="G54" s="19">
        <v>0.68500000000000005</v>
      </c>
      <c r="H54" s="19">
        <v>0.92100000000000004</v>
      </c>
      <c r="I54" s="19">
        <v>0.86</v>
      </c>
      <c r="J54" s="19">
        <v>0.52800000000000002</v>
      </c>
      <c r="K54">
        <v>18.7</v>
      </c>
      <c r="L54">
        <v>31837</v>
      </c>
      <c r="M54">
        <v>807799</v>
      </c>
    </row>
    <row r="55" spans="1:13" x14ac:dyDescent="0.45">
      <c r="A55" t="s">
        <v>132</v>
      </c>
      <c r="B55" t="s">
        <v>105</v>
      </c>
      <c r="C55">
        <v>305</v>
      </c>
      <c r="D55" s="19">
        <v>0.34499999999999997</v>
      </c>
      <c r="E55" s="19">
        <v>0.751</v>
      </c>
      <c r="F55" s="19">
        <v>0.54200000000000004</v>
      </c>
      <c r="G55" s="19">
        <v>0.42</v>
      </c>
      <c r="H55" s="19">
        <v>0.81399999999999995</v>
      </c>
      <c r="I55" s="19">
        <v>0.68400000000000005</v>
      </c>
      <c r="J55" s="19">
        <v>0.48399999999999999</v>
      </c>
      <c r="K55">
        <v>18.7</v>
      </c>
      <c r="L55">
        <v>24617</v>
      </c>
      <c r="M55">
        <v>680776</v>
      </c>
    </row>
    <row r="56" spans="1:13" x14ac:dyDescent="0.45">
      <c r="A56" t="s">
        <v>1100</v>
      </c>
      <c r="B56" t="s">
        <v>45</v>
      </c>
      <c r="C56">
        <v>314</v>
      </c>
      <c r="D56" s="19">
        <v>0.34</v>
      </c>
      <c r="E56" s="19">
        <v>0.72599999999999998</v>
      </c>
      <c r="F56" s="19">
        <v>0.53200000000000003</v>
      </c>
      <c r="G56" s="19">
        <v>0.49299999999999999</v>
      </c>
      <c r="H56" s="19">
        <v>0.89300000000000002</v>
      </c>
      <c r="I56" s="19">
        <v>0.76400000000000001</v>
      </c>
      <c r="J56" s="19">
        <v>0.495</v>
      </c>
      <c r="K56">
        <v>18.7</v>
      </c>
      <c r="L56">
        <v>25493</v>
      </c>
      <c r="M56">
        <v>687401</v>
      </c>
    </row>
    <row r="57" spans="1:13" x14ac:dyDescent="0.45">
      <c r="A57" t="s">
        <v>1105</v>
      </c>
      <c r="B57" t="s">
        <v>76</v>
      </c>
      <c r="C57">
        <v>334</v>
      </c>
      <c r="D57" s="19">
        <v>0.27600000000000002</v>
      </c>
      <c r="E57" s="19">
        <v>0.71699999999999997</v>
      </c>
      <c r="F57" s="19">
        <v>0.51100000000000001</v>
      </c>
      <c r="G57" s="19">
        <v>0.34599999999999997</v>
      </c>
      <c r="H57" s="19">
        <v>0.752</v>
      </c>
      <c r="I57" s="19">
        <v>0.64900000000000002</v>
      </c>
      <c r="J57" s="19">
        <v>0.53200000000000003</v>
      </c>
      <c r="K57">
        <v>18.7</v>
      </c>
      <c r="L57">
        <v>20123</v>
      </c>
      <c r="M57">
        <v>665742</v>
      </c>
    </row>
    <row r="58" spans="1:13" x14ac:dyDescent="0.45">
      <c r="A58" t="s">
        <v>1107</v>
      </c>
      <c r="B58" t="s">
        <v>38</v>
      </c>
      <c r="C58">
        <v>298</v>
      </c>
      <c r="D58" s="19">
        <v>0.248</v>
      </c>
      <c r="E58" s="19">
        <v>0.52500000000000002</v>
      </c>
      <c r="F58" s="19">
        <v>0.4</v>
      </c>
      <c r="G58" s="19">
        <v>0.69799999999999995</v>
      </c>
      <c r="H58" s="19">
        <v>0.93100000000000005</v>
      </c>
      <c r="I58" s="19">
        <v>0.86599999999999999</v>
      </c>
      <c r="J58" s="19">
        <v>0.55100000000000005</v>
      </c>
      <c r="K58">
        <v>18.600000000000001</v>
      </c>
      <c r="L58">
        <v>19913</v>
      </c>
      <c r="M58">
        <v>660821</v>
      </c>
    </row>
    <row r="59" spans="1:13" x14ac:dyDescent="0.45">
      <c r="A59" t="s">
        <v>87</v>
      </c>
      <c r="B59" t="s">
        <v>30</v>
      </c>
      <c r="C59">
        <v>340</v>
      </c>
      <c r="D59" s="19">
        <v>0.25900000000000001</v>
      </c>
      <c r="E59" s="19">
        <v>0.72599999999999998</v>
      </c>
      <c r="F59" s="19">
        <v>0.495</v>
      </c>
      <c r="G59" s="19">
        <v>0.70199999999999996</v>
      </c>
      <c r="H59" s="19">
        <v>0.85899999999999999</v>
      </c>
      <c r="I59" s="19">
        <v>0.81799999999999995</v>
      </c>
      <c r="J59" s="19">
        <v>0.505</v>
      </c>
      <c r="K59">
        <v>18.600000000000001</v>
      </c>
      <c r="L59">
        <v>14344</v>
      </c>
      <c r="M59">
        <v>621566</v>
      </c>
    </row>
    <row r="60" spans="1:13" x14ac:dyDescent="0.45">
      <c r="A60" t="s">
        <v>137</v>
      </c>
      <c r="B60" t="s">
        <v>98</v>
      </c>
      <c r="C60">
        <v>306</v>
      </c>
      <c r="D60" s="19">
        <v>0.35599999999999998</v>
      </c>
      <c r="E60" s="19">
        <v>0.73</v>
      </c>
      <c r="F60" s="19">
        <v>0.53</v>
      </c>
      <c r="G60" s="19">
        <v>0.54600000000000004</v>
      </c>
      <c r="H60" s="19">
        <v>0.82199999999999995</v>
      </c>
      <c r="I60" s="19">
        <v>0.72299999999999998</v>
      </c>
      <c r="J60" s="19">
        <v>0.46600000000000003</v>
      </c>
      <c r="K60">
        <v>18.600000000000001</v>
      </c>
      <c r="L60">
        <v>16376</v>
      </c>
      <c r="M60">
        <v>624424</v>
      </c>
    </row>
    <row r="61" spans="1:13" x14ac:dyDescent="0.45">
      <c r="A61" t="s">
        <v>1094</v>
      </c>
      <c r="B61" t="s">
        <v>61</v>
      </c>
      <c r="C61">
        <v>349</v>
      </c>
      <c r="D61" s="19">
        <v>0.23699999999999999</v>
      </c>
      <c r="E61" s="19">
        <v>0.63900000000000001</v>
      </c>
      <c r="F61" s="19">
        <v>0.44</v>
      </c>
      <c r="G61" s="19">
        <v>0.58899999999999997</v>
      </c>
      <c r="H61" s="19">
        <v>0.86499999999999999</v>
      </c>
      <c r="I61" s="19">
        <v>0.79100000000000004</v>
      </c>
      <c r="J61" s="19">
        <v>0.503</v>
      </c>
      <c r="K61">
        <v>18.600000000000001</v>
      </c>
      <c r="L61">
        <v>19611</v>
      </c>
      <c r="M61">
        <v>665489</v>
      </c>
    </row>
    <row r="62" spans="1:13" x14ac:dyDescent="0.45">
      <c r="A62" t="s">
        <v>219</v>
      </c>
      <c r="B62" t="s">
        <v>166</v>
      </c>
      <c r="C62">
        <v>350</v>
      </c>
      <c r="D62" s="19">
        <v>0.34100000000000003</v>
      </c>
      <c r="E62" s="19">
        <v>0.63900000000000001</v>
      </c>
      <c r="F62" s="19">
        <v>0.49</v>
      </c>
      <c r="G62" s="19">
        <v>0.64100000000000001</v>
      </c>
      <c r="H62" s="19">
        <v>0.90800000000000003</v>
      </c>
      <c r="I62" s="19">
        <v>0.81499999999999995</v>
      </c>
      <c r="J62" s="19">
        <v>0.5</v>
      </c>
      <c r="K62">
        <v>18.600000000000001</v>
      </c>
      <c r="L62">
        <v>33333</v>
      </c>
      <c r="M62">
        <v>694671</v>
      </c>
    </row>
    <row r="63" spans="1:13" x14ac:dyDescent="0.45">
      <c r="A63" t="s">
        <v>54</v>
      </c>
      <c r="B63" t="s">
        <v>55</v>
      </c>
      <c r="C63">
        <v>421</v>
      </c>
      <c r="D63" s="19">
        <v>0.27800000000000002</v>
      </c>
      <c r="E63" s="19">
        <v>0.65400000000000003</v>
      </c>
      <c r="F63" s="19">
        <v>0.47399999999999998</v>
      </c>
      <c r="G63" s="19">
        <v>0.57199999999999995</v>
      </c>
      <c r="H63" s="19">
        <v>0.86</v>
      </c>
      <c r="I63" s="19">
        <v>0.78</v>
      </c>
      <c r="J63" s="19">
        <v>0.52200000000000002</v>
      </c>
      <c r="K63">
        <v>18.600000000000001</v>
      </c>
      <c r="L63">
        <v>5361</v>
      </c>
      <c r="M63">
        <v>518692</v>
      </c>
    </row>
    <row r="64" spans="1:13" x14ac:dyDescent="0.45">
      <c r="A64" t="s">
        <v>1077</v>
      </c>
      <c r="B64" t="s">
        <v>84</v>
      </c>
      <c r="C64">
        <v>317</v>
      </c>
      <c r="D64" s="19">
        <v>0.372</v>
      </c>
      <c r="E64" s="19">
        <v>0.67300000000000004</v>
      </c>
      <c r="F64" s="19">
        <v>0.51500000000000001</v>
      </c>
      <c r="G64" s="19">
        <v>0.52800000000000002</v>
      </c>
      <c r="H64" s="19">
        <v>0.79700000000000004</v>
      </c>
      <c r="I64" s="19">
        <v>0.69499999999999995</v>
      </c>
      <c r="J64" s="19">
        <v>0.47599999999999998</v>
      </c>
      <c r="K64">
        <v>18.600000000000001</v>
      </c>
      <c r="L64">
        <v>19566</v>
      </c>
      <c r="M64">
        <v>663993</v>
      </c>
    </row>
    <row r="65" spans="1:13" x14ac:dyDescent="0.45">
      <c r="A65" t="s">
        <v>1098</v>
      </c>
      <c r="B65" t="s">
        <v>61</v>
      </c>
      <c r="C65">
        <v>356</v>
      </c>
      <c r="D65" s="19">
        <v>0.23899999999999999</v>
      </c>
      <c r="E65" s="19">
        <v>0.63300000000000001</v>
      </c>
      <c r="F65" s="19">
        <v>0.443</v>
      </c>
      <c r="G65" s="19">
        <v>0.52700000000000002</v>
      </c>
      <c r="H65" s="19">
        <v>0.88900000000000001</v>
      </c>
      <c r="I65" s="19">
        <v>0.79500000000000004</v>
      </c>
      <c r="J65" s="19">
        <v>0.51800000000000002</v>
      </c>
      <c r="K65">
        <v>18.5</v>
      </c>
      <c r="L65">
        <v>16252</v>
      </c>
      <c r="M65">
        <v>607208</v>
      </c>
    </row>
    <row r="66" spans="1:13" x14ac:dyDescent="0.45">
      <c r="A66" t="s">
        <v>207</v>
      </c>
      <c r="B66" t="s">
        <v>55</v>
      </c>
      <c r="C66">
        <v>337</v>
      </c>
      <c r="D66" s="19">
        <v>0.47299999999999998</v>
      </c>
      <c r="E66" s="19">
        <v>0.78400000000000003</v>
      </c>
      <c r="F66" s="19">
        <v>0.621</v>
      </c>
      <c r="G66" s="19">
        <v>0.53200000000000003</v>
      </c>
      <c r="H66" s="19">
        <v>0.80100000000000005</v>
      </c>
      <c r="I66" s="19">
        <v>0.69299999999999995</v>
      </c>
      <c r="J66" s="19">
        <v>0.47399999999999998</v>
      </c>
      <c r="K66">
        <v>18.5</v>
      </c>
      <c r="L66">
        <v>17988</v>
      </c>
      <c r="M66">
        <v>663886</v>
      </c>
    </row>
    <row r="67" spans="1:13" x14ac:dyDescent="0.45">
      <c r="A67" t="s">
        <v>124</v>
      </c>
      <c r="B67" t="s">
        <v>125</v>
      </c>
      <c r="C67">
        <v>371</v>
      </c>
      <c r="D67" s="19">
        <v>0.31900000000000001</v>
      </c>
      <c r="E67" s="19">
        <v>0.71699999999999997</v>
      </c>
      <c r="F67" s="19">
        <v>0.53</v>
      </c>
      <c r="G67" s="19">
        <v>0.58899999999999997</v>
      </c>
      <c r="H67" s="19">
        <v>0.82</v>
      </c>
      <c r="I67" s="19">
        <v>0.755</v>
      </c>
      <c r="J67" s="19">
        <v>0.53100000000000003</v>
      </c>
      <c r="K67">
        <v>18.5</v>
      </c>
      <c r="L67">
        <v>12144</v>
      </c>
      <c r="M67">
        <v>596146</v>
      </c>
    </row>
    <row r="68" spans="1:13" x14ac:dyDescent="0.45">
      <c r="A68" t="s">
        <v>65</v>
      </c>
      <c r="B68" t="s">
        <v>26</v>
      </c>
      <c r="C68">
        <v>371</v>
      </c>
      <c r="D68" s="19">
        <v>0.36</v>
      </c>
      <c r="E68" s="19">
        <v>0.68799999999999994</v>
      </c>
      <c r="F68" s="19">
        <v>0.52400000000000002</v>
      </c>
      <c r="G68" s="19">
        <v>0.5</v>
      </c>
      <c r="H68" s="19">
        <v>0.89700000000000002</v>
      </c>
      <c r="I68" s="19">
        <v>0.76100000000000001</v>
      </c>
      <c r="J68" s="19">
        <v>0.501</v>
      </c>
      <c r="K68">
        <v>18.5</v>
      </c>
      <c r="L68">
        <v>26197</v>
      </c>
      <c r="M68">
        <v>683734</v>
      </c>
    </row>
    <row r="69" spans="1:13" x14ac:dyDescent="0.45">
      <c r="A69" t="s">
        <v>1080</v>
      </c>
      <c r="B69" t="s">
        <v>64</v>
      </c>
      <c r="C69">
        <v>335</v>
      </c>
      <c r="D69" s="19">
        <v>0.253</v>
      </c>
      <c r="E69" s="19">
        <v>0.65800000000000003</v>
      </c>
      <c r="F69" s="19">
        <v>0.44900000000000001</v>
      </c>
      <c r="G69" s="19">
        <v>0.32200000000000001</v>
      </c>
      <c r="H69" s="19">
        <v>0.81299999999999994</v>
      </c>
      <c r="I69" s="19">
        <v>0.67</v>
      </c>
      <c r="J69" s="19">
        <v>0.48399999999999999</v>
      </c>
      <c r="K69">
        <v>18.5</v>
      </c>
      <c r="L69">
        <v>30116</v>
      </c>
      <c r="M69">
        <v>673548</v>
      </c>
    </row>
    <row r="70" spans="1:13" x14ac:dyDescent="0.45">
      <c r="A70" t="s">
        <v>1091</v>
      </c>
      <c r="B70" t="s">
        <v>41</v>
      </c>
      <c r="C70">
        <v>315</v>
      </c>
      <c r="D70" s="19">
        <v>0.23499999999999999</v>
      </c>
      <c r="E70" s="19">
        <v>0.622</v>
      </c>
      <c r="F70" s="19">
        <v>0.43</v>
      </c>
      <c r="G70" s="19">
        <v>0.55600000000000005</v>
      </c>
      <c r="H70" s="19">
        <v>0.89</v>
      </c>
      <c r="I70" s="19">
        <v>0.79900000000000004</v>
      </c>
      <c r="J70" s="19">
        <v>0.504</v>
      </c>
      <c r="K70">
        <v>18.5</v>
      </c>
      <c r="L70">
        <v>24262</v>
      </c>
      <c r="M70">
        <v>678882</v>
      </c>
    </row>
    <row r="71" spans="1:13" x14ac:dyDescent="0.45">
      <c r="A71" t="s">
        <v>1081</v>
      </c>
      <c r="B71" t="s">
        <v>96</v>
      </c>
      <c r="C71">
        <v>399</v>
      </c>
      <c r="D71" s="19">
        <v>0.20399999999999999</v>
      </c>
      <c r="E71" s="19">
        <v>0.58299999999999996</v>
      </c>
      <c r="F71" s="19">
        <v>0.39600000000000002</v>
      </c>
      <c r="G71" s="19">
        <v>0.59199999999999997</v>
      </c>
      <c r="H71" s="19">
        <v>0.84499999999999997</v>
      </c>
      <c r="I71" s="19">
        <v>0.78100000000000003</v>
      </c>
      <c r="J71" s="19">
        <v>0.50600000000000001</v>
      </c>
      <c r="K71">
        <v>18.5</v>
      </c>
      <c r="L71">
        <v>12916</v>
      </c>
      <c r="M71">
        <v>596019</v>
      </c>
    </row>
    <row r="72" spans="1:13" x14ac:dyDescent="0.45">
      <c r="A72" t="s">
        <v>164</v>
      </c>
      <c r="B72" t="s">
        <v>103</v>
      </c>
      <c r="C72">
        <v>400</v>
      </c>
      <c r="D72" s="19">
        <v>0.26100000000000001</v>
      </c>
      <c r="E72" s="19">
        <v>0.57699999999999996</v>
      </c>
      <c r="F72" s="19">
        <v>0.41399999999999998</v>
      </c>
      <c r="G72" s="19">
        <v>0.53300000000000003</v>
      </c>
      <c r="H72" s="19">
        <v>0.86899999999999999</v>
      </c>
      <c r="I72" s="19">
        <v>0.75900000000000001</v>
      </c>
      <c r="J72" s="19">
        <v>0.48399999999999999</v>
      </c>
      <c r="K72">
        <v>18.5</v>
      </c>
      <c r="L72">
        <v>13510</v>
      </c>
      <c r="M72">
        <v>608070</v>
      </c>
    </row>
    <row r="73" spans="1:13" x14ac:dyDescent="0.45">
      <c r="A73" t="s">
        <v>1108</v>
      </c>
      <c r="B73" t="s">
        <v>26</v>
      </c>
      <c r="C73">
        <v>334</v>
      </c>
      <c r="D73" s="19">
        <v>0.318</v>
      </c>
      <c r="E73" s="19">
        <v>0.66600000000000004</v>
      </c>
      <c r="F73" s="19">
        <v>0.49299999999999999</v>
      </c>
      <c r="G73" s="19">
        <v>0.48199999999999998</v>
      </c>
      <c r="H73" s="19">
        <v>0.873</v>
      </c>
      <c r="I73" s="19">
        <v>0.748</v>
      </c>
      <c r="J73" s="19">
        <v>0.503</v>
      </c>
      <c r="K73">
        <v>18.5</v>
      </c>
      <c r="L73">
        <v>21622</v>
      </c>
      <c r="M73">
        <v>664983</v>
      </c>
    </row>
    <row r="74" spans="1:13" x14ac:dyDescent="0.45">
      <c r="A74" t="s">
        <v>48</v>
      </c>
      <c r="B74" t="s">
        <v>49</v>
      </c>
      <c r="C74">
        <v>392</v>
      </c>
      <c r="D74" s="19">
        <v>0.31900000000000001</v>
      </c>
      <c r="E74" s="19">
        <v>0.67</v>
      </c>
      <c r="F74" s="19">
        <v>0.48599999999999999</v>
      </c>
      <c r="G74" s="19">
        <v>0.73699999999999999</v>
      </c>
      <c r="H74" s="19">
        <v>0.92700000000000005</v>
      </c>
      <c r="I74" s="19">
        <v>0.86099999999999999</v>
      </c>
      <c r="J74" s="19">
        <v>0.47399999999999998</v>
      </c>
      <c r="K74">
        <v>18.5</v>
      </c>
      <c r="L74">
        <v>25768</v>
      </c>
      <c r="M74">
        <v>682928</v>
      </c>
    </row>
    <row r="75" spans="1:13" x14ac:dyDescent="0.45">
      <c r="A75" t="s">
        <v>119</v>
      </c>
      <c r="B75" t="s">
        <v>103</v>
      </c>
      <c r="C75">
        <v>431</v>
      </c>
      <c r="D75" s="19">
        <v>0.28599999999999998</v>
      </c>
      <c r="E75" s="19">
        <v>0.66900000000000004</v>
      </c>
      <c r="F75" s="19">
        <v>0.48699999999999999</v>
      </c>
      <c r="G75" s="19">
        <v>0.60899999999999999</v>
      </c>
      <c r="H75" s="19">
        <v>0.85299999999999998</v>
      </c>
      <c r="I75" s="19">
        <v>0.78500000000000003</v>
      </c>
      <c r="J75" s="19">
        <v>0.52600000000000002</v>
      </c>
      <c r="K75">
        <v>18.5</v>
      </c>
      <c r="L75">
        <v>23697</v>
      </c>
      <c r="M75">
        <v>677594</v>
      </c>
    </row>
    <row r="76" spans="1:13" x14ac:dyDescent="0.45">
      <c r="A76" t="s">
        <v>93</v>
      </c>
      <c r="B76" t="s">
        <v>61</v>
      </c>
      <c r="C76">
        <v>324</v>
      </c>
      <c r="D76" s="19">
        <v>0.27800000000000002</v>
      </c>
      <c r="E76" s="19">
        <v>0.79800000000000004</v>
      </c>
      <c r="F76" s="19">
        <v>0.53600000000000003</v>
      </c>
      <c r="G76" s="19">
        <v>0.48499999999999999</v>
      </c>
      <c r="H76" s="19">
        <v>0.88600000000000001</v>
      </c>
      <c r="I76" s="19">
        <v>0.78100000000000003</v>
      </c>
      <c r="J76" s="19">
        <v>0.496</v>
      </c>
      <c r="K76">
        <v>18.399999999999999</v>
      </c>
      <c r="L76">
        <v>19251</v>
      </c>
      <c r="M76">
        <v>624413</v>
      </c>
    </row>
    <row r="77" spans="1:13" x14ac:dyDescent="0.45">
      <c r="A77" t="s">
        <v>130</v>
      </c>
      <c r="B77" t="s">
        <v>125</v>
      </c>
      <c r="C77">
        <v>319</v>
      </c>
      <c r="D77" s="19">
        <v>0.36599999999999999</v>
      </c>
      <c r="E77" s="19">
        <v>0.69399999999999995</v>
      </c>
      <c r="F77" s="19">
        <v>0.52400000000000002</v>
      </c>
      <c r="G77" s="19">
        <v>0.67700000000000005</v>
      </c>
      <c r="H77" s="19">
        <v>0.89600000000000002</v>
      </c>
      <c r="I77" s="19">
        <v>0.81699999999999995</v>
      </c>
      <c r="J77" s="19">
        <v>0.48299999999999998</v>
      </c>
      <c r="K77">
        <v>18.399999999999999</v>
      </c>
      <c r="L77">
        <v>25845</v>
      </c>
      <c r="M77">
        <v>669911</v>
      </c>
    </row>
    <row r="78" spans="1:13" x14ac:dyDescent="0.45">
      <c r="A78" t="s">
        <v>1116</v>
      </c>
      <c r="B78" t="s">
        <v>1336</v>
      </c>
      <c r="C78">
        <v>306</v>
      </c>
      <c r="D78" s="19">
        <v>0.317</v>
      </c>
      <c r="E78" s="19">
        <v>0.72599999999999998</v>
      </c>
      <c r="F78" s="19">
        <v>0.53100000000000003</v>
      </c>
      <c r="G78" s="19">
        <v>0.76</v>
      </c>
      <c r="H78" s="19">
        <v>0.87</v>
      </c>
      <c r="I78" s="19">
        <v>0.83899999999999997</v>
      </c>
      <c r="J78" s="19">
        <v>0.52200000000000002</v>
      </c>
      <c r="K78">
        <v>18.399999999999999</v>
      </c>
      <c r="L78">
        <v>20308</v>
      </c>
      <c r="M78">
        <v>676694</v>
      </c>
    </row>
    <row r="79" spans="1:13" x14ac:dyDescent="0.45">
      <c r="A79" t="s">
        <v>37</v>
      </c>
      <c r="B79" t="s">
        <v>38</v>
      </c>
      <c r="C79">
        <v>387</v>
      </c>
      <c r="D79" s="19">
        <v>0.255</v>
      </c>
      <c r="E79" s="19">
        <v>0.71199999999999997</v>
      </c>
      <c r="F79" s="19">
        <v>0.48499999999999999</v>
      </c>
      <c r="G79" s="19">
        <v>0.52</v>
      </c>
      <c r="H79" s="19">
        <v>0.85299999999999998</v>
      </c>
      <c r="I79" s="19">
        <v>0.76600000000000001</v>
      </c>
      <c r="J79" s="19">
        <v>0.502</v>
      </c>
      <c r="K79">
        <v>18.399999999999999</v>
      </c>
      <c r="L79">
        <v>20503</v>
      </c>
      <c r="M79">
        <v>661388</v>
      </c>
    </row>
    <row r="80" spans="1:13" x14ac:dyDescent="0.45">
      <c r="A80" t="s">
        <v>60</v>
      </c>
      <c r="B80" t="s">
        <v>61</v>
      </c>
      <c r="C80">
        <v>397</v>
      </c>
      <c r="D80" s="19">
        <v>0.25800000000000001</v>
      </c>
      <c r="E80" s="19">
        <v>0.72899999999999998</v>
      </c>
      <c r="F80" s="19">
        <v>0.49199999999999999</v>
      </c>
      <c r="G80" s="19">
        <v>0.59599999999999997</v>
      </c>
      <c r="H80" s="19">
        <v>0.89500000000000002</v>
      </c>
      <c r="I80" s="19">
        <v>0.81599999999999995</v>
      </c>
      <c r="J80" s="19">
        <v>0.497</v>
      </c>
      <c r="K80">
        <v>18.399999999999999</v>
      </c>
      <c r="L80">
        <v>13624</v>
      </c>
      <c r="M80">
        <v>608369</v>
      </c>
    </row>
    <row r="81" spans="1:13" x14ac:dyDescent="0.45">
      <c r="A81" t="s">
        <v>171</v>
      </c>
      <c r="B81" t="s">
        <v>47</v>
      </c>
      <c r="C81">
        <v>306</v>
      </c>
      <c r="D81" s="19">
        <v>0.29499999999999998</v>
      </c>
      <c r="E81" s="19">
        <v>0.68500000000000005</v>
      </c>
      <c r="F81" s="19">
        <v>0.502</v>
      </c>
      <c r="G81" s="19">
        <v>0.46100000000000002</v>
      </c>
      <c r="H81" s="19">
        <v>0.85699999999999998</v>
      </c>
      <c r="I81" s="19">
        <v>0.748</v>
      </c>
      <c r="J81" s="19">
        <v>0.53100000000000003</v>
      </c>
      <c r="K81">
        <v>18.399999999999999</v>
      </c>
      <c r="L81">
        <v>22515</v>
      </c>
      <c r="M81">
        <v>671218</v>
      </c>
    </row>
    <row r="82" spans="1:13" x14ac:dyDescent="0.45">
      <c r="A82" t="s">
        <v>1088</v>
      </c>
      <c r="B82" t="s">
        <v>86</v>
      </c>
      <c r="C82">
        <v>384</v>
      </c>
      <c r="D82" s="19">
        <v>0.29199999999999998</v>
      </c>
      <c r="E82" s="19">
        <v>0.72599999999999998</v>
      </c>
      <c r="F82" s="19">
        <v>0.50900000000000001</v>
      </c>
      <c r="G82" s="19">
        <v>0.433</v>
      </c>
      <c r="H82" s="19">
        <v>0.84299999999999997</v>
      </c>
      <c r="I82" s="19">
        <v>0.72499999999999998</v>
      </c>
      <c r="J82" s="19">
        <v>0.5</v>
      </c>
      <c r="K82">
        <v>18.399999999999999</v>
      </c>
      <c r="L82">
        <v>26289</v>
      </c>
      <c r="M82">
        <v>683002</v>
      </c>
    </row>
    <row r="83" spans="1:13" x14ac:dyDescent="0.45">
      <c r="A83" t="s">
        <v>1109</v>
      </c>
      <c r="B83" t="s">
        <v>38</v>
      </c>
      <c r="C83">
        <v>304</v>
      </c>
      <c r="D83" s="19">
        <v>0.27600000000000002</v>
      </c>
      <c r="E83" s="19">
        <v>0.60099999999999998</v>
      </c>
      <c r="F83" s="19">
        <v>0.45500000000000002</v>
      </c>
      <c r="G83" s="19">
        <v>0.57599999999999996</v>
      </c>
      <c r="H83" s="19">
        <v>0.82899999999999996</v>
      </c>
      <c r="I83" s="19">
        <v>0.76</v>
      </c>
      <c r="J83" s="19">
        <v>0.55100000000000005</v>
      </c>
      <c r="K83">
        <v>18.399999999999999</v>
      </c>
      <c r="L83">
        <v>18360</v>
      </c>
      <c r="M83">
        <v>663586</v>
      </c>
    </row>
    <row r="84" spans="1:13" x14ac:dyDescent="0.45">
      <c r="A84" t="s">
        <v>193</v>
      </c>
      <c r="B84" t="s">
        <v>43</v>
      </c>
      <c r="C84">
        <v>346</v>
      </c>
      <c r="D84" s="19">
        <v>0.22500000000000001</v>
      </c>
      <c r="E84" s="19">
        <v>0.61899999999999999</v>
      </c>
      <c r="F84" s="19">
        <v>0.442</v>
      </c>
      <c r="G84" s="19">
        <v>0.70399999999999996</v>
      </c>
      <c r="H84" s="19">
        <v>0.91500000000000004</v>
      </c>
      <c r="I84" s="19">
        <v>0.86699999999999999</v>
      </c>
      <c r="J84" s="19">
        <v>0.55200000000000005</v>
      </c>
      <c r="K84">
        <v>18.3</v>
      </c>
      <c r="L84">
        <v>26668</v>
      </c>
      <c r="M84">
        <v>682829</v>
      </c>
    </row>
    <row r="85" spans="1:13" x14ac:dyDescent="0.45">
      <c r="A85" t="s">
        <v>74</v>
      </c>
      <c r="B85" t="s">
        <v>64</v>
      </c>
      <c r="C85">
        <v>395</v>
      </c>
      <c r="D85" s="19">
        <v>0.44700000000000001</v>
      </c>
      <c r="E85" s="19">
        <v>0.79600000000000004</v>
      </c>
      <c r="F85" s="19">
        <v>0.61599999999999999</v>
      </c>
      <c r="G85" s="19">
        <v>0.47899999999999998</v>
      </c>
      <c r="H85" s="19">
        <v>0.82899999999999996</v>
      </c>
      <c r="I85" s="19">
        <v>0.69799999999999995</v>
      </c>
      <c r="J85" s="19">
        <v>0.48399999999999999</v>
      </c>
      <c r="K85">
        <v>18.3</v>
      </c>
      <c r="L85">
        <v>12533</v>
      </c>
      <c r="M85">
        <v>543760</v>
      </c>
    </row>
    <row r="86" spans="1:13" x14ac:dyDescent="0.45">
      <c r="A86" t="s">
        <v>178</v>
      </c>
      <c r="B86" t="s">
        <v>1336</v>
      </c>
      <c r="C86">
        <v>350</v>
      </c>
      <c r="D86" s="19">
        <v>0.33800000000000002</v>
      </c>
      <c r="E86" s="19">
        <v>0.73799999999999999</v>
      </c>
      <c r="F86" s="19">
        <v>0.54400000000000004</v>
      </c>
      <c r="G86" s="19">
        <v>0.57899999999999996</v>
      </c>
      <c r="H86" s="19">
        <v>0.81499999999999995</v>
      </c>
      <c r="I86" s="19">
        <v>0.74299999999999999</v>
      </c>
      <c r="J86" s="19">
        <v>0.51300000000000001</v>
      </c>
      <c r="K86">
        <v>18.3</v>
      </c>
      <c r="L86">
        <v>24679</v>
      </c>
      <c r="M86">
        <v>680977</v>
      </c>
    </row>
    <row r="87" spans="1:13" x14ac:dyDescent="0.45">
      <c r="A87" t="s">
        <v>34</v>
      </c>
      <c r="B87" t="s">
        <v>35</v>
      </c>
      <c r="C87">
        <v>427</v>
      </c>
      <c r="D87" s="19">
        <v>0.24</v>
      </c>
      <c r="E87" s="19">
        <v>0.63400000000000001</v>
      </c>
      <c r="F87" s="19">
        <v>0.44</v>
      </c>
      <c r="G87" s="19">
        <v>0.55300000000000005</v>
      </c>
      <c r="H87" s="19">
        <v>0.877</v>
      </c>
      <c r="I87" s="19">
        <v>0.79100000000000004</v>
      </c>
      <c r="J87" s="19">
        <v>0.50800000000000001</v>
      </c>
      <c r="K87">
        <v>18.3</v>
      </c>
      <c r="L87">
        <v>16472</v>
      </c>
      <c r="M87">
        <v>656555</v>
      </c>
    </row>
    <row r="88" spans="1:13" x14ac:dyDescent="0.45">
      <c r="A88" t="s">
        <v>1117</v>
      </c>
      <c r="B88" t="s">
        <v>68</v>
      </c>
      <c r="C88">
        <v>309</v>
      </c>
      <c r="D88" s="19">
        <v>0.30399999999999999</v>
      </c>
      <c r="E88" s="19">
        <v>0.64700000000000002</v>
      </c>
      <c r="F88" s="19">
        <v>0.48699999999999999</v>
      </c>
      <c r="G88" s="19">
        <v>0.53500000000000003</v>
      </c>
      <c r="H88" s="19">
        <v>0.94699999999999995</v>
      </c>
      <c r="I88" s="19">
        <v>0.82699999999999996</v>
      </c>
      <c r="J88" s="19">
        <v>0.53300000000000003</v>
      </c>
      <c r="K88">
        <v>18.3</v>
      </c>
      <c r="L88">
        <v>21636</v>
      </c>
      <c r="M88">
        <v>665161</v>
      </c>
    </row>
    <row r="89" spans="1:13" x14ac:dyDescent="0.45">
      <c r="A89" t="s">
        <v>163</v>
      </c>
      <c r="B89" t="s">
        <v>47</v>
      </c>
      <c r="C89">
        <v>345</v>
      </c>
      <c r="D89" s="19">
        <v>0.252</v>
      </c>
      <c r="E89" s="19">
        <v>0.68</v>
      </c>
      <c r="F89" s="19">
        <v>0.46400000000000002</v>
      </c>
      <c r="G89" s="19">
        <v>0.48299999999999998</v>
      </c>
      <c r="H89" s="19">
        <v>0.84599999999999997</v>
      </c>
      <c r="I89" s="19">
        <v>0.746</v>
      </c>
      <c r="J89" s="19">
        <v>0.495</v>
      </c>
      <c r="K89">
        <v>18.3</v>
      </c>
      <c r="L89">
        <v>19290</v>
      </c>
      <c r="M89">
        <v>668227</v>
      </c>
    </row>
    <row r="90" spans="1:13" x14ac:dyDescent="0.45">
      <c r="A90" t="s">
        <v>217</v>
      </c>
      <c r="B90" t="s">
        <v>1336</v>
      </c>
      <c r="C90">
        <v>360</v>
      </c>
      <c r="D90" s="19">
        <v>0.254</v>
      </c>
      <c r="E90" s="19">
        <v>0.57599999999999996</v>
      </c>
      <c r="F90" s="19">
        <v>0.40699999999999997</v>
      </c>
      <c r="G90" s="19">
        <v>0.64500000000000002</v>
      </c>
      <c r="H90" s="19">
        <v>0.81100000000000005</v>
      </c>
      <c r="I90" s="19">
        <v>0.75700000000000001</v>
      </c>
      <c r="J90" s="19">
        <v>0.47599999999999998</v>
      </c>
      <c r="K90">
        <v>18.3</v>
      </c>
      <c r="L90">
        <v>19950</v>
      </c>
      <c r="M90">
        <v>665926</v>
      </c>
    </row>
    <row r="91" spans="1:13" x14ac:dyDescent="0.45">
      <c r="A91" t="s">
        <v>40</v>
      </c>
      <c r="B91" t="s">
        <v>41</v>
      </c>
      <c r="C91">
        <v>411</v>
      </c>
      <c r="D91" s="19">
        <v>0.26300000000000001</v>
      </c>
      <c r="E91" s="19">
        <v>0.58599999999999997</v>
      </c>
      <c r="F91" s="19">
        <v>0.42399999999999999</v>
      </c>
      <c r="G91" s="19">
        <v>0.441</v>
      </c>
      <c r="H91" s="19">
        <v>0.80700000000000005</v>
      </c>
      <c r="I91" s="19">
        <v>0.69399999999999995</v>
      </c>
      <c r="J91" s="19">
        <v>0.501</v>
      </c>
      <c r="K91">
        <v>18.3</v>
      </c>
      <c r="L91">
        <v>10681</v>
      </c>
      <c r="M91">
        <v>570482</v>
      </c>
    </row>
    <row r="92" spans="1:13" x14ac:dyDescent="0.45">
      <c r="A92" t="s">
        <v>170</v>
      </c>
      <c r="B92" t="s">
        <v>90</v>
      </c>
      <c r="C92">
        <v>360</v>
      </c>
      <c r="D92" s="19">
        <v>0.27300000000000002</v>
      </c>
      <c r="E92" s="19">
        <v>0.627</v>
      </c>
      <c r="F92" s="19">
        <v>0.45700000000000002</v>
      </c>
      <c r="G92" s="19">
        <v>0.68</v>
      </c>
      <c r="H92" s="19">
        <v>0.93799999999999994</v>
      </c>
      <c r="I92" s="19">
        <v>0.86399999999999999</v>
      </c>
      <c r="J92" s="19">
        <v>0.52</v>
      </c>
      <c r="K92">
        <v>18.3</v>
      </c>
      <c r="L92">
        <v>29591</v>
      </c>
      <c r="M92">
        <v>681297</v>
      </c>
    </row>
    <row r="93" spans="1:13" x14ac:dyDescent="0.45">
      <c r="A93" t="s">
        <v>79</v>
      </c>
      <c r="B93" t="s">
        <v>35</v>
      </c>
      <c r="C93">
        <v>343</v>
      </c>
      <c r="D93" s="19">
        <v>0.254</v>
      </c>
      <c r="E93" s="19">
        <v>0.61399999999999999</v>
      </c>
      <c r="F93" s="19">
        <v>0.441</v>
      </c>
      <c r="G93" s="19">
        <v>0.45</v>
      </c>
      <c r="H93" s="19">
        <v>0.81699999999999995</v>
      </c>
      <c r="I93" s="19">
        <v>0.71599999999999997</v>
      </c>
      <c r="J93" s="19">
        <v>0.52</v>
      </c>
      <c r="K93">
        <v>18.3</v>
      </c>
      <c r="L93">
        <v>20391</v>
      </c>
      <c r="M93">
        <v>671277</v>
      </c>
    </row>
    <row r="94" spans="1:13" x14ac:dyDescent="0.45">
      <c r="A94" t="s">
        <v>72</v>
      </c>
      <c r="B94" t="s">
        <v>49</v>
      </c>
      <c r="C94">
        <v>357</v>
      </c>
      <c r="D94" s="19">
        <v>0.36099999999999999</v>
      </c>
      <c r="E94" s="19">
        <v>0.745</v>
      </c>
      <c r="F94" s="19">
        <v>0.56499999999999995</v>
      </c>
      <c r="G94" s="19">
        <v>0.622</v>
      </c>
      <c r="H94" s="19">
        <v>0.88300000000000001</v>
      </c>
      <c r="I94" s="19">
        <v>0.80400000000000005</v>
      </c>
      <c r="J94" s="19">
        <v>0.53100000000000003</v>
      </c>
      <c r="K94">
        <v>18.3</v>
      </c>
      <c r="L94">
        <v>19600</v>
      </c>
      <c r="M94">
        <v>650559</v>
      </c>
    </row>
    <row r="95" spans="1:13" x14ac:dyDescent="0.45">
      <c r="A95" t="s">
        <v>206</v>
      </c>
      <c r="B95" t="s">
        <v>70</v>
      </c>
      <c r="C95">
        <v>364</v>
      </c>
      <c r="D95" s="19">
        <v>0.223</v>
      </c>
      <c r="E95" s="19">
        <v>0.73399999999999999</v>
      </c>
      <c r="F95" s="19">
        <v>0.496</v>
      </c>
      <c r="G95" s="19">
        <v>0.44</v>
      </c>
      <c r="H95" s="19">
        <v>0.84899999999999998</v>
      </c>
      <c r="I95" s="19">
        <v>0.76300000000000001</v>
      </c>
      <c r="J95" s="19">
        <v>0.53400000000000003</v>
      </c>
      <c r="K95">
        <v>18.2</v>
      </c>
      <c r="L95">
        <v>20043</v>
      </c>
      <c r="M95">
        <v>673357</v>
      </c>
    </row>
    <row r="96" spans="1:13" x14ac:dyDescent="0.45">
      <c r="A96" t="s">
        <v>161</v>
      </c>
      <c r="B96" t="s">
        <v>38</v>
      </c>
      <c r="C96">
        <v>291</v>
      </c>
      <c r="D96" s="19">
        <v>0.27800000000000002</v>
      </c>
      <c r="E96" s="19">
        <v>0.55400000000000005</v>
      </c>
      <c r="F96" s="19">
        <v>0.42</v>
      </c>
      <c r="G96" s="19">
        <v>0.81499999999999995</v>
      </c>
      <c r="H96" s="19">
        <v>0.94499999999999995</v>
      </c>
      <c r="I96" s="19">
        <v>0.90300000000000002</v>
      </c>
      <c r="J96" s="19">
        <v>0.51200000000000001</v>
      </c>
      <c r="K96">
        <v>18.2</v>
      </c>
      <c r="L96">
        <v>16505</v>
      </c>
      <c r="M96">
        <v>656305</v>
      </c>
    </row>
    <row r="97" spans="1:13" x14ac:dyDescent="0.45">
      <c r="A97" t="s">
        <v>1089</v>
      </c>
      <c r="B97" t="s">
        <v>166</v>
      </c>
      <c r="C97">
        <v>333</v>
      </c>
      <c r="D97" s="19">
        <v>0.36499999999999999</v>
      </c>
      <c r="E97" s="19">
        <v>0.7</v>
      </c>
      <c r="F97" s="19">
        <v>0.52600000000000002</v>
      </c>
      <c r="G97" s="19">
        <v>0.41699999999999998</v>
      </c>
      <c r="H97" s="19">
        <v>0.82299999999999995</v>
      </c>
      <c r="I97" s="19">
        <v>0.67700000000000005</v>
      </c>
      <c r="J97" s="19">
        <v>0.48</v>
      </c>
      <c r="K97">
        <v>18.2</v>
      </c>
      <c r="L97">
        <v>24064</v>
      </c>
      <c r="M97">
        <v>678662</v>
      </c>
    </row>
    <row r="98" spans="1:13" x14ac:dyDescent="0.45">
      <c r="A98" t="s">
        <v>69</v>
      </c>
      <c r="B98" t="s">
        <v>70</v>
      </c>
      <c r="C98">
        <v>328</v>
      </c>
      <c r="D98" s="19">
        <v>0.27700000000000002</v>
      </c>
      <c r="E98" s="19">
        <v>0.68600000000000005</v>
      </c>
      <c r="F98" s="19">
        <v>0.48499999999999999</v>
      </c>
      <c r="G98" s="19">
        <v>0.53400000000000003</v>
      </c>
      <c r="H98" s="19">
        <v>0.82299999999999995</v>
      </c>
      <c r="I98" s="19">
        <v>0.74199999999999999</v>
      </c>
      <c r="J98" s="19">
        <v>0.50900000000000001</v>
      </c>
      <c r="K98">
        <v>18.2</v>
      </c>
      <c r="L98">
        <v>12856</v>
      </c>
      <c r="M98">
        <v>543807</v>
      </c>
    </row>
    <row r="99" spans="1:13" x14ac:dyDescent="0.45">
      <c r="A99" t="s">
        <v>202</v>
      </c>
      <c r="B99" t="s">
        <v>1336</v>
      </c>
      <c r="C99">
        <v>337</v>
      </c>
      <c r="D99" s="19">
        <v>0.26</v>
      </c>
      <c r="E99" s="19">
        <v>0.61499999999999999</v>
      </c>
      <c r="F99" s="19">
        <v>0.43099999999999999</v>
      </c>
      <c r="G99" s="19">
        <v>0.46</v>
      </c>
      <c r="H99" s="19">
        <v>0.83699999999999997</v>
      </c>
      <c r="I99" s="19">
        <v>0.72</v>
      </c>
      <c r="J99" s="19">
        <v>0.48299999999999998</v>
      </c>
      <c r="K99">
        <v>18.2</v>
      </c>
      <c r="L99">
        <v>14221</v>
      </c>
      <c r="M99">
        <v>624585</v>
      </c>
    </row>
    <row r="100" spans="1:13" x14ac:dyDescent="0.45">
      <c r="A100" t="s">
        <v>126</v>
      </c>
      <c r="B100" t="s">
        <v>32</v>
      </c>
      <c r="C100">
        <v>377</v>
      </c>
      <c r="D100" s="19">
        <v>0.25700000000000001</v>
      </c>
      <c r="E100" s="19">
        <v>0.59199999999999997</v>
      </c>
      <c r="F100" s="19">
        <v>0.44700000000000001</v>
      </c>
      <c r="G100" s="19">
        <v>0.61799999999999999</v>
      </c>
      <c r="H100" s="19">
        <v>0.91300000000000003</v>
      </c>
      <c r="I100" s="19">
        <v>0.83899999999999997</v>
      </c>
      <c r="J100" s="19">
        <v>0.56599999999999995</v>
      </c>
      <c r="K100">
        <v>18.2</v>
      </c>
      <c r="L100">
        <v>13185</v>
      </c>
      <c r="M100">
        <v>606115</v>
      </c>
    </row>
    <row r="101" spans="1:13" x14ac:dyDescent="0.45">
      <c r="A101" t="s">
        <v>1079</v>
      </c>
      <c r="B101" t="s">
        <v>84</v>
      </c>
      <c r="C101">
        <v>372</v>
      </c>
      <c r="D101" s="19">
        <v>0.36099999999999999</v>
      </c>
      <c r="E101" s="19">
        <v>0.69</v>
      </c>
      <c r="F101" s="19">
        <v>0.51600000000000001</v>
      </c>
      <c r="G101" s="19">
        <v>0.48099999999999998</v>
      </c>
      <c r="H101" s="19">
        <v>0.83399999999999996</v>
      </c>
      <c r="I101" s="19">
        <v>0.70399999999999996</v>
      </c>
      <c r="J101" s="19">
        <v>0.47199999999999998</v>
      </c>
      <c r="K101">
        <v>18.2</v>
      </c>
      <c r="L101">
        <v>19608</v>
      </c>
      <c r="M101">
        <v>672640</v>
      </c>
    </row>
    <row r="102" spans="1:13" x14ac:dyDescent="0.45">
      <c r="A102" t="s">
        <v>204</v>
      </c>
      <c r="B102" t="s">
        <v>1336</v>
      </c>
      <c r="C102">
        <v>352</v>
      </c>
      <c r="D102" s="19">
        <v>0.253</v>
      </c>
      <c r="E102" s="19">
        <v>0.65100000000000002</v>
      </c>
      <c r="F102" s="19">
        <v>0.45300000000000001</v>
      </c>
      <c r="G102" s="19">
        <v>0.48299999999999998</v>
      </c>
      <c r="H102" s="19">
        <v>0.73099999999999998</v>
      </c>
      <c r="I102" s="19">
        <v>0.66200000000000003</v>
      </c>
      <c r="J102" s="19">
        <v>0.501</v>
      </c>
      <c r="K102">
        <v>18.2</v>
      </c>
      <c r="L102">
        <v>13613</v>
      </c>
      <c r="M102">
        <v>606466</v>
      </c>
    </row>
    <row r="103" spans="1:13" x14ac:dyDescent="0.45">
      <c r="A103" t="s">
        <v>85</v>
      </c>
      <c r="B103" t="s">
        <v>86</v>
      </c>
      <c r="C103">
        <v>380</v>
      </c>
      <c r="D103" s="19">
        <v>0.20399999999999999</v>
      </c>
      <c r="E103" s="19">
        <v>0.63600000000000001</v>
      </c>
      <c r="F103" s="19">
        <v>0.437</v>
      </c>
      <c r="G103" s="19">
        <v>0.63400000000000001</v>
      </c>
      <c r="H103" s="19">
        <v>0.83299999999999996</v>
      </c>
      <c r="I103" s="19">
        <v>0.79</v>
      </c>
      <c r="J103" s="19">
        <v>0.53900000000000003</v>
      </c>
      <c r="K103">
        <v>18.100000000000001</v>
      </c>
      <c r="L103">
        <v>29622</v>
      </c>
      <c r="M103">
        <v>686217</v>
      </c>
    </row>
    <row r="104" spans="1:13" x14ac:dyDescent="0.45">
      <c r="A104" t="s">
        <v>117</v>
      </c>
      <c r="B104" t="s">
        <v>118</v>
      </c>
      <c r="C104">
        <v>290</v>
      </c>
      <c r="D104" s="19">
        <v>0.23899999999999999</v>
      </c>
      <c r="E104" s="19">
        <v>0.66</v>
      </c>
      <c r="F104" s="19">
        <v>0.45600000000000002</v>
      </c>
      <c r="G104" s="19">
        <v>0.61699999999999999</v>
      </c>
      <c r="H104" s="19">
        <v>0.81599999999999995</v>
      </c>
      <c r="I104" s="19">
        <v>0.76600000000000001</v>
      </c>
      <c r="J104" s="19">
        <v>0.51500000000000001</v>
      </c>
      <c r="K104">
        <v>18.100000000000001</v>
      </c>
      <c r="L104">
        <v>20454</v>
      </c>
      <c r="M104">
        <v>665862</v>
      </c>
    </row>
    <row r="105" spans="1:13" x14ac:dyDescent="0.45">
      <c r="A105" t="s">
        <v>1112</v>
      </c>
      <c r="B105" t="s">
        <v>84</v>
      </c>
      <c r="C105">
        <v>296</v>
      </c>
      <c r="D105" s="19">
        <v>0.33200000000000002</v>
      </c>
      <c r="E105" s="19">
        <v>0.67800000000000005</v>
      </c>
      <c r="F105" s="19">
        <v>0.50900000000000001</v>
      </c>
      <c r="G105" s="19">
        <v>0.63200000000000001</v>
      </c>
      <c r="H105" s="19">
        <v>0.874</v>
      </c>
      <c r="I105" s="19">
        <v>0.79700000000000004</v>
      </c>
      <c r="J105" s="19">
        <v>0.51200000000000001</v>
      </c>
      <c r="K105">
        <v>18.100000000000001</v>
      </c>
      <c r="L105">
        <v>19918</v>
      </c>
      <c r="M105">
        <v>662139</v>
      </c>
    </row>
    <row r="106" spans="1:13" x14ac:dyDescent="0.45">
      <c r="A106" t="s">
        <v>145</v>
      </c>
      <c r="B106" t="s">
        <v>45</v>
      </c>
      <c r="C106">
        <v>388</v>
      </c>
      <c r="D106" s="19">
        <v>0.19</v>
      </c>
      <c r="E106" s="19">
        <v>0.57899999999999996</v>
      </c>
      <c r="F106" s="19">
        <v>0.38500000000000001</v>
      </c>
      <c r="G106" s="19">
        <v>0.442</v>
      </c>
      <c r="H106" s="19">
        <v>0.80300000000000005</v>
      </c>
      <c r="I106" s="19">
        <v>0.71399999999999997</v>
      </c>
      <c r="J106" s="19">
        <v>0.501</v>
      </c>
      <c r="K106">
        <v>18.100000000000001</v>
      </c>
      <c r="L106">
        <v>17027</v>
      </c>
      <c r="M106">
        <v>657077</v>
      </c>
    </row>
    <row r="107" spans="1:13" x14ac:dyDescent="0.45">
      <c r="A107" t="s">
        <v>1099</v>
      </c>
      <c r="B107" t="s">
        <v>118</v>
      </c>
      <c r="C107">
        <v>350</v>
      </c>
      <c r="D107" s="19">
        <v>0.21</v>
      </c>
      <c r="E107" s="19">
        <v>0.63100000000000001</v>
      </c>
      <c r="F107" s="19">
        <v>0.437</v>
      </c>
      <c r="G107" s="19">
        <v>0.60899999999999999</v>
      </c>
      <c r="H107" s="19">
        <v>0.90300000000000002</v>
      </c>
      <c r="I107" s="19">
        <v>0.83799999999999997</v>
      </c>
      <c r="J107" s="19">
        <v>0.53900000000000003</v>
      </c>
      <c r="K107">
        <v>18.100000000000001</v>
      </c>
      <c r="L107">
        <v>16939</v>
      </c>
      <c r="M107">
        <v>657041</v>
      </c>
    </row>
    <row r="108" spans="1:13" x14ac:dyDescent="0.45">
      <c r="A108" t="s">
        <v>201</v>
      </c>
      <c r="B108" t="s">
        <v>64</v>
      </c>
      <c r="C108">
        <v>315</v>
      </c>
      <c r="D108" s="19">
        <v>0.29199999999999998</v>
      </c>
      <c r="E108" s="19">
        <v>0.69199999999999995</v>
      </c>
      <c r="F108" s="19">
        <v>0.50600000000000001</v>
      </c>
      <c r="G108" s="19">
        <v>0.42599999999999999</v>
      </c>
      <c r="H108" s="19">
        <v>0.88</v>
      </c>
      <c r="I108" s="19">
        <v>0.75900000000000001</v>
      </c>
      <c r="J108" s="19">
        <v>0.53600000000000003</v>
      </c>
      <c r="K108">
        <v>18.100000000000001</v>
      </c>
      <c r="L108">
        <v>21897</v>
      </c>
      <c r="M108">
        <v>666624</v>
      </c>
    </row>
    <row r="109" spans="1:13" x14ac:dyDescent="0.45">
      <c r="A109" t="s">
        <v>1097</v>
      </c>
      <c r="B109" t="s">
        <v>1336</v>
      </c>
      <c r="C109">
        <v>367</v>
      </c>
      <c r="D109" s="19">
        <v>0.221</v>
      </c>
      <c r="E109" s="19">
        <v>0.61399999999999999</v>
      </c>
      <c r="F109" s="19">
        <v>0.432</v>
      </c>
      <c r="G109" s="19">
        <v>0.56799999999999995</v>
      </c>
      <c r="H109" s="19">
        <v>0.85399999999999998</v>
      </c>
      <c r="I109" s="19">
        <v>0.78600000000000003</v>
      </c>
      <c r="J109" s="19">
        <v>0.53800000000000003</v>
      </c>
      <c r="K109">
        <v>18.100000000000001</v>
      </c>
      <c r="L109">
        <v>22184</v>
      </c>
      <c r="M109">
        <v>668901</v>
      </c>
    </row>
    <row r="110" spans="1:13" x14ac:dyDescent="0.45">
      <c r="A110" t="s">
        <v>1095</v>
      </c>
      <c r="B110" t="s">
        <v>30</v>
      </c>
      <c r="C110">
        <v>293</v>
      </c>
      <c r="D110" s="19">
        <v>0.29399999999999998</v>
      </c>
      <c r="E110" s="19">
        <v>0.629</v>
      </c>
      <c r="F110" s="19">
        <v>0.46</v>
      </c>
      <c r="G110" s="19">
        <v>0.60799999999999998</v>
      </c>
      <c r="H110" s="19">
        <v>0.86499999999999999</v>
      </c>
      <c r="I110" s="19">
        <v>0.78200000000000003</v>
      </c>
      <c r="J110" s="19">
        <v>0.497</v>
      </c>
      <c r="K110">
        <v>18.100000000000001</v>
      </c>
      <c r="L110">
        <v>22186</v>
      </c>
      <c r="M110">
        <v>668930</v>
      </c>
    </row>
    <row r="111" spans="1:13" x14ac:dyDescent="0.45">
      <c r="A111" t="s">
        <v>91</v>
      </c>
      <c r="B111" t="s">
        <v>61</v>
      </c>
      <c r="C111">
        <v>340</v>
      </c>
      <c r="D111" s="19">
        <v>0.26900000000000002</v>
      </c>
      <c r="E111" s="19">
        <v>0.63800000000000001</v>
      </c>
      <c r="F111" s="19">
        <v>0.45900000000000002</v>
      </c>
      <c r="G111" s="19">
        <v>0.60599999999999998</v>
      </c>
      <c r="H111" s="19">
        <v>0.88200000000000001</v>
      </c>
      <c r="I111" s="19">
        <v>0.80300000000000005</v>
      </c>
      <c r="J111" s="19">
        <v>0.51400000000000001</v>
      </c>
      <c r="K111">
        <v>18.100000000000001</v>
      </c>
      <c r="L111">
        <v>22275</v>
      </c>
      <c r="M111">
        <v>669394</v>
      </c>
    </row>
    <row r="112" spans="1:13" x14ac:dyDescent="0.45">
      <c r="A112" t="s">
        <v>83</v>
      </c>
      <c r="B112" t="s">
        <v>1336</v>
      </c>
      <c r="C112">
        <v>341</v>
      </c>
      <c r="D112" s="19">
        <v>0.29099999999999998</v>
      </c>
      <c r="E112" s="19">
        <v>0.65</v>
      </c>
      <c r="F112" s="19">
        <v>0.47299999999999998</v>
      </c>
      <c r="G112" s="19">
        <v>0.53800000000000003</v>
      </c>
      <c r="H112" s="19">
        <v>0.80100000000000005</v>
      </c>
      <c r="I112" s="19">
        <v>0.72099999999999997</v>
      </c>
      <c r="J112" s="19">
        <v>0.505</v>
      </c>
      <c r="K112">
        <v>18.100000000000001</v>
      </c>
      <c r="L112">
        <v>26396</v>
      </c>
      <c r="M112">
        <v>669701</v>
      </c>
    </row>
    <row r="113" spans="1:13" x14ac:dyDescent="0.45">
      <c r="A113" t="s">
        <v>1082</v>
      </c>
      <c r="B113" t="s">
        <v>103</v>
      </c>
      <c r="C113">
        <v>344</v>
      </c>
      <c r="D113" s="19">
        <v>0.30199999999999999</v>
      </c>
      <c r="E113" s="19">
        <v>0.67900000000000005</v>
      </c>
      <c r="F113" s="19">
        <v>0.495</v>
      </c>
      <c r="G113" s="19">
        <v>0.48499999999999999</v>
      </c>
      <c r="H113" s="19">
        <v>0.77200000000000002</v>
      </c>
      <c r="I113" s="19">
        <v>0.68700000000000006</v>
      </c>
      <c r="J113" s="19">
        <v>0.51300000000000001</v>
      </c>
      <c r="K113">
        <v>18.100000000000001</v>
      </c>
      <c r="L113">
        <v>16578</v>
      </c>
      <c r="M113">
        <v>650490</v>
      </c>
    </row>
    <row r="114" spans="1:13" x14ac:dyDescent="0.45">
      <c r="A114" t="s">
        <v>33</v>
      </c>
      <c r="B114" t="s">
        <v>30</v>
      </c>
      <c r="C114">
        <v>416</v>
      </c>
      <c r="D114" s="19">
        <v>0.25800000000000001</v>
      </c>
      <c r="E114" s="19">
        <v>0.70699999999999996</v>
      </c>
      <c r="F114" s="19">
        <v>0.48299999999999998</v>
      </c>
      <c r="G114" s="19">
        <v>0.46700000000000003</v>
      </c>
      <c r="H114" s="19">
        <v>0.80500000000000005</v>
      </c>
      <c r="I114" s="19">
        <v>0.71499999999999997</v>
      </c>
      <c r="J114" s="19">
        <v>0.502</v>
      </c>
      <c r="K114">
        <v>18.100000000000001</v>
      </c>
      <c r="L114">
        <v>19755</v>
      </c>
      <c r="M114">
        <v>660271</v>
      </c>
    </row>
    <row r="115" spans="1:13" x14ac:dyDescent="0.45">
      <c r="A115" t="s">
        <v>200</v>
      </c>
      <c r="B115" t="s">
        <v>105</v>
      </c>
      <c r="C115">
        <v>366</v>
      </c>
      <c r="D115" s="19">
        <v>0.20899999999999999</v>
      </c>
      <c r="E115" s="19">
        <v>0.62</v>
      </c>
      <c r="F115" s="19">
        <v>0.42399999999999999</v>
      </c>
      <c r="G115" s="19">
        <v>0.69899999999999995</v>
      </c>
      <c r="H115" s="19">
        <v>0.91300000000000003</v>
      </c>
      <c r="I115" s="19">
        <v>0.86299999999999999</v>
      </c>
      <c r="J115" s="19">
        <v>0.52100000000000002</v>
      </c>
      <c r="K115">
        <v>18.100000000000001</v>
      </c>
      <c r="L115">
        <v>26368</v>
      </c>
      <c r="M115">
        <v>668709</v>
      </c>
    </row>
    <row r="116" spans="1:13" x14ac:dyDescent="0.45">
      <c r="A116" t="s">
        <v>134</v>
      </c>
      <c r="B116" t="s">
        <v>76</v>
      </c>
      <c r="C116">
        <v>300</v>
      </c>
      <c r="D116" s="19">
        <v>0.30299999999999999</v>
      </c>
      <c r="E116" s="19">
        <v>0.67400000000000004</v>
      </c>
      <c r="F116" s="19">
        <v>0.495</v>
      </c>
      <c r="G116" s="19">
        <v>0.503</v>
      </c>
      <c r="H116" s="19">
        <v>0.82899999999999996</v>
      </c>
      <c r="I116" s="19">
        <v>0.73199999999999998</v>
      </c>
      <c r="J116" s="19">
        <v>0.51600000000000001</v>
      </c>
      <c r="K116">
        <v>18</v>
      </c>
      <c r="L116">
        <v>17548</v>
      </c>
      <c r="M116">
        <v>621493</v>
      </c>
    </row>
    <row r="117" spans="1:13" x14ac:dyDescent="0.45">
      <c r="A117" t="s">
        <v>112</v>
      </c>
      <c r="B117" t="s">
        <v>76</v>
      </c>
      <c r="C117">
        <v>366</v>
      </c>
      <c r="D117" s="19">
        <v>0.27600000000000002</v>
      </c>
      <c r="E117" s="19">
        <v>0.63600000000000001</v>
      </c>
      <c r="F117" s="19">
        <v>0.45200000000000001</v>
      </c>
      <c r="G117" s="19">
        <v>0.57899999999999996</v>
      </c>
      <c r="H117" s="19">
        <v>0.89900000000000002</v>
      </c>
      <c r="I117" s="19">
        <v>0.79900000000000004</v>
      </c>
      <c r="J117" s="19">
        <v>0.48899999999999999</v>
      </c>
      <c r="K117">
        <v>18</v>
      </c>
      <c r="L117">
        <v>33189</v>
      </c>
      <c r="M117">
        <v>694384</v>
      </c>
    </row>
    <row r="118" spans="1:13" x14ac:dyDescent="0.45">
      <c r="A118" t="s">
        <v>59</v>
      </c>
      <c r="B118" t="s">
        <v>38</v>
      </c>
      <c r="C118">
        <v>371</v>
      </c>
      <c r="D118" s="19">
        <v>0.28799999999999998</v>
      </c>
      <c r="E118" s="19">
        <v>0.61499999999999999</v>
      </c>
      <c r="F118" s="19">
        <v>0.46100000000000002</v>
      </c>
      <c r="G118" s="19">
        <v>0.78500000000000003</v>
      </c>
      <c r="H118" s="19">
        <v>0.93100000000000005</v>
      </c>
      <c r="I118" s="19">
        <v>0.88800000000000001</v>
      </c>
      <c r="J118" s="19">
        <v>0.52900000000000003</v>
      </c>
      <c r="K118">
        <v>18</v>
      </c>
      <c r="L118">
        <v>2396</v>
      </c>
      <c r="M118">
        <v>467793</v>
      </c>
    </row>
    <row r="119" spans="1:13" x14ac:dyDescent="0.45">
      <c r="A119" t="s">
        <v>165</v>
      </c>
      <c r="B119" t="s">
        <v>166</v>
      </c>
      <c r="C119">
        <v>292</v>
      </c>
      <c r="D119" s="19">
        <v>0.34399999999999997</v>
      </c>
      <c r="E119" s="19">
        <v>0.59199999999999997</v>
      </c>
      <c r="F119" s="19">
        <v>0.46600000000000003</v>
      </c>
      <c r="G119" s="19">
        <v>0.66700000000000004</v>
      </c>
      <c r="H119" s="19">
        <v>0.84</v>
      </c>
      <c r="I119" s="19">
        <v>0.77500000000000002</v>
      </c>
      <c r="J119" s="19">
        <v>0.49199999999999999</v>
      </c>
      <c r="K119">
        <v>18</v>
      </c>
      <c r="L119">
        <v>17907</v>
      </c>
      <c r="M119">
        <v>663898</v>
      </c>
    </row>
    <row r="120" spans="1:13" x14ac:dyDescent="0.45">
      <c r="A120" t="s">
        <v>180</v>
      </c>
      <c r="B120" t="s">
        <v>78</v>
      </c>
      <c r="C120">
        <v>342</v>
      </c>
      <c r="D120" s="19">
        <v>0.23</v>
      </c>
      <c r="E120" s="19">
        <v>0.61799999999999999</v>
      </c>
      <c r="F120" s="19">
        <v>0.41899999999999998</v>
      </c>
      <c r="G120" s="19">
        <v>0.67500000000000004</v>
      </c>
      <c r="H120" s="19">
        <v>0.85399999999999998</v>
      </c>
      <c r="I120" s="19">
        <v>0.80400000000000005</v>
      </c>
      <c r="J120" s="19">
        <v>0.48799999999999999</v>
      </c>
      <c r="K120">
        <v>18</v>
      </c>
      <c r="L120">
        <v>17338</v>
      </c>
      <c r="M120">
        <v>650489</v>
      </c>
    </row>
    <row r="121" spans="1:13" x14ac:dyDescent="0.45">
      <c r="A121" t="s">
        <v>42</v>
      </c>
      <c r="B121" t="s">
        <v>1336</v>
      </c>
      <c r="C121">
        <v>371</v>
      </c>
      <c r="D121" s="19">
        <v>0.251</v>
      </c>
      <c r="E121" s="19">
        <v>0.63600000000000001</v>
      </c>
      <c r="F121" s="19">
        <v>0.44500000000000001</v>
      </c>
      <c r="G121" s="19">
        <v>0.66700000000000004</v>
      </c>
      <c r="H121" s="19">
        <v>0.91400000000000003</v>
      </c>
      <c r="I121" s="19">
        <v>0.84499999999999997</v>
      </c>
      <c r="J121" s="19">
        <v>0.504</v>
      </c>
      <c r="K121">
        <v>17.899999999999999</v>
      </c>
      <c r="L121">
        <v>19955</v>
      </c>
      <c r="M121">
        <v>666158</v>
      </c>
    </row>
    <row r="122" spans="1:13" x14ac:dyDescent="0.45">
      <c r="A122" t="s">
        <v>101</v>
      </c>
      <c r="B122" t="s">
        <v>78</v>
      </c>
      <c r="C122">
        <v>380</v>
      </c>
      <c r="D122" s="19">
        <v>0.32900000000000001</v>
      </c>
      <c r="E122" s="19">
        <v>0.70599999999999996</v>
      </c>
      <c r="F122" s="19">
        <v>0.51100000000000001</v>
      </c>
      <c r="G122" s="19">
        <v>0.45800000000000002</v>
      </c>
      <c r="H122" s="19">
        <v>0.83299999999999996</v>
      </c>
      <c r="I122" s="19">
        <v>0.70799999999999996</v>
      </c>
      <c r="J122" s="19">
        <v>0.48299999999999998</v>
      </c>
      <c r="K122">
        <v>17.899999999999999</v>
      </c>
      <c r="L122">
        <v>26477</v>
      </c>
      <c r="M122">
        <v>687462</v>
      </c>
    </row>
    <row r="123" spans="1:13" x14ac:dyDescent="0.45">
      <c r="A123" t="s">
        <v>192</v>
      </c>
      <c r="B123" t="s">
        <v>32</v>
      </c>
      <c r="C123">
        <v>366</v>
      </c>
      <c r="D123" s="19">
        <v>0.215</v>
      </c>
      <c r="E123" s="19">
        <v>0.67</v>
      </c>
      <c r="F123" s="19">
        <v>0.45200000000000001</v>
      </c>
      <c r="G123" s="19">
        <v>0.64800000000000002</v>
      </c>
      <c r="H123" s="19">
        <v>0.85799999999999998</v>
      </c>
      <c r="I123" s="19">
        <v>0.81</v>
      </c>
      <c r="J123" s="19">
        <v>0.52100000000000002</v>
      </c>
      <c r="K123">
        <v>17.899999999999999</v>
      </c>
      <c r="L123">
        <v>16997</v>
      </c>
      <c r="M123">
        <v>650402</v>
      </c>
    </row>
    <row r="124" spans="1:13" x14ac:dyDescent="0.45">
      <c r="A124" t="s">
        <v>1092</v>
      </c>
      <c r="B124" t="s">
        <v>47</v>
      </c>
      <c r="C124">
        <v>323</v>
      </c>
      <c r="D124" s="19">
        <v>0.28499999999999998</v>
      </c>
      <c r="E124" s="19">
        <v>0.67500000000000004</v>
      </c>
      <c r="F124" s="19">
        <v>0.49299999999999999</v>
      </c>
      <c r="G124" s="19">
        <v>0.36599999999999999</v>
      </c>
      <c r="H124" s="19">
        <v>0.81599999999999995</v>
      </c>
      <c r="I124" s="19">
        <v>0.69499999999999995</v>
      </c>
      <c r="J124" s="19">
        <v>0.53400000000000003</v>
      </c>
      <c r="K124">
        <v>17.899999999999999</v>
      </c>
      <c r="L124">
        <v>22558</v>
      </c>
      <c r="M124">
        <v>672284</v>
      </c>
    </row>
    <row r="125" spans="1:13" x14ac:dyDescent="0.45">
      <c r="A125" t="s">
        <v>1106</v>
      </c>
      <c r="B125" t="s">
        <v>70</v>
      </c>
      <c r="C125">
        <v>315</v>
      </c>
      <c r="D125" s="19">
        <v>0.26</v>
      </c>
      <c r="E125" s="19">
        <v>0.65500000000000003</v>
      </c>
      <c r="F125" s="19">
        <v>0.46700000000000003</v>
      </c>
      <c r="G125" s="19">
        <v>0.69299999999999995</v>
      </c>
      <c r="H125" s="19">
        <v>0.88200000000000001</v>
      </c>
      <c r="I125" s="19">
        <v>0.83199999999999996</v>
      </c>
      <c r="J125" s="19">
        <v>0.52400000000000002</v>
      </c>
      <c r="K125">
        <v>17.899999999999999</v>
      </c>
      <c r="L125">
        <v>21558</v>
      </c>
      <c r="M125">
        <v>663837</v>
      </c>
    </row>
    <row r="126" spans="1:13" x14ac:dyDescent="0.45">
      <c r="A126" t="s">
        <v>1111</v>
      </c>
      <c r="B126" t="s">
        <v>118</v>
      </c>
      <c r="C126">
        <v>343</v>
      </c>
      <c r="D126" s="19">
        <v>0.28799999999999998</v>
      </c>
      <c r="E126" s="19">
        <v>0.67</v>
      </c>
      <c r="F126" s="19">
        <v>0.48099999999999998</v>
      </c>
      <c r="G126" s="19">
        <v>0.52800000000000002</v>
      </c>
      <c r="H126" s="19">
        <v>0.89200000000000002</v>
      </c>
      <c r="I126" s="19">
        <v>0.78400000000000003</v>
      </c>
      <c r="J126" s="19">
        <v>0.504</v>
      </c>
      <c r="K126">
        <v>17.899999999999999</v>
      </c>
      <c r="L126">
        <v>22799</v>
      </c>
      <c r="M126">
        <v>672695</v>
      </c>
    </row>
    <row r="127" spans="1:13" x14ac:dyDescent="0.45">
      <c r="A127" t="s">
        <v>104</v>
      </c>
      <c r="B127" t="s">
        <v>105</v>
      </c>
      <c r="C127">
        <v>368</v>
      </c>
      <c r="D127" s="19">
        <v>0.217</v>
      </c>
      <c r="E127" s="19">
        <v>0.60899999999999999</v>
      </c>
      <c r="F127" s="19">
        <v>0.42499999999999999</v>
      </c>
      <c r="G127" s="19">
        <v>0.46300000000000002</v>
      </c>
      <c r="H127" s="19">
        <v>0.83199999999999996</v>
      </c>
      <c r="I127" s="19">
        <v>0.74299999999999999</v>
      </c>
      <c r="J127" s="19">
        <v>0.52900000000000003</v>
      </c>
      <c r="K127">
        <v>17.899999999999999</v>
      </c>
      <c r="L127">
        <v>12552</v>
      </c>
      <c r="M127">
        <v>553993</v>
      </c>
    </row>
    <row r="128" spans="1:13" x14ac:dyDescent="0.45">
      <c r="A128" t="s">
        <v>198</v>
      </c>
      <c r="B128" t="s">
        <v>68</v>
      </c>
      <c r="C128">
        <v>389</v>
      </c>
      <c r="D128" s="19">
        <v>0.221</v>
      </c>
      <c r="E128" s="19">
        <v>0.57099999999999995</v>
      </c>
      <c r="F128" s="19">
        <v>0.38900000000000001</v>
      </c>
      <c r="G128" s="19">
        <v>0.628</v>
      </c>
      <c r="H128" s="19">
        <v>0.89400000000000002</v>
      </c>
      <c r="I128" s="19">
        <v>0.81499999999999995</v>
      </c>
      <c r="J128" s="19">
        <v>0.47899999999999998</v>
      </c>
      <c r="K128">
        <v>17.899999999999999</v>
      </c>
      <c r="L128">
        <v>25816</v>
      </c>
      <c r="M128">
        <v>669127</v>
      </c>
    </row>
    <row r="129" spans="1:13" x14ac:dyDescent="0.45">
      <c r="A129" t="s">
        <v>158</v>
      </c>
      <c r="B129" t="s">
        <v>96</v>
      </c>
      <c r="C129">
        <v>336</v>
      </c>
      <c r="D129" s="19">
        <v>0.33200000000000002</v>
      </c>
      <c r="E129" s="19">
        <v>0.65200000000000002</v>
      </c>
      <c r="F129" s="19">
        <v>0.49199999999999999</v>
      </c>
      <c r="G129" s="19">
        <v>0.68899999999999995</v>
      </c>
      <c r="H129" s="19">
        <v>0.88300000000000001</v>
      </c>
      <c r="I129" s="19">
        <v>0.81799999999999995</v>
      </c>
      <c r="J129" s="19">
        <v>0.499</v>
      </c>
      <c r="K129">
        <v>17.899999999999999</v>
      </c>
      <c r="L129">
        <v>16478</v>
      </c>
      <c r="M129">
        <v>656941</v>
      </c>
    </row>
    <row r="130" spans="1:13" x14ac:dyDescent="0.45">
      <c r="A130" t="s">
        <v>1110</v>
      </c>
      <c r="B130" t="s">
        <v>68</v>
      </c>
      <c r="C130">
        <v>291</v>
      </c>
      <c r="D130" s="19">
        <v>0.218</v>
      </c>
      <c r="E130" s="19">
        <v>0.54700000000000004</v>
      </c>
      <c r="F130" s="19">
        <v>0.39900000000000002</v>
      </c>
      <c r="G130" s="19">
        <v>0.76700000000000002</v>
      </c>
      <c r="H130" s="19">
        <v>0.93600000000000005</v>
      </c>
      <c r="I130" s="19">
        <v>0.89500000000000002</v>
      </c>
      <c r="J130" s="19">
        <v>0.55200000000000005</v>
      </c>
      <c r="K130">
        <v>17.899999999999999</v>
      </c>
      <c r="L130">
        <v>20036</v>
      </c>
      <c r="M130">
        <v>670623</v>
      </c>
    </row>
    <row r="131" spans="1:13" x14ac:dyDescent="0.45">
      <c r="A131" t="s">
        <v>190</v>
      </c>
      <c r="B131" t="s">
        <v>68</v>
      </c>
      <c r="C131">
        <v>365</v>
      </c>
      <c r="D131" s="19">
        <v>0.26600000000000001</v>
      </c>
      <c r="E131" s="19">
        <v>0.66900000000000004</v>
      </c>
      <c r="F131" s="19">
        <v>0.47799999999999998</v>
      </c>
      <c r="G131" s="19">
        <v>0.40400000000000003</v>
      </c>
      <c r="H131" s="19">
        <v>0.85699999999999998</v>
      </c>
      <c r="I131" s="19">
        <v>0.73699999999999999</v>
      </c>
      <c r="J131" s="19">
        <v>0.52500000000000002</v>
      </c>
      <c r="K131">
        <v>17.8</v>
      </c>
      <c r="L131">
        <v>15998</v>
      </c>
      <c r="M131">
        <v>641355</v>
      </c>
    </row>
    <row r="132" spans="1:13" x14ac:dyDescent="0.45">
      <c r="A132" t="s">
        <v>63</v>
      </c>
      <c r="B132" t="s">
        <v>64</v>
      </c>
      <c r="C132">
        <v>360</v>
      </c>
      <c r="D132" s="19">
        <v>0.26900000000000002</v>
      </c>
      <c r="E132" s="19">
        <v>0.63900000000000001</v>
      </c>
      <c r="F132" s="19">
        <v>0.46700000000000003</v>
      </c>
      <c r="G132" s="19">
        <v>0.45500000000000002</v>
      </c>
      <c r="H132" s="19">
        <v>0.78700000000000003</v>
      </c>
      <c r="I132" s="19">
        <v>0.69799999999999995</v>
      </c>
      <c r="J132" s="19">
        <v>0.53400000000000003</v>
      </c>
      <c r="K132">
        <v>17.8</v>
      </c>
      <c r="L132">
        <v>25479</v>
      </c>
      <c r="M132">
        <v>686668</v>
      </c>
    </row>
    <row r="133" spans="1:13" x14ac:dyDescent="0.45">
      <c r="A133" t="s">
        <v>81</v>
      </c>
      <c r="B133" t="s">
        <v>64</v>
      </c>
      <c r="C133">
        <v>356</v>
      </c>
      <c r="D133" s="19">
        <v>0.312</v>
      </c>
      <c r="E133" s="19">
        <v>0.71899999999999997</v>
      </c>
      <c r="F133" s="19">
        <v>0.51300000000000001</v>
      </c>
      <c r="G133" s="19">
        <v>0.41399999999999998</v>
      </c>
      <c r="H133" s="19">
        <v>0.86199999999999999</v>
      </c>
      <c r="I133" s="19">
        <v>0.72399999999999998</v>
      </c>
      <c r="J133" s="19">
        <v>0.49299999999999999</v>
      </c>
      <c r="K133">
        <v>17.8</v>
      </c>
      <c r="L133">
        <v>25878</v>
      </c>
      <c r="M133">
        <v>682998</v>
      </c>
    </row>
    <row r="134" spans="1:13" x14ac:dyDescent="0.45">
      <c r="A134" t="s">
        <v>183</v>
      </c>
      <c r="B134" t="s">
        <v>38</v>
      </c>
      <c r="C134">
        <v>331</v>
      </c>
      <c r="D134" s="19">
        <v>0.313</v>
      </c>
      <c r="E134" s="19">
        <v>0.627</v>
      </c>
      <c r="F134" s="19">
        <v>0.47399999999999998</v>
      </c>
      <c r="G134" s="19">
        <v>0.55800000000000005</v>
      </c>
      <c r="H134" s="19">
        <v>0.88800000000000001</v>
      </c>
      <c r="I134" s="19">
        <v>0.78200000000000003</v>
      </c>
      <c r="J134" s="19">
        <v>0.51400000000000001</v>
      </c>
      <c r="K134">
        <v>17.8</v>
      </c>
      <c r="L134">
        <v>15112</v>
      </c>
      <c r="M134">
        <v>641857</v>
      </c>
    </row>
    <row r="135" spans="1:13" x14ac:dyDescent="0.45">
      <c r="A135" t="s">
        <v>92</v>
      </c>
      <c r="B135" t="s">
        <v>28</v>
      </c>
      <c r="C135">
        <v>354</v>
      </c>
      <c r="D135" s="19">
        <v>0.216</v>
      </c>
      <c r="E135" s="19">
        <v>0.60099999999999998</v>
      </c>
      <c r="F135" s="19">
        <v>0.42299999999999999</v>
      </c>
      <c r="G135" s="19">
        <v>0.72899999999999998</v>
      </c>
      <c r="H135" s="19">
        <v>0.92100000000000004</v>
      </c>
      <c r="I135" s="19">
        <v>0.875</v>
      </c>
      <c r="J135" s="19">
        <v>0.53700000000000003</v>
      </c>
      <c r="K135">
        <v>17.8</v>
      </c>
      <c r="L135">
        <v>18900</v>
      </c>
      <c r="M135">
        <v>665750</v>
      </c>
    </row>
    <row r="136" spans="1:13" x14ac:dyDescent="0.45">
      <c r="A136" t="s">
        <v>159</v>
      </c>
      <c r="B136" t="s">
        <v>61</v>
      </c>
      <c r="C136">
        <v>367</v>
      </c>
      <c r="D136" s="19">
        <v>0.33700000000000002</v>
      </c>
      <c r="E136" s="19">
        <v>0.72199999999999998</v>
      </c>
      <c r="F136" s="19">
        <v>0.51300000000000001</v>
      </c>
      <c r="G136" s="19">
        <v>0.46800000000000003</v>
      </c>
      <c r="H136" s="19">
        <v>0.76700000000000002</v>
      </c>
      <c r="I136" s="19">
        <v>0.66100000000000003</v>
      </c>
      <c r="J136" s="19">
        <v>0.45800000000000002</v>
      </c>
      <c r="K136">
        <v>17.7</v>
      </c>
      <c r="L136">
        <v>27899</v>
      </c>
      <c r="M136">
        <v>690993</v>
      </c>
    </row>
    <row r="137" spans="1:13" x14ac:dyDescent="0.45">
      <c r="A137" t="s">
        <v>136</v>
      </c>
      <c r="B137" t="s">
        <v>61</v>
      </c>
      <c r="C137">
        <v>285</v>
      </c>
      <c r="D137" s="19">
        <v>0.31900000000000001</v>
      </c>
      <c r="E137" s="19">
        <v>0.66300000000000003</v>
      </c>
      <c r="F137" s="19">
        <v>0.49099999999999999</v>
      </c>
      <c r="G137" s="19">
        <v>0.54200000000000004</v>
      </c>
      <c r="H137" s="19">
        <v>0.85199999999999998</v>
      </c>
      <c r="I137" s="19">
        <v>0.751</v>
      </c>
      <c r="J137" s="19">
        <v>0.499</v>
      </c>
      <c r="K137">
        <v>17.7</v>
      </c>
      <c r="L137">
        <v>19287</v>
      </c>
      <c r="M137">
        <v>666969</v>
      </c>
    </row>
    <row r="138" spans="1:13" x14ac:dyDescent="0.45">
      <c r="A138" t="s">
        <v>148</v>
      </c>
      <c r="B138" t="s">
        <v>53</v>
      </c>
      <c r="C138">
        <v>377</v>
      </c>
      <c r="D138" s="19">
        <v>0.35099999999999998</v>
      </c>
      <c r="E138" s="19">
        <v>0.626</v>
      </c>
      <c r="F138" s="19">
        <v>0.50600000000000001</v>
      </c>
      <c r="G138" s="19">
        <v>0.90300000000000002</v>
      </c>
      <c r="H138" s="19">
        <v>0.96799999999999997</v>
      </c>
      <c r="I138" s="19">
        <v>0.94799999999999995</v>
      </c>
      <c r="J138" s="19">
        <v>0.56299999999999994</v>
      </c>
      <c r="K138">
        <v>17.7</v>
      </c>
      <c r="L138">
        <v>19734</v>
      </c>
      <c r="M138">
        <v>668942</v>
      </c>
    </row>
    <row r="139" spans="1:13" x14ac:dyDescent="0.45">
      <c r="A139" t="s">
        <v>1113</v>
      </c>
      <c r="B139" t="s">
        <v>1336</v>
      </c>
      <c r="C139">
        <v>304</v>
      </c>
      <c r="D139" s="19">
        <v>0.34799999999999998</v>
      </c>
      <c r="E139" s="19">
        <v>0.78</v>
      </c>
      <c r="F139" s="19">
        <v>0.58199999999999996</v>
      </c>
      <c r="G139" s="19">
        <v>0.41299999999999998</v>
      </c>
      <c r="H139" s="19">
        <v>0.78500000000000003</v>
      </c>
      <c r="I139" s="19">
        <v>0.68400000000000005</v>
      </c>
      <c r="J139" s="19">
        <v>0.54200000000000004</v>
      </c>
      <c r="K139">
        <v>17.7</v>
      </c>
      <c r="L139">
        <v>18568</v>
      </c>
      <c r="M139">
        <v>650333</v>
      </c>
    </row>
    <row r="140" spans="1:13" x14ac:dyDescent="0.45">
      <c r="A140" t="s">
        <v>1179</v>
      </c>
      <c r="B140" t="s">
        <v>1337</v>
      </c>
      <c r="C140">
        <v>297</v>
      </c>
      <c r="D140" s="19">
        <v>0.17100000000000001</v>
      </c>
      <c r="E140" s="19">
        <v>0.59099999999999997</v>
      </c>
      <c r="F140" s="19">
        <v>0.39900000000000002</v>
      </c>
      <c r="G140" s="19">
        <v>0.52600000000000002</v>
      </c>
      <c r="H140" s="19">
        <v>0.84</v>
      </c>
      <c r="I140" s="19">
        <v>0.77800000000000002</v>
      </c>
      <c r="J140" s="19">
        <v>0.54200000000000004</v>
      </c>
      <c r="K140">
        <v>17.7</v>
      </c>
      <c r="L140">
        <v>9847</v>
      </c>
      <c r="M140">
        <v>457705</v>
      </c>
    </row>
    <row r="141" spans="1:13" x14ac:dyDescent="0.45">
      <c r="A141" t="s">
        <v>187</v>
      </c>
      <c r="B141" t="s">
        <v>121</v>
      </c>
      <c r="C141">
        <v>290</v>
      </c>
      <c r="D141" s="19">
        <v>0.16500000000000001</v>
      </c>
      <c r="E141" s="19">
        <v>0.63500000000000001</v>
      </c>
      <c r="F141" s="19">
        <v>0.42499999999999999</v>
      </c>
      <c r="G141" s="19">
        <v>0.45500000000000002</v>
      </c>
      <c r="H141" s="19">
        <v>0.79400000000000004</v>
      </c>
      <c r="I141" s="19">
        <v>0.73499999999999999</v>
      </c>
      <c r="J141" s="19">
        <v>0.55200000000000005</v>
      </c>
      <c r="K141">
        <v>17.7</v>
      </c>
      <c r="L141">
        <v>18015</v>
      </c>
      <c r="M141">
        <v>657557</v>
      </c>
    </row>
    <row r="142" spans="1:13" x14ac:dyDescent="0.45">
      <c r="A142" t="s">
        <v>150</v>
      </c>
      <c r="B142" t="s">
        <v>96</v>
      </c>
      <c r="C142">
        <v>330</v>
      </c>
      <c r="D142" s="19">
        <v>0.24299999999999999</v>
      </c>
      <c r="E142" s="19">
        <v>0.64200000000000002</v>
      </c>
      <c r="F142" s="19">
        <v>0.442</v>
      </c>
      <c r="G142" s="19">
        <v>0.497</v>
      </c>
      <c r="H142" s="19">
        <v>0.86499999999999999</v>
      </c>
      <c r="I142" s="19">
        <v>0.76400000000000001</v>
      </c>
      <c r="J142" s="19">
        <v>0.5</v>
      </c>
      <c r="K142">
        <v>17.7</v>
      </c>
      <c r="L142">
        <v>28806</v>
      </c>
      <c r="M142">
        <v>694192</v>
      </c>
    </row>
    <row r="143" spans="1:13" x14ac:dyDescent="0.45">
      <c r="A143" t="s">
        <v>1114</v>
      </c>
      <c r="B143" t="s">
        <v>49</v>
      </c>
      <c r="C143">
        <v>373</v>
      </c>
      <c r="D143" s="19">
        <v>0.19900000000000001</v>
      </c>
      <c r="E143" s="19">
        <v>0.53900000000000003</v>
      </c>
      <c r="F143" s="19">
        <v>0.38600000000000001</v>
      </c>
      <c r="G143" s="19">
        <v>0.79600000000000004</v>
      </c>
      <c r="H143" s="19">
        <v>0.96699999999999997</v>
      </c>
      <c r="I143" s="19">
        <v>0.92700000000000005</v>
      </c>
      <c r="J143" s="19">
        <v>0.54900000000000004</v>
      </c>
      <c r="K143">
        <v>17.600000000000001</v>
      </c>
      <c r="L143">
        <v>22715</v>
      </c>
      <c r="M143">
        <v>672580</v>
      </c>
    </row>
    <row r="144" spans="1:13" x14ac:dyDescent="0.45">
      <c r="A144" t="s">
        <v>1118</v>
      </c>
      <c r="B144" t="s">
        <v>125</v>
      </c>
      <c r="C144">
        <v>327</v>
      </c>
      <c r="D144" s="19">
        <v>0.26100000000000001</v>
      </c>
      <c r="E144" s="19">
        <v>0.55400000000000005</v>
      </c>
      <c r="F144" s="19">
        <v>0.42399999999999999</v>
      </c>
      <c r="G144" s="19">
        <v>0.67800000000000005</v>
      </c>
      <c r="H144" s="19">
        <v>0.89200000000000002</v>
      </c>
      <c r="I144" s="19">
        <v>0.83299999999999996</v>
      </c>
      <c r="J144" s="19">
        <v>0.55500000000000005</v>
      </c>
      <c r="K144">
        <v>17.600000000000001</v>
      </c>
      <c r="L144">
        <v>26319</v>
      </c>
      <c r="M144">
        <v>683737</v>
      </c>
    </row>
    <row r="145" spans="1:13" x14ac:dyDescent="0.45">
      <c r="A145" t="s">
        <v>95</v>
      </c>
      <c r="B145" t="s">
        <v>96</v>
      </c>
      <c r="C145">
        <v>380</v>
      </c>
      <c r="D145" s="19">
        <v>0.32200000000000001</v>
      </c>
      <c r="E145" s="19">
        <v>0.61899999999999999</v>
      </c>
      <c r="F145" s="19">
        <v>0.47799999999999998</v>
      </c>
      <c r="G145" s="19">
        <v>0.80700000000000005</v>
      </c>
      <c r="H145" s="19">
        <v>0.94699999999999995</v>
      </c>
      <c r="I145" s="19">
        <v>0.90200000000000002</v>
      </c>
      <c r="J145" s="19">
        <v>0.52500000000000002</v>
      </c>
      <c r="K145">
        <v>17.5</v>
      </c>
      <c r="L145">
        <v>24610</v>
      </c>
      <c r="M145">
        <v>680757</v>
      </c>
    </row>
    <row r="146" spans="1:13" x14ac:dyDescent="0.45">
      <c r="A146" t="s">
        <v>89</v>
      </c>
      <c r="B146" t="s">
        <v>90</v>
      </c>
      <c r="C146">
        <v>406</v>
      </c>
      <c r="D146" s="19">
        <v>0.308</v>
      </c>
      <c r="E146" s="19">
        <v>0.61099999999999999</v>
      </c>
      <c r="F146" s="19">
        <v>0.47299999999999998</v>
      </c>
      <c r="G146" s="19">
        <v>0.64800000000000002</v>
      </c>
      <c r="H146" s="19">
        <v>0.89900000000000002</v>
      </c>
      <c r="I146" s="19">
        <v>0.82399999999999995</v>
      </c>
      <c r="J146" s="19">
        <v>0.54300000000000004</v>
      </c>
      <c r="K146">
        <v>17.5</v>
      </c>
      <c r="L146">
        <v>21479</v>
      </c>
      <c r="M146">
        <v>663538</v>
      </c>
    </row>
    <row r="147" spans="1:13" x14ac:dyDescent="0.45">
      <c r="A147" t="s">
        <v>216</v>
      </c>
      <c r="B147" t="s">
        <v>1336</v>
      </c>
      <c r="C147">
        <v>362</v>
      </c>
      <c r="D147" s="19">
        <v>0.28199999999999997</v>
      </c>
      <c r="E147" s="19">
        <v>0.71699999999999997</v>
      </c>
      <c r="F147" s="19">
        <v>0.49199999999999999</v>
      </c>
      <c r="G147" s="19">
        <v>0.57099999999999995</v>
      </c>
      <c r="H147" s="19">
        <v>0.86</v>
      </c>
      <c r="I147" s="19">
        <v>0.77400000000000002</v>
      </c>
      <c r="J147" s="19">
        <v>0.48299999999999998</v>
      </c>
      <c r="K147">
        <v>17.399999999999999</v>
      </c>
      <c r="L147">
        <v>29931</v>
      </c>
      <c r="M147">
        <v>696285</v>
      </c>
    </row>
    <row r="148" spans="1:13" x14ac:dyDescent="0.45">
      <c r="A148" t="s">
        <v>175</v>
      </c>
      <c r="B148" t="s">
        <v>41</v>
      </c>
      <c r="C148">
        <v>382</v>
      </c>
      <c r="D148" s="19">
        <v>0.182</v>
      </c>
      <c r="E148" s="19">
        <v>0.60199999999999998</v>
      </c>
      <c r="F148" s="19">
        <v>0.40600000000000003</v>
      </c>
      <c r="G148" s="19">
        <v>0.57299999999999995</v>
      </c>
      <c r="H148" s="19">
        <v>0.871</v>
      </c>
      <c r="I148" s="19">
        <v>0.80900000000000005</v>
      </c>
      <c r="J148" s="19">
        <v>0.53400000000000003</v>
      </c>
      <c r="K148">
        <v>17.399999999999999</v>
      </c>
      <c r="L148">
        <v>27479</v>
      </c>
      <c r="M148">
        <v>691026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9DCC3-1835-4BDE-A6A9-0534C1B9989E}">
  <dimension ref="A1:AL107"/>
  <sheetViews>
    <sheetView workbookViewId="0">
      <selection activeCell="A92" sqref="A92:XFD92"/>
    </sheetView>
  </sheetViews>
  <sheetFormatPr defaultRowHeight="14.25" x14ac:dyDescent="0.45"/>
  <sheetData>
    <row r="1" spans="1:38" x14ac:dyDescent="0.45">
      <c r="A1" t="s">
        <v>0</v>
      </c>
      <c r="B1" t="s">
        <v>1</v>
      </c>
      <c r="C1" t="s">
        <v>2</v>
      </c>
      <c r="D1" t="s">
        <v>2</v>
      </c>
      <c r="E1" t="s">
        <v>4</v>
      </c>
      <c r="F1" t="s">
        <v>4</v>
      </c>
      <c r="G1" t="s">
        <v>6</v>
      </c>
      <c r="H1" t="s">
        <v>6</v>
      </c>
      <c r="I1" t="s">
        <v>9</v>
      </c>
      <c r="J1" t="s">
        <v>9</v>
      </c>
      <c r="K1" t="s">
        <v>1347</v>
      </c>
      <c r="L1" t="s">
        <v>1338</v>
      </c>
      <c r="M1" t="s">
        <v>13</v>
      </c>
      <c r="N1" t="s">
        <v>13</v>
      </c>
      <c r="O1" t="s">
        <v>14</v>
      </c>
      <c r="P1" t="s">
        <v>14</v>
      </c>
      <c r="Q1" t="s">
        <v>224</v>
      </c>
      <c r="R1" t="s">
        <v>224</v>
      </c>
      <c r="S1" t="s">
        <v>1123</v>
      </c>
      <c r="T1" t="s">
        <v>1141</v>
      </c>
      <c r="U1" t="s">
        <v>1127</v>
      </c>
      <c r="V1" t="s">
        <v>1127</v>
      </c>
      <c r="W1" t="s">
        <v>1128</v>
      </c>
      <c r="X1" t="s">
        <v>1142</v>
      </c>
      <c r="Y1" t="s">
        <v>15</v>
      </c>
      <c r="Z1" t="s">
        <v>15</v>
      </c>
      <c r="AA1" t="s">
        <v>1124</v>
      </c>
      <c r="AB1" t="s">
        <v>1143</v>
      </c>
      <c r="AC1" t="s">
        <v>17</v>
      </c>
      <c r="AD1" t="s">
        <v>17</v>
      </c>
      <c r="AE1" t="s">
        <v>1125</v>
      </c>
      <c r="AF1" t="s">
        <v>1144</v>
      </c>
      <c r="AG1" t="s">
        <v>21</v>
      </c>
      <c r="AH1" t="s">
        <v>21</v>
      </c>
      <c r="AI1" t="s">
        <v>1121</v>
      </c>
      <c r="AJ1" t="s">
        <v>1121</v>
      </c>
      <c r="AK1" t="s">
        <v>1126</v>
      </c>
      <c r="AL1" t="s">
        <v>1145</v>
      </c>
    </row>
    <row r="2" spans="1:38" x14ac:dyDescent="0.45">
      <c r="A2" t="s">
        <v>31</v>
      </c>
      <c r="B2" t="str">
        <f>VLOOKUP($A2, Dashboard!$A$2:$Y$155, MATCH('Total Calculated'!B$1, Dashboard!$A$1:$Y$1, 0), FALSE)</f>
        <v>NYY</v>
      </c>
      <c r="C2">
        <f>VLOOKUP($A2, Dashboard!$A$2:$Y$155, MATCH('Total Calculated'!C$1, Dashboard!$A$1:$Y$1, 0), FALSE)</f>
        <v>55</v>
      </c>
      <c r="D2">
        <f>VLOOKUP($A2, 'Dashboard 2'!$A$2:$X$155, MATCH('Total Calculated'!D$1, 'Dashboard 2'!$A$1:$X$1, 0), FALSE)</f>
        <v>89</v>
      </c>
      <c r="E2">
        <f>VLOOKUP($A2, Dashboard!$A$2:$Y$155, MATCH('Total Calculated'!E$1, Dashboard!$A$1:$Y$1, 0), FALSE)</f>
        <v>17</v>
      </c>
      <c r="F2">
        <f>VLOOKUP($A2, 'Dashboard 2'!$A$2:$X$155, MATCH('Total Calculated'!F$1, 'Dashboard 2'!$A$1:$X$1, 0), FALSE)</f>
        <v>35</v>
      </c>
      <c r="G2">
        <f>VLOOKUP($A2, Dashboard!$A$2:$Y$155, MATCH('Total Calculated'!G$1, Dashboard!$A$1:$Y$1, 0), FALSE)</f>
        <v>39</v>
      </c>
      <c r="H2">
        <f>VLOOKUP($A2, 'Dashboard 2'!$A$2:$X$155, MATCH('Total Calculated'!H$1, 'Dashboard 2'!$A$1:$X$1, 0), FALSE)</f>
        <v>89</v>
      </c>
      <c r="I2" s="2">
        <f>VLOOKUP($A2, Dashboard!$A$2:$Y$155, MATCH('Total Calculated'!I$1, Dashboard!$A$1:$Y$1, 0), FALSE)</f>
        <v>0.248979591</v>
      </c>
      <c r="J2" s="2">
        <f>VLOOKUP($A2, 'Dashboard 2'!$A$2:$X$155, MATCH('Total Calculated'!J$1, 'Dashboard 2'!$A$1:$X$1, 0), FALSE)</f>
        <v>0.24099999999999999</v>
      </c>
      <c r="K2" s="2">
        <f>J2-I2</f>
        <v>-7.9795910000000081E-3</v>
      </c>
      <c r="L2" s="4">
        <f>_xlfn.RANK.EQ(K2, $K$2:$K$107,0)</f>
        <v>65</v>
      </c>
      <c r="M2" s="2">
        <f>VLOOKUP($A2, Dashboard!$A$2:$Y$155, MATCH('Total Calculated'!M$1, Dashboard!$A$1:$Y$1, 0), FALSE)</f>
        <v>0.40983606500000003</v>
      </c>
      <c r="N2" s="2">
        <f>VLOOKUP($A2, 'Dashboard 2'!$A$2:$X$155, MATCH('Total Calculated'!N$1, 'Dashboard 2'!$A$1:$X$1, 0), FALSE)</f>
        <v>0.48199999999999998</v>
      </c>
      <c r="O2" s="2">
        <f>VLOOKUP($A2, Dashboard!$A$2:$Y$155, MATCH('Total Calculated'!O$1, Dashboard!$A$1:$Y$1, 0), FALSE)</f>
        <v>0.62944162400000003</v>
      </c>
      <c r="P2" s="2">
        <f>VLOOKUP($A2, 'Dashboard 2'!$A$2:$X$155, MATCH('Total Calculated'!P$1, 'Dashboard 2'!$A$1:$X$1, 0), FALSE)</f>
        <v>0.73799999999999999</v>
      </c>
      <c r="Q2" s="2">
        <f>M2+O2</f>
        <v>1.0392776889999999</v>
      </c>
      <c r="R2" s="2">
        <f>N2+P2</f>
        <v>1.22</v>
      </c>
      <c r="S2" s="2">
        <f>R2-Q2</f>
        <v>0.18072231100000002</v>
      </c>
      <c r="T2" s="4">
        <f>_xlfn.RANK.EQ(S2, $S$2:$S$107, 0)</f>
        <v>16</v>
      </c>
      <c r="U2" s="4">
        <f>100*((O2/0.314)+(M2/0.41)-1)</f>
        <v>200.41913177722543</v>
      </c>
      <c r="V2" s="4">
        <f>100*((P2/0.314)+(N2/0.41)-1)</f>
        <v>252.59282274351403</v>
      </c>
      <c r="W2" s="4">
        <f>V2-U2</f>
        <v>52.173690966288603</v>
      </c>
      <c r="X2" s="4">
        <f>_xlfn.RANK.EQ(W2, $W$2:$W$107, 0)</f>
        <v>17</v>
      </c>
      <c r="Y2" s="2">
        <f>VLOOKUP($A2, Dashboard!$A$2:$Y$155, MATCH('Total Calculated'!Y$1, Dashboard!$A$1:$Y$1, 0), FALSE)</f>
        <v>0.42999507312973301</v>
      </c>
      <c r="Z2" s="2">
        <f>VLOOKUP($A2, 'Dashboard 2'!$A$2:$X$155, MATCH('Total Calculated'!Z$1, 'Dashboard 2'!$A$1:$X$1, 0), FALSE)</f>
        <v>0.499</v>
      </c>
      <c r="AA2" s="2">
        <f>Z2-Y2</f>
        <v>6.9004926870266992E-2</v>
      </c>
      <c r="AB2" s="4">
        <f>_xlfn.RANK.EQ(AA2, $AA$2:$AA$107, 0)</f>
        <v>16</v>
      </c>
      <c r="AC2" s="3">
        <f>VLOOKUP($A2, Dashboard!$A$2:$Y$155, MATCH('Total Calculated'!AC$1, Dashboard!$A$1:$Y$1, 0), FALSE)</f>
        <v>184.48534625388399</v>
      </c>
      <c r="AD2" s="3">
        <f>VLOOKUP($A2, 'Dashboard 2'!$A$2:$X$155, MATCH('Total Calculated'!AD$1, 'Dashboard 2'!$A$1:$X$1, 0), FALSE)</f>
        <v>233</v>
      </c>
      <c r="AE2" s="3">
        <f>AD2-AC2</f>
        <v>48.514653746116011</v>
      </c>
      <c r="AF2" s="4">
        <f>_xlfn.RANK.EQ(AE2, $AE$2:$AE$107, 0)</f>
        <v>15</v>
      </c>
      <c r="AG2" s="3">
        <f>VLOOKUP($A2, Dashboard!$A$2:$Y$155, MATCH('Total Calculated'!AG$1, Dashboard!$A$1:$Y$1, 0), FALSE)</f>
        <v>2.9050636855721801</v>
      </c>
      <c r="AH2" s="3">
        <f>VLOOKUP($A2, 'Dashboard 2'!$A$2:$X$155, MATCH('Total Calculated'!AH$1, 'Dashboard 2'!$A$1:$X$1, 0), FALSE)</f>
        <v>7</v>
      </c>
      <c r="AI2" s="3">
        <f>(AG2/C2)*162</f>
        <v>8.5567330375035127</v>
      </c>
      <c r="AJ2" s="3">
        <f>(AH2/D2)*162</f>
        <v>12.741573033707866</v>
      </c>
      <c r="AK2" s="3">
        <f>AJ2-AI2</f>
        <v>4.184839996204353</v>
      </c>
      <c r="AL2">
        <f>_xlfn.RANK.EQ(AK2, $AK$2:$AK$107, 0)</f>
        <v>12</v>
      </c>
    </row>
    <row r="3" spans="1:38" x14ac:dyDescent="0.45">
      <c r="A3" t="s">
        <v>27</v>
      </c>
      <c r="B3" t="str">
        <f>VLOOKUP($A3, Dashboard!$A$2:$Y$155, MATCH('Total Calculated'!B$1, Dashboard!$A$1:$Y$1, 0), FALSE)</f>
        <v>KCR</v>
      </c>
      <c r="C3">
        <f>VLOOKUP($A3, Dashboard!$A$2:$Y$155, MATCH('Total Calculated'!C$1, Dashboard!$A$1:$Y$1, 0), FALSE)</f>
        <v>55</v>
      </c>
      <c r="D3">
        <f>VLOOKUP($A3, 'Dashboard 2'!$A$2:$X$155, MATCH('Total Calculated'!D$1, 'Dashboard 2'!$A$1:$X$1, 0), FALSE)</f>
        <v>93</v>
      </c>
      <c r="E3">
        <f>VLOOKUP($A3, Dashboard!$A$2:$Y$155, MATCH('Total Calculated'!E$1, Dashboard!$A$1:$Y$1, 0), FALSE)</f>
        <v>9</v>
      </c>
      <c r="F3">
        <f>VLOOKUP($A3, 'Dashboard 2'!$A$2:$X$155, MATCH('Total Calculated'!F$1, 'Dashboard 2'!$A$1:$X$1, 0), FALSE)</f>
        <v>22</v>
      </c>
      <c r="G3">
        <f>VLOOKUP($A3, Dashboard!$A$2:$Y$155, MATCH('Total Calculated'!G$1, Dashboard!$A$1:$Y$1, 0), FALSE)</f>
        <v>36</v>
      </c>
      <c r="H3">
        <f>VLOOKUP($A3, 'Dashboard 2'!$A$2:$X$155, MATCH('Total Calculated'!H$1, 'Dashboard 2'!$A$1:$X$1, 0), FALSE)</f>
        <v>64</v>
      </c>
      <c r="I3" s="2">
        <f>VLOOKUP($A3, Dashboard!$A$2:$Y$155, MATCH('Total Calculated'!I$1, Dashboard!$A$1:$Y$1, 0), FALSE)</f>
        <v>0.16460905300000001</v>
      </c>
      <c r="J3" s="2">
        <f>VLOOKUP($A3, 'Dashboard 2'!$A$2:$X$155, MATCH('Total Calculated'!J$1, 'Dashboard 2'!$A$1:$X$1, 0), FALSE)</f>
        <v>0.13900000000000001</v>
      </c>
      <c r="K3" s="2">
        <f t="shared" ref="K3:K52" si="0">J3-I3</f>
        <v>-2.5609052999999993E-2</v>
      </c>
      <c r="L3" s="4">
        <f t="shared" ref="L3:L66" si="1">_xlfn.RANK.EQ(K3, $K$2:$K$107,0)</f>
        <v>81</v>
      </c>
      <c r="M3" s="2">
        <f>VLOOKUP($A3, Dashboard!$A$2:$Y$155, MATCH('Total Calculated'!M$1, Dashboard!$A$1:$Y$1, 0), FALSE)</f>
        <v>0.36625514399999998</v>
      </c>
      <c r="N3" s="2">
        <f>VLOOKUP($A3, 'Dashboard 2'!$A$2:$X$155, MATCH('Total Calculated'!N$1, 'Dashboard 2'!$A$1:$X$1, 0), FALSE)</f>
        <v>0.40200000000000002</v>
      </c>
      <c r="O3" s="2">
        <f>VLOOKUP($A3, Dashboard!$A$2:$Y$155, MATCH('Total Calculated'!O$1, Dashboard!$A$1:$Y$1, 0), FALSE)</f>
        <v>0.55760368599999999</v>
      </c>
      <c r="P3" s="2">
        <f>VLOOKUP($A3, 'Dashboard 2'!$A$2:$X$155, MATCH('Total Calculated'!P$1, 'Dashboard 2'!$A$1:$X$1, 0), FALSE)</f>
        <v>0.625</v>
      </c>
      <c r="Q3" s="2">
        <f t="shared" ref="Q3:Q52" si="2">M3+O3</f>
        <v>0.92385882999999991</v>
      </c>
      <c r="R3" s="2">
        <f t="shared" ref="R3:R52" si="3">N3+P3</f>
        <v>1.0270000000000001</v>
      </c>
      <c r="S3" s="2">
        <f t="shared" ref="S3:S52" si="4">R3-Q3</f>
        <v>0.10314117000000023</v>
      </c>
      <c r="T3" s="4">
        <f t="shared" ref="T3:T66" si="5">_xlfn.RANK.EQ(S3, $S$2:$S$107, 0)</f>
        <v>32</v>
      </c>
      <c r="U3" s="4">
        <f t="shared" ref="U3:U66" si="6">100*((O3/0.314)+(M3/0.41)-1)</f>
        <v>166.91131464657448</v>
      </c>
      <c r="V3" s="4">
        <f t="shared" ref="V3:V66" si="7">100*((P3/0.314)+(N3/0.41)-1)</f>
        <v>197.09336647506603</v>
      </c>
      <c r="W3" s="4">
        <f t="shared" ref="W3:W52" si="8">V3-U3</f>
        <v>30.182051828491552</v>
      </c>
      <c r="X3" s="4">
        <f t="shared" ref="X3:X66" si="9">_xlfn.RANK.EQ(W3, $W$2:$W$107, 0)</f>
        <v>33</v>
      </c>
      <c r="Y3" s="2">
        <f>VLOOKUP($A3, Dashboard!$A$2:$Y$155, MATCH('Total Calculated'!Y$1, Dashboard!$A$1:$Y$1, 0), FALSE)</f>
        <v>0.38514873112241399</v>
      </c>
      <c r="Z3" s="2">
        <f>VLOOKUP($A3, 'Dashboard 2'!$A$2:$X$155, MATCH('Total Calculated'!Z$1, 'Dashboard 2'!$A$1:$X$1, 0), FALSE)</f>
        <v>0.43099999999999999</v>
      </c>
      <c r="AA3" s="2">
        <f t="shared" ref="AA3:AA52" si="10">Z3-Y3</f>
        <v>4.5851268877586004E-2</v>
      </c>
      <c r="AB3" s="4">
        <f t="shared" ref="AB3:AB66" si="11">_xlfn.RANK.EQ(AA3, $AA$2:$AA$107, 0)</f>
        <v>26</v>
      </c>
      <c r="AC3" s="3">
        <f>VLOOKUP($A3, Dashboard!$A$2:$Y$155, MATCH('Total Calculated'!AC$1, Dashboard!$A$1:$Y$1, 0), FALSE)</f>
        <v>148.379336353783</v>
      </c>
      <c r="AD3" s="3">
        <f>VLOOKUP($A3, 'Dashboard 2'!$A$2:$X$155, MATCH('Total Calculated'!AD$1, 'Dashboard 2'!$A$1:$X$1, 0), FALSE)</f>
        <v>181</v>
      </c>
      <c r="AE3" s="3">
        <f t="shared" ref="AE3:AE52" si="12">AD3-AC3</f>
        <v>32.620663646216997</v>
      </c>
      <c r="AF3" s="4">
        <f t="shared" ref="AF3:AF66" si="13">_xlfn.RANK.EQ(AE3, $AE$2:$AE$107, 0)</f>
        <v>26</v>
      </c>
      <c r="AG3" s="3">
        <f>VLOOKUP($A3, Dashboard!$A$2:$Y$155, MATCH('Total Calculated'!AG$1, Dashboard!$A$1:$Y$1, 0), FALSE)</f>
        <v>3.1459963394921999</v>
      </c>
      <c r="AH3" s="3">
        <f>VLOOKUP($A3, 'Dashboard 2'!$A$2:$X$155, MATCH('Total Calculated'!AH$1, 'Dashboard 2'!$A$1:$X$1, 0), FALSE)</f>
        <v>6.7</v>
      </c>
      <c r="AI3" s="3">
        <f>(AG3/C3)*162</f>
        <v>9.2663892181406613</v>
      </c>
      <c r="AJ3" s="3">
        <f>(AH3/D3)*162</f>
        <v>11.670967741935485</v>
      </c>
      <c r="AK3" s="3">
        <f t="shared" ref="AK3:AK52" si="14">AJ3-AI3</f>
        <v>2.4045785237948234</v>
      </c>
      <c r="AL3">
        <f t="shared" ref="AL3:AL66" si="15">_xlfn.RANK.EQ(AK3, $AK$2:$AK$107, 0)</f>
        <v>33</v>
      </c>
    </row>
    <row r="4" spans="1:38" x14ac:dyDescent="0.45">
      <c r="A4" t="s">
        <v>119</v>
      </c>
      <c r="B4" t="str">
        <f>VLOOKUP($A4, Dashboard!$A$2:$Y$155, MATCH('Total Calculated'!B$1, Dashboard!$A$1:$Y$1, 0), FALSE)</f>
        <v>NYM</v>
      </c>
      <c r="C4">
        <f>VLOOKUP($A4, Dashboard!$A$2:$Y$155, MATCH('Total Calculated'!C$1, Dashboard!$A$1:$Y$1, 0), FALSE)</f>
        <v>52</v>
      </c>
      <c r="D4">
        <f>VLOOKUP($A4, 'Dashboard 2'!$A$2:$X$155, MATCH('Total Calculated'!D$1, 'Dashboard 2'!$A$1:$X$1, 0), FALSE)</f>
        <v>94</v>
      </c>
      <c r="E4">
        <f>VLOOKUP($A4, Dashboard!$A$2:$Y$155, MATCH('Total Calculated'!E$1, Dashboard!$A$1:$Y$1, 0), FALSE)</f>
        <v>7</v>
      </c>
      <c r="F4">
        <f>VLOOKUP($A4, 'Dashboard 2'!$A$2:$X$155, MATCH('Total Calculated'!F$1, 'Dashboard 2'!$A$1:$X$1, 0), FALSE)</f>
        <v>23</v>
      </c>
      <c r="G4">
        <f>VLOOKUP($A4, Dashboard!$A$2:$Y$155, MATCH('Total Calculated'!G$1, Dashboard!$A$1:$Y$1, 0), FALSE)</f>
        <v>24</v>
      </c>
      <c r="H4">
        <f>VLOOKUP($A4, 'Dashboard 2'!$A$2:$X$155, MATCH('Total Calculated'!H$1, 'Dashboard 2'!$A$1:$X$1, 0), FALSE)</f>
        <v>60</v>
      </c>
      <c r="I4" s="2">
        <f>VLOOKUP($A4, Dashboard!$A$2:$Y$155, MATCH('Total Calculated'!I$1, Dashboard!$A$1:$Y$1, 0), FALSE)</f>
        <v>0.163090128</v>
      </c>
      <c r="J4" s="2">
        <f>VLOOKUP($A4, 'Dashboard 2'!$A$2:$X$155, MATCH('Total Calculated'!J$1, 'Dashboard 2'!$A$1:$X$1, 0), FALSE)</f>
        <v>0.2</v>
      </c>
      <c r="K4" s="2">
        <f t="shared" si="0"/>
        <v>3.690987200000001E-2</v>
      </c>
      <c r="L4" s="4">
        <f t="shared" si="1"/>
        <v>23</v>
      </c>
      <c r="M4" s="2">
        <f>VLOOKUP($A4, Dashboard!$A$2:$Y$155, MATCH('Total Calculated'!M$1, Dashboard!$A$1:$Y$1, 0), FALSE)</f>
        <v>0.27896995699999999</v>
      </c>
      <c r="N4" s="2">
        <f>VLOOKUP($A4, 'Dashboard 2'!$A$2:$X$155, MATCH('Total Calculated'!N$1, 'Dashboard 2'!$A$1:$X$1, 0), FALSE)</f>
        <v>0.371</v>
      </c>
      <c r="O4" s="2">
        <f>VLOOKUP($A4, Dashboard!$A$2:$Y$155, MATCH('Total Calculated'!O$1, Dashboard!$A$1:$Y$1, 0), FALSE)</f>
        <v>0.36666666599999997</v>
      </c>
      <c r="P4" s="2">
        <f>VLOOKUP($A4, 'Dashboard 2'!$A$2:$X$155, MATCH('Total Calculated'!P$1, 'Dashboard 2'!$A$1:$X$1, 0), FALSE)</f>
        <v>0.55400000000000005</v>
      </c>
      <c r="Q4" s="2">
        <f t="shared" si="2"/>
        <v>0.64563662299999991</v>
      </c>
      <c r="R4" s="2">
        <f t="shared" si="3"/>
        <v>0.92500000000000004</v>
      </c>
      <c r="S4" s="2">
        <f t="shared" si="4"/>
        <v>0.27936337700000013</v>
      </c>
      <c r="T4" s="4">
        <f t="shared" si="5"/>
        <v>4</v>
      </c>
      <c r="U4" s="4">
        <f t="shared" si="6"/>
        <v>84.814276493708235</v>
      </c>
      <c r="V4" s="4">
        <f t="shared" si="7"/>
        <v>166.92092589715708</v>
      </c>
      <c r="W4" s="4">
        <f t="shared" si="8"/>
        <v>82.106649403448841</v>
      </c>
      <c r="X4" s="4">
        <f t="shared" si="9"/>
        <v>5</v>
      </c>
      <c r="Y4" s="2">
        <f>VLOOKUP($A4, Dashboard!$A$2:$Y$155, MATCH('Total Calculated'!Y$1, Dashboard!$A$1:$Y$1, 0), FALSE)</f>
        <v>0.28317736453764403</v>
      </c>
      <c r="Z4" s="2">
        <f>VLOOKUP($A4, 'Dashboard 2'!$A$2:$X$155, MATCH('Total Calculated'!Z$1, 'Dashboard 2'!$A$1:$X$1, 0), FALSE)</f>
        <v>0.39500000000000002</v>
      </c>
      <c r="AA4" s="2">
        <f t="shared" si="10"/>
        <v>0.11182263546235599</v>
      </c>
      <c r="AB4" s="4">
        <f t="shared" si="11"/>
        <v>2</v>
      </c>
      <c r="AC4" s="3">
        <f>VLOOKUP($A4, Dashboard!$A$2:$Y$155, MATCH('Total Calculated'!AC$1, Dashboard!$A$1:$Y$1, 0), FALSE)</f>
        <v>84.071353098281193</v>
      </c>
      <c r="AD4" s="3">
        <f>VLOOKUP($A4, 'Dashboard 2'!$A$2:$X$155, MATCH('Total Calculated'!AD$1, 'Dashboard 2'!$A$1:$X$1, 0), FALSE)</f>
        <v>160</v>
      </c>
      <c r="AE4" s="3">
        <f t="shared" si="12"/>
        <v>75.928646901718807</v>
      </c>
      <c r="AF4" s="4">
        <f t="shared" si="13"/>
        <v>3</v>
      </c>
      <c r="AG4" s="3">
        <f>VLOOKUP($A4, Dashboard!$A$2:$Y$155, MATCH('Total Calculated'!AG$1, Dashboard!$A$1:$Y$1, 0), FALSE)</f>
        <v>0.99111003817648702</v>
      </c>
      <c r="AH4" s="3">
        <f>VLOOKUP($A4, 'Dashboard 2'!$A$2:$X$155, MATCH('Total Calculated'!AH$1, 'Dashboard 2'!$A$1:$X$1, 0), FALSE)</f>
        <v>6.2</v>
      </c>
      <c r="AI4" s="3">
        <f>(AG4/C4)*162</f>
        <v>3.0876889650882866</v>
      </c>
      <c r="AJ4" s="3">
        <f>(AH4/D4)*162</f>
        <v>10.685106382978724</v>
      </c>
      <c r="AK4" s="3">
        <f t="shared" si="14"/>
        <v>7.597417417890437</v>
      </c>
      <c r="AL4">
        <f t="shared" si="15"/>
        <v>1</v>
      </c>
    </row>
    <row r="5" spans="1:38" x14ac:dyDescent="0.45">
      <c r="A5" t="s">
        <v>36</v>
      </c>
      <c r="B5" t="str">
        <f>VLOOKUP($A5, Dashboard!$A$2:$Y$155, MATCH('Total Calculated'!B$1, Dashboard!$A$1:$Y$1, 0), FALSE)</f>
        <v>NYY</v>
      </c>
      <c r="C5">
        <f>VLOOKUP($A5, Dashboard!$A$2:$Y$155, MATCH('Total Calculated'!C$1, Dashboard!$A$1:$Y$1, 0), FALSE)</f>
        <v>55</v>
      </c>
      <c r="D5">
        <f>VLOOKUP($A5, 'Dashboard 2'!$A$2:$X$155, MATCH('Total Calculated'!D$1, 'Dashboard 2'!$A$1:$X$1, 0), FALSE)</f>
        <v>87</v>
      </c>
      <c r="E5">
        <f>VLOOKUP($A5, Dashboard!$A$2:$Y$155, MATCH('Total Calculated'!E$1, Dashboard!$A$1:$Y$1, 0), FALSE)</f>
        <v>14</v>
      </c>
      <c r="F5">
        <f>VLOOKUP($A5, 'Dashboard 2'!$A$2:$X$155, MATCH('Total Calculated'!F$1, 'Dashboard 2'!$A$1:$X$1, 0), FALSE)</f>
        <v>24</v>
      </c>
      <c r="G5">
        <f>VLOOKUP($A5, Dashboard!$A$2:$Y$155, MATCH('Total Calculated'!G$1, Dashboard!$A$1:$Y$1, 0), FALSE)</f>
        <v>44</v>
      </c>
      <c r="H5">
        <f>VLOOKUP($A5, 'Dashboard 2'!$A$2:$X$155, MATCH('Total Calculated'!H$1, 'Dashboard 2'!$A$1:$X$1, 0), FALSE)</f>
        <v>55</v>
      </c>
      <c r="I5" s="2">
        <f>VLOOKUP($A5, Dashboard!$A$2:$Y$155, MATCH('Total Calculated'!I$1, Dashboard!$A$1:$Y$1, 0), FALSE)</f>
        <v>0.156</v>
      </c>
      <c r="J5" s="2">
        <f>VLOOKUP($A5, 'Dashboard 2'!$A$2:$X$155, MATCH('Total Calculated'!J$1, 'Dashboard 2'!$A$1:$X$1, 0), FALSE)</f>
        <v>0.16</v>
      </c>
      <c r="K5" s="2">
        <f t="shared" si="0"/>
        <v>4.0000000000000036E-3</v>
      </c>
      <c r="L5" s="4">
        <f t="shared" si="1"/>
        <v>53</v>
      </c>
      <c r="M5" s="2">
        <f>VLOOKUP($A5, Dashboard!$A$2:$Y$155, MATCH('Total Calculated'!M$1, Dashboard!$A$1:$Y$1, 0), FALSE)</f>
        <v>0.40799999999999997</v>
      </c>
      <c r="N5" s="2">
        <f>VLOOKUP($A5, 'Dashboard 2'!$A$2:$X$155, MATCH('Total Calculated'!N$1, 'Dashboard 2'!$A$1:$X$1, 0), FALSE)</f>
        <v>0.42899999999999999</v>
      </c>
      <c r="O5" s="2">
        <f>VLOOKUP($A5, Dashboard!$A$2:$Y$155, MATCH('Total Calculated'!O$1, Dashboard!$A$1:$Y$1, 0), FALSE)</f>
        <v>0.571428571</v>
      </c>
      <c r="P5" s="2">
        <f>VLOOKUP($A5, 'Dashboard 2'!$A$2:$X$155, MATCH('Total Calculated'!P$1, 'Dashboard 2'!$A$1:$X$1, 0), FALSE)</f>
        <v>0.58299999999999996</v>
      </c>
      <c r="Q5" s="2">
        <f t="shared" si="2"/>
        <v>0.97942857099999991</v>
      </c>
      <c r="R5" s="2">
        <f t="shared" si="3"/>
        <v>1.012</v>
      </c>
      <c r="S5" s="2">
        <f t="shared" si="4"/>
        <v>3.2571429000000096E-2</v>
      </c>
      <c r="T5" s="4">
        <f t="shared" si="5"/>
        <v>50</v>
      </c>
      <c r="U5" s="4">
        <f t="shared" si="6"/>
        <v>181.49581645953083</v>
      </c>
      <c r="V5" s="4">
        <f t="shared" si="7"/>
        <v>190.30293615038062</v>
      </c>
      <c r="W5" s="4">
        <f t="shared" si="8"/>
        <v>8.8071196908497882</v>
      </c>
      <c r="X5" s="4">
        <f t="shared" si="9"/>
        <v>51</v>
      </c>
      <c r="Y5" s="2">
        <f>VLOOKUP($A5, Dashboard!$A$2:$Y$155, MATCH('Total Calculated'!Y$1, Dashboard!$A$1:$Y$1, 0), FALSE)</f>
        <v>0.415402128696441</v>
      </c>
      <c r="Z5" s="2">
        <f>VLOOKUP($A5, 'Dashboard 2'!$A$2:$X$155, MATCH('Total Calculated'!Z$1, 'Dashboard 2'!$A$1:$X$1, 0), FALSE)</f>
        <v>0.42899999999999999</v>
      </c>
      <c r="AA5" s="2">
        <f t="shared" si="10"/>
        <v>1.3597871303558995E-2</v>
      </c>
      <c r="AB5" s="4">
        <f t="shared" si="11"/>
        <v>48</v>
      </c>
      <c r="AC5" s="3">
        <f>VLOOKUP($A5, Dashboard!$A$2:$Y$155, MATCH('Total Calculated'!AC$1, Dashboard!$A$1:$Y$1, 0), FALSE)</f>
        <v>174.31481127991199</v>
      </c>
      <c r="AD5" s="3">
        <f>VLOOKUP($A5, 'Dashboard 2'!$A$2:$X$155, MATCH('Total Calculated'!AD$1, 'Dashboard 2'!$A$1:$X$1, 0), FALSE)</f>
        <v>184</v>
      </c>
      <c r="AE5" s="3">
        <f t="shared" si="12"/>
        <v>9.6851887200880071</v>
      </c>
      <c r="AF5" s="4">
        <f t="shared" si="13"/>
        <v>48</v>
      </c>
      <c r="AG5" s="3">
        <f>VLOOKUP($A5, Dashboard!$A$2:$Y$155, MATCH('Total Calculated'!AG$1, Dashboard!$A$1:$Y$1, 0), FALSE)</f>
        <v>2.8191716638074502</v>
      </c>
      <c r="AH5" s="3">
        <f>VLOOKUP($A5, 'Dashboard 2'!$A$2:$X$155, MATCH('Total Calculated'!AH$1, 'Dashboard 2'!$A$1:$X$1, 0), FALSE)</f>
        <v>4.8</v>
      </c>
      <c r="AI5" s="3">
        <f>(AG5/C5)*162</f>
        <v>8.3037419915783079</v>
      </c>
      <c r="AJ5" s="3">
        <f>(AH5/D5)*162</f>
        <v>8.9379310344827587</v>
      </c>
      <c r="AK5" s="3">
        <f t="shared" si="14"/>
        <v>0.63418904290445077</v>
      </c>
      <c r="AL5">
        <f t="shared" si="15"/>
        <v>51</v>
      </c>
    </row>
    <row r="6" spans="1:38" x14ac:dyDescent="0.45">
      <c r="A6" t="s">
        <v>54</v>
      </c>
      <c r="B6" t="str">
        <f>VLOOKUP($A6, Dashboard!$A$2:$Y$155, MATCH('Total Calculated'!B$1, Dashboard!$A$1:$Y$1, 0), FALSE)</f>
        <v>BOS</v>
      </c>
      <c r="C6">
        <f>VLOOKUP($A6, Dashboard!$A$2:$Y$155, MATCH('Total Calculated'!C$1, Dashboard!$A$1:$Y$1, 0), FALSE)</f>
        <v>54</v>
      </c>
      <c r="D6">
        <f>VLOOKUP($A6, 'Dashboard 2'!$A$2:$X$155, MATCH('Total Calculated'!D$1, 'Dashboard 2'!$A$1:$X$1, 0), FALSE)</f>
        <v>91</v>
      </c>
      <c r="E6">
        <f>VLOOKUP($A6, Dashboard!$A$2:$Y$155, MATCH('Total Calculated'!E$1, Dashboard!$A$1:$Y$1, 0), FALSE)</f>
        <v>3</v>
      </c>
      <c r="F6">
        <f>VLOOKUP($A6, 'Dashboard 2'!$A$2:$X$155, MATCH('Total Calculated'!F$1, 'Dashboard 2'!$A$1:$X$1, 0), FALSE)</f>
        <v>18</v>
      </c>
      <c r="G6">
        <f>VLOOKUP($A6, Dashboard!$A$2:$Y$155, MATCH('Total Calculated'!G$1, Dashboard!$A$1:$Y$1, 0), FALSE)</f>
        <v>22</v>
      </c>
      <c r="H6">
        <f>VLOOKUP($A6, 'Dashboard 2'!$A$2:$X$155, MATCH('Total Calculated'!H$1, 'Dashboard 2'!$A$1:$X$1, 0), FALSE)</f>
        <v>51</v>
      </c>
      <c r="I6" s="2">
        <f>VLOOKUP($A6, Dashboard!$A$2:$Y$155, MATCH('Total Calculated'!I$1, Dashboard!$A$1:$Y$1, 0), FALSE)</f>
        <v>0.22857142799999999</v>
      </c>
      <c r="J6" s="2">
        <f>VLOOKUP($A6, 'Dashboard 2'!$A$2:$X$155, MATCH('Total Calculated'!J$1, 'Dashboard 2'!$A$1:$X$1, 0), FALSE)</f>
        <v>0.221</v>
      </c>
      <c r="K6" s="2">
        <f t="shared" si="0"/>
        <v>-7.5714279999999912E-3</v>
      </c>
      <c r="L6" s="4">
        <f t="shared" si="1"/>
        <v>63</v>
      </c>
      <c r="M6" s="2">
        <f>VLOOKUP($A6, Dashboard!$A$2:$Y$155, MATCH('Total Calculated'!M$1, Dashboard!$A$1:$Y$1, 0), FALSE)</f>
        <v>0.330612244</v>
      </c>
      <c r="N6" s="2">
        <f>VLOOKUP($A6, 'Dashboard 2'!$A$2:$X$155, MATCH('Total Calculated'!N$1, 'Dashboard 2'!$A$1:$X$1, 0), FALSE)</f>
        <v>0.34799999999999998</v>
      </c>
      <c r="O6" s="2">
        <f>VLOOKUP($A6, Dashboard!$A$2:$Y$155, MATCH('Total Calculated'!O$1, Dashboard!$A$1:$Y$1, 0), FALSE)</f>
        <v>0.44594594500000001</v>
      </c>
      <c r="P6" s="2">
        <f>VLOOKUP($A6, 'Dashboard 2'!$A$2:$X$155, MATCH('Total Calculated'!P$1, 'Dashboard 2'!$A$1:$X$1, 0), FALSE)</f>
        <v>0.53600000000000003</v>
      </c>
      <c r="Q6" s="2">
        <f t="shared" si="2"/>
        <v>0.77655818899999995</v>
      </c>
      <c r="R6" s="2">
        <f t="shared" si="3"/>
        <v>0.88400000000000001</v>
      </c>
      <c r="S6" s="2">
        <f t="shared" si="4"/>
        <v>0.10744181100000005</v>
      </c>
      <c r="T6" s="4">
        <f t="shared" si="5"/>
        <v>30</v>
      </c>
      <c r="U6" s="4">
        <f t="shared" si="6"/>
        <v>122.65813427528354</v>
      </c>
      <c r="V6" s="4">
        <f t="shared" si="7"/>
        <v>155.57868572316295</v>
      </c>
      <c r="W6" s="4">
        <f t="shared" si="8"/>
        <v>32.920551447879404</v>
      </c>
      <c r="X6" s="4">
        <f t="shared" si="9"/>
        <v>29</v>
      </c>
      <c r="Y6" s="2">
        <f>VLOOKUP($A6, Dashboard!$A$2:$Y$155, MATCH('Total Calculated'!Y$1, Dashboard!$A$1:$Y$1, 0), FALSE)</f>
        <v>0.33442743967990401</v>
      </c>
      <c r="Z6" s="2">
        <f>VLOOKUP($A6, 'Dashboard 2'!$A$2:$X$155, MATCH('Total Calculated'!Z$1, 'Dashboard 2'!$A$1:$X$1, 0), FALSE)</f>
        <v>0.376</v>
      </c>
      <c r="AA6" s="2">
        <f t="shared" si="10"/>
        <v>4.1572560320095986E-2</v>
      </c>
      <c r="AB6" s="4">
        <f t="shared" si="11"/>
        <v>32</v>
      </c>
      <c r="AC6" s="3">
        <f>VLOOKUP($A6, Dashboard!$A$2:$Y$155, MATCH('Total Calculated'!AC$1, Dashboard!$A$1:$Y$1, 0), FALSE)</f>
        <v>112.020374367081</v>
      </c>
      <c r="AD6" s="3">
        <f>VLOOKUP($A6, 'Dashboard 2'!$A$2:$X$155, MATCH('Total Calculated'!AD$1, 'Dashboard 2'!$A$1:$X$1, 0), FALSE)</f>
        <v>141</v>
      </c>
      <c r="AE6" s="3">
        <f t="shared" si="12"/>
        <v>28.979625632918996</v>
      </c>
      <c r="AF6" s="4">
        <f t="shared" si="13"/>
        <v>31</v>
      </c>
      <c r="AG6" s="3">
        <f>VLOOKUP($A6, Dashboard!$A$2:$Y$155, MATCH('Total Calculated'!AG$1, Dashboard!$A$1:$Y$1, 0), FALSE)</f>
        <v>1.8350671617782699</v>
      </c>
      <c r="AH6" s="3">
        <f>VLOOKUP($A6, 'Dashboard 2'!$A$2:$X$155, MATCH('Total Calculated'!AH$1, 'Dashboard 2'!$A$1:$X$1, 0), FALSE)</f>
        <v>4.5</v>
      </c>
      <c r="AI6" s="3">
        <f>(AG6/C6)*162</f>
        <v>5.5052014853348092</v>
      </c>
      <c r="AJ6" s="3">
        <f>(AH6/D6)*162</f>
        <v>8.0109890109890109</v>
      </c>
      <c r="AK6" s="3">
        <f t="shared" si="14"/>
        <v>2.5057875256542017</v>
      </c>
      <c r="AL6">
        <f t="shared" si="15"/>
        <v>30</v>
      </c>
    </row>
    <row r="7" spans="1:38" x14ac:dyDescent="0.45">
      <c r="A7" t="s">
        <v>34</v>
      </c>
      <c r="B7" t="str">
        <f>VLOOKUP($A7, Dashboard!$A$2:$Y$155, MATCH('Total Calculated'!B$1, Dashboard!$A$1:$Y$1, 0), FALSE)</f>
        <v>BAL</v>
      </c>
      <c r="C7">
        <f>VLOOKUP($A7, Dashboard!$A$2:$Y$155, MATCH('Total Calculated'!C$1, Dashboard!$A$1:$Y$1, 0), FALSE)</f>
        <v>52</v>
      </c>
      <c r="D7">
        <f>VLOOKUP($A7, 'Dashboard 2'!$A$2:$X$155, MATCH('Total Calculated'!D$1, 'Dashboard 2'!$A$1:$X$1, 0), FALSE)</f>
        <v>94</v>
      </c>
      <c r="E7">
        <f>VLOOKUP($A7, Dashboard!$A$2:$Y$155, MATCH('Total Calculated'!E$1, Dashboard!$A$1:$Y$1, 0), FALSE)</f>
        <v>17</v>
      </c>
      <c r="F7">
        <f>VLOOKUP($A7, 'Dashboard 2'!$A$2:$X$155, MATCH('Total Calculated'!F$1, 'Dashboard 2'!$A$1:$X$1, 0), FALSE)</f>
        <v>19</v>
      </c>
      <c r="G7">
        <f>VLOOKUP($A7, Dashboard!$A$2:$Y$155, MATCH('Total Calculated'!G$1, Dashboard!$A$1:$Y$1, 0), FALSE)</f>
        <v>37</v>
      </c>
      <c r="H7">
        <f>VLOOKUP($A7, 'Dashboard 2'!$A$2:$X$155, MATCH('Total Calculated'!H$1, 'Dashboard 2'!$A$1:$X$1, 0), FALSE)</f>
        <v>48</v>
      </c>
      <c r="I7" s="2">
        <f>VLOOKUP($A7, Dashboard!$A$2:$Y$155, MATCH('Total Calculated'!I$1, Dashboard!$A$1:$Y$1, 0), FALSE)</f>
        <v>0.23076922999999999</v>
      </c>
      <c r="J7" s="2">
        <f>VLOOKUP($A7, 'Dashboard 2'!$A$2:$X$155, MATCH('Total Calculated'!J$1, 'Dashboard 2'!$A$1:$X$1, 0), FALSE)</f>
        <v>0.218</v>
      </c>
      <c r="K7" s="2">
        <f t="shared" si="0"/>
        <v>-1.2769229999999993E-2</v>
      </c>
      <c r="L7" s="4">
        <f t="shared" si="1"/>
        <v>72</v>
      </c>
      <c r="M7" s="2">
        <f>VLOOKUP($A7, Dashboard!$A$2:$Y$155, MATCH('Total Calculated'!M$1, Dashboard!$A$1:$Y$1, 0), FALSE)</f>
        <v>0.35897435799999999</v>
      </c>
      <c r="N7" s="2">
        <f>VLOOKUP($A7, 'Dashboard 2'!$A$2:$X$155, MATCH('Total Calculated'!N$1, 'Dashboard 2'!$A$1:$X$1, 0), FALSE)</f>
        <v>0.37</v>
      </c>
      <c r="O7" s="2">
        <f>VLOOKUP($A7, Dashboard!$A$2:$Y$155, MATCH('Total Calculated'!O$1, Dashboard!$A$1:$Y$1, 0), FALSE)</f>
        <v>0.57999999999999996</v>
      </c>
      <c r="P7" s="2">
        <f>VLOOKUP($A7, 'Dashboard 2'!$A$2:$X$155, MATCH('Total Calculated'!P$1, 'Dashboard 2'!$A$1:$X$1, 0), FALSE)</f>
        <v>0.505</v>
      </c>
      <c r="Q7" s="2">
        <f t="shared" si="2"/>
        <v>0.93897435799999995</v>
      </c>
      <c r="R7" s="2">
        <f t="shared" si="3"/>
        <v>0.875</v>
      </c>
      <c r="S7" s="2">
        <f t="shared" si="4"/>
        <v>-6.3974357999999953E-2</v>
      </c>
      <c r="T7" s="4">
        <f t="shared" si="5"/>
        <v>76</v>
      </c>
      <c r="U7" s="4">
        <f t="shared" si="6"/>
        <v>172.26809725959296</v>
      </c>
      <c r="V7" s="4">
        <f t="shared" si="7"/>
        <v>151.0719279167314</v>
      </c>
      <c r="W7" s="4">
        <f t="shared" si="8"/>
        <v>-21.196169342861566</v>
      </c>
      <c r="X7" s="4">
        <f t="shared" si="9"/>
        <v>77</v>
      </c>
      <c r="Y7" s="2">
        <f>VLOOKUP($A7, Dashboard!$A$2:$Y$155, MATCH('Total Calculated'!Y$1, Dashboard!$A$1:$Y$1, 0), FALSE)</f>
        <v>0.39377302980218298</v>
      </c>
      <c r="Z7" s="2">
        <f>VLOOKUP($A7, 'Dashboard 2'!$A$2:$X$155, MATCH('Total Calculated'!Z$1, 'Dashboard 2'!$A$1:$X$1, 0), FALSE)</f>
        <v>0.377</v>
      </c>
      <c r="AA7" s="2">
        <f t="shared" si="10"/>
        <v>-1.6773029802182982E-2</v>
      </c>
      <c r="AB7" s="4">
        <f t="shared" si="11"/>
        <v>71</v>
      </c>
      <c r="AC7" s="3">
        <f>VLOOKUP($A7, Dashboard!$A$2:$Y$155, MATCH('Total Calculated'!AC$1, Dashboard!$A$1:$Y$1, 0), FALSE)</f>
        <v>161.61269929263401</v>
      </c>
      <c r="AD7" s="3">
        <f>VLOOKUP($A7, 'Dashboard 2'!$A$2:$X$155, MATCH('Total Calculated'!AD$1, 'Dashboard 2'!$A$1:$X$1, 0), FALSE)</f>
        <v>150</v>
      </c>
      <c r="AE7" s="3">
        <f t="shared" si="12"/>
        <v>-11.612699292634005</v>
      </c>
      <c r="AF7" s="4">
        <f t="shared" si="13"/>
        <v>70</v>
      </c>
      <c r="AG7" s="3">
        <f>VLOOKUP($A7, Dashboard!$A$2:$Y$155, MATCH('Total Calculated'!AG$1, Dashboard!$A$1:$Y$1, 0), FALSE)</f>
        <v>2.86438948163973</v>
      </c>
      <c r="AH7" s="3">
        <f>VLOOKUP($A7, 'Dashboard 2'!$A$2:$X$155, MATCH('Total Calculated'!AH$1, 'Dashboard 2'!$A$1:$X$1, 0), FALSE)</f>
        <v>4.4000000000000004</v>
      </c>
      <c r="AI7" s="3">
        <f>(AG7/C7)*162</f>
        <v>8.9236749235699282</v>
      </c>
      <c r="AJ7" s="3">
        <f>(AH7/D7)*162</f>
        <v>7.5829787234042563</v>
      </c>
      <c r="AK7" s="3">
        <f t="shared" si="14"/>
        <v>-1.3406962001656719</v>
      </c>
      <c r="AL7">
        <f t="shared" si="15"/>
        <v>77</v>
      </c>
    </row>
    <row r="8" spans="1:38" x14ac:dyDescent="0.45">
      <c r="A8" t="s">
        <v>144</v>
      </c>
      <c r="B8" t="str">
        <f>VLOOKUP($A8, Dashboard!$A$2:$Y$155, MATCH('Total Calculated'!B$1, Dashboard!$A$1:$Y$1, 0), FALSE)</f>
        <v>HOU</v>
      </c>
      <c r="C8">
        <f>VLOOKUP($A8, Dashboard!$A$2:$Y$155, MATCH('Total Calculated'!C$1, Dashboard!$A$1:$Y$1, 0), FALSE)</f>
        <v>53</v>
      </c>
      <c r="D8">
        <f>VLOOKUP($A8, 'Dashboard 2'!$A$2:$X$155, MATCH('Total Calculated'!D$1, 'Dashboard 2'!$A$1:$X$1, 0), FALSE)</f>
        <v>84</v>
      </c>
      <c r="E8">
        <f>VLOOKUP($A8, Dashboard!$A$2:$Y$155, MATCH('Total Calculated'!E$1, Dashboard!$A$1:$Y$1, 0), FALSE)</f>
        <v>9</v>
      </c>
      <c r="F8">
        <f>VLOOKUP($A8, 'Dashboard 2'!$A$2:$X$155, MATCH('Total Calculated'!F$1, 'Dashboard 2'!$A$1:$X$1, 0), FALSE)</f>
        <v>23</v>
      </c>
      <c r="G8">
        <f>VLOOKUP($A8, Dashboard!$A$2:$Y$155, MATCH('Total Calculated'!G$1, Dashboard!$A$1:$Y$1, 0), FALSE)</f>
        <v>22</v>
      </c>
      <c r="H8">
        <f>VLOOKUP($A8, 'Dashboard 2'!$A$2:$X$155, MATCH('Total Calculated'!H$1, 'Dashboard 2'!$A$1:$X$1, 0), FALSE)</f>
        <v>58</v>
      </c>
      <c r="I8" s="2">
        <f>VLOOKUP($A8, Dashboard!$A$2:$Y$155, MATCH('Total Calculated'!I$1, Dashboard!$A$1:$Y$1, 0), FALSE)</f>
        <v>0.176724137</v>
      </c>
      <c r="J8" s="2">
        <f>VLOOKUP($A8, 'Dashboard 2'!$A$2:$X$155, MATCH('Total Calculated'!J$1, 'Dashboard 2'!$A$1:$X$1, 0), FALSE)</f>
        <v>0.128</v>
      </c>
      <c r="K8" s="2">
        <f t="shared" si="0"/>
        <v>-4.8724137000000001E-2</v>
      </c>
      <c r="L8" s="4">
        <f t="shared" si="1"/>
        <v>93</v>
      </c>
      <c r="M8" s="2">
        <f>VLOOKUP($A8, Dashboard!$A$2:$Y$155, MATCH('Total Calculated'!M$1, Dashboard!$A$1:$Y$1, 0), FALSE)</f>
        <v>0.34482758600000002</v>
      </c>
      <c r="N8" s="2">
        <f>VLOOKUP($A8, 'Dashboard 2'!$A$2:$X$155, MATCH('Total Calculated'!N$1, 'Dashboard 2'!$A$1:$X$1, 0), FALSE)</f>
        <v>0.42699999999999999</v>
      </c>
      <c r="O8" s="2">
        <f>VLOOKUP($A8, Dashboard!$A$2:$Y$155, MATCH('Total Calculated'!O$1, Dashboard!$A$1:$Y$1, 0), FALSE)</f>
        <v>0.446078431</v>
      </c>
      <c r="P8" s="2">
        <f>VLOOKUP($A8, 'Dashboard 2'!$A$2:$X$155, MATCH('Total Calculated'!P$1, 'Dashboard 2'!$A$1:$X$1, 0), FALSE)</f>
        <v>0.64300000000000002</v>
      </c>
      <c r="Q8" s="2">
        <f t="shared" si="2"/>
        <v>0.79090601699999996</v>
      </c>
      <c r="R8" s="2">
        <f t="shared" si="3"/>
        <v>1.07</v>
      </c>
      <c r="S8" s="2">
        <f t="shared" si="4"/>
        <v>0.2790939830000001</v>
      </c>
      <c r="T8" s="4">
        <f t="shared" si="5"/>
        <v>5</v>
      </c>
      <c r="U8" s="4">
        <f t="shared" si="6"/>
        <v>126.16748385427998</v>
      </c>
      <c r="V8" s="4">
        <f t="shared" si="7"/>
        <v>208.9234115271089</v>
      </c>
      <c r="W8" s="4">
        <f t="shared" si="8"/>
        <v>82.755927672828918</v>
      </c>
      <c r="X8" s="4">
        <f t="shared" si="9"/>
        <v>4</v>
      </c>
      <c r="Y8" s="2">
        <f>VLOOKUP($A8, Dashboard!$A$2:$Y$155, MATCH('Total Calculated'!Y$1, Dashboard!$A$1:$Y$1, 0), FALSE)</f>
        <v>0.33925105182364501</v>
      </c>
      <c r="Z8" s="2">
        <f>VLOOKUP($A8, 'Dashboard 2'!$A$2:$X$155, MATCH('Total Calculated'!Z$1, 'Dashboard 2'!$A$1:$X$1, 0), FALSE)</f>
        <v>0.44400000000000001</v>
      </c>
      <c r="AA8" s="2">
        <f t="shared" si="10"/>
        <v>0.10474894817635499</v>
      </c>
      <c r="AB8" s="4">
        <f t="shared" si="11"/>
        <v>6</v>
      </c>
      <c r="AC8" s="3">
        <f>VLOOKUP($A8, Dashboard!$A$2:$Y$155, MATCH('Total Calculated'!AC$1, Dashboard!$A$1:$Y$1, 0), FALSE)</f>
        <v>123.229642354723</v>
      </c>
      <c r="AD8" s="3">
        <f>VLOOKUP($A8, 'Dashboard 2'!$A$2:$X$155, MATCH('Total Calculated'!AD$1, 'Dashboard 2'!$A$1:$X$1, 0), FALSE)</f>
        <v>196</v>
      </c>
      <c r="AE8" s="3">
        <f t="shared" si="12"/>
        <v>72.770357645277002</v>
      </c>
      <c r="AF8" s="4">
        <f t="shared" si="13"/>
        <v>5</v>
      </c>
      <c r="AG8" s="3">
        <f>VLOOKUP($A8, Dashboard!$A$2:$Y$155, MATCH('Total Calculated'!AG$1, Dashboard!$A$1:$Y$1, 0), FALSE)</f>
        <v>0.69955272205901897</v>
      </c>
      <c r="AH8" s="3">
        <f>VLOOKUP($A8, 'Dashboard 2'!$A$2:$X$155, MATCH('Total Calculated'!AH$1, 'Dashboard 2'!$A$1:$X$1, 0), FALSE)</f>
        <v>4.2</v>
      </c>
      <c r="AI8" s="3">
        <f>(AG8/C8)*162</f>
        <v>2.13825549006719</v>
      </c>
      <c r="AJ8" s="3">
        <f>(AH8/D8)*162</f>
        <v>8.1</v>
      </c>
      <c r="AK8" s="3">
        <f t="shared" si="14"/>
        <v>5.9617445099328101</v>
      </c>
      <c r="AL8">
        <f t="shared" si="15"/>
        <v>4</v>
      </c>
    </row>
    <row r="9" spans="1:38" x14ac:dyDescent="0.45">
      <c r="A9" t="s">
        <v>33</v>
      </c>
      <c r="B9" t="str">
        <f>VLOOKUP($A9, Dashboard!$A$2:$Y$155, MATCH('Total Calculated'!B$1, Dashboard!$A$1:$Y$1, 0), FALSE)</f>
        <v>LAD</v>
      </c>
      <c r="C9">
        <f>VLOOKUP($A9, Dashboard!$A$2:$Y$155, MATCH('Total Calculated'!C$1, Dashboard!$A$1:$Y$1, 0), FALSE)</f>
        <v>53</v>
      </c>
      <c r="D9">
        <f>VLOOKUP($A9, 'Dashboard 2'!$A$2:$X$155, MATCH('Total Calculated'!D$1, 'Dashboard 2'!$A$1:$X$1, 0), FALSE)</f>
        <v>90</v>
      </c>
      <c r="E9">
        <f>VLOOKUP($A9, Dashboard!$A$2:$Y$155, MATCH('Total Calculated'!E$1, Dashboard!$A$1:$Y$1, 0), FALSE)</f>
        <v>13</v>
      </c>
      <c r="F9">
        <f>VLOOKUP($A9, 'Dashboard 2'!$A$2:$X$155, MATCH('Total Calculated'!F$1, 'Dashboard 2'!$A$1:$X$1, 0), FALSE)</f>
        <v>33</v>
      </c>
      <c r="G9">
        <f>VLOOKUP($A9, Dashboard!$A$2:$Y$155, MATCH('Total Calculated'!G$1, Dashboard!$A$1:$Y$1, 0), FALSE)</f>
        <v>35</v>
      </c>
      <c r="H9">
        <f>VLOOKUP($A9, 'Dashboard 2'!$A$2:$X$155, MATCH('Total Calculated'!H$1, 'Dashboard 2'!$A$1:$X$1, 0), FALSE)</f>
        <v>66</v>
      </c>
      <c r="I9" s="2">
        <f>VLOOKUP($A9, Dashboard!$A$2:$Y$155, MATCH('Total Calculated'!I$1, Dashboard!$A$1:$Y$1, 0), FALSE)</f>
        <v>0.19246861900000001</v>
      </c>
      <c r="J9" s="2">
        <f>VLOOKUP($A9, 'Dashboard 2'!$A$2:$X$155, MATCH('Total Calculated'!J$1, 'Dashboard 2'!$A$1:$X$1, 0), FALSE)</f>
        <v>0.25</v>
      </c>
      <c r="K9" s="2">
        <f t="shared" si="0"/>
        <v>5.7531380999999993E-2</v>
      </c>
      <c r="L9" s="4">
        <f t="shared" si="1"/>
        <v>10</v>
      </c>
      <c r="M9" s="2">
        <f>VLOOKUP($A9, Dashboard!$A$2:$Y$155, MATCH('Total Calculated'!M$1, Dashboard!$A$1:$Y$1, 0), FALSE)</f>
        <v>0.40336134400000001</v>
      </c>
      <c r="N9" s="2">
        <f>VLOOKUP($A9, 'Dashboard 2'!$A$2:$X$155, MATCH('Total Calculated'!N$1, 'Dashboard 2'!$A$1:$X$1, 0), FALSE)</f>
        <v>0.35699999999999998</v>
      </c>
      <c r="O9" s="2">
        <f>VLOOKUP($A9, Dashboard!$A$2:$Y$155, MATCH('Total Calculated'!O$1, Dashboard!$A$1:$Y$1, 0), FALSE)</f>
        <v>0.62085307999999995</v>
      </c>
      <c r="P9" s="2">
        <f>VLOOKUP($A9, 'Dashboard 2'!$A$2:$X$155, MATCH('Total Calculated'!P$1, 'Dashboard 2'!$A$1:$X$1, 0), FALSE)</f>
        <v>0.61199999999999999</v>
      </c>
      <c r="Q9" s="2">
        <f t="shared" si="2"/>
        <v>1.024214424</v>
      </c>
      <c r="R9" s="2">
        <f t="shared" si="3"/>
        <v>0.96899999999999997</v>
      </c>
      <c r="S9" s="2">
        <f t="shared" si="4"/>
        <v>-5.5214423999999984E-2</v>
      </c>
      <c r="T9" s="4">
        <f t="shared" si="5"/>
        <v>73</v>
      </c>
      <c r="U9" s="4">
        <f t="shared" si="6"/>
        <v>196.10472643778155</v>
      </c>
      <c r="V9" s="4">
        <f t="shared" si="7"/>
        <v>181.97762933043342</v>
      </c>
      <c r="W9" s="4">
        <f t="shared" si="8"/>
        <v>-14.127097107348135</v>
      </c>
      <c r="X9" s="4">
        <f t="shared" si="9"/>
        <v>71</v>
      </c>
      <c r="Y9" s="2">
        <f>VLOOKUP($A9, Dashboard!$A$2:$Y$155, MATCH('Total Calculated'!Y$1, Dashboard!$A$1:$Y$1, 0), FALSE)</f>
        <v>0.43122363391042701</v>
      </c>
      <c r="Z9" s="2">
        <f>VLOOKUP($A9, 'Dashboard 2'!$A$2:$X$155, MATCH('Total Calculated'!Z$1, 'Dashboard 2'!$A$1:$X$1, 0), FALSE)</f>
        <v>0.39900000000000002</v>
      </c>
      <c r="AA9" s="2">
        <f t="shared" si="10"/>
        <v>-3.2223633910426985E-2</v>
      </c>
      <c r="AB9" s="4">
        <f t="shared" si="11"/>
        <v>84</v>
      </c>
      <c r="AC9" s="3">
        <f>VLOOKUP($A9, Dashboard!$A$2:$Y$155, MATCH('Total Calculated'!AC$1, Dashboard!$A$1:$Y$1, 0), FALSE)</f>
        <v>181.576521455418</v>
      </c>
      <c r="AD9" s="3">
        <f>VLOOKUP($A9, 'Dashboard 2'!$A$2:$X$155, MATCH('Total Calculated'!AD$1, 'Dashboard 2'!$A$1:$X$1, 0), FALSE)</f>
        <v>160</v>
      </c>
      <c r="AE9" s="3">
        <f t="shared" si="12"/>
        <v>-21.576521455418003</v>
      </c>
      <c r="AF9" s="4">
        <f t="shared" si="13"/>
        <v>85</v>
      </c>
      <c r="AG9" s="3">
        <f>VLOOKUP($A9, Dashboard!$A$2:$Y$155, MATCH('Total Calculated'!AG$1, Dashboard!$A$1:$Y$1, 0), FALSE)</f>
        <v>2.8801717862882099</v>
      </c>
      <c r="AH9" s="3">
        <f>VLOOKUP($A9, 'Dashboard 2'!$A$2:$X$155, MATCH('Total Calculated'!AH$1, 'Dashboard 2'!$A$1:$X$1, 0), FALSE)</f>
        <v>4</v>
      </c>
      <c r="AI9" s="3">
        <f>(AG9/C9)*162</f>
        <v>8.8035439505413215</v>
      </c>
      <c r="AJ9" s="3">
        <f>(AH9/D9)*162</f>
        <v>7.2</v>
      </c>
      <c r="AK9" s="3">
        <f t="shared" si="14"/>
        <v>-1.6035439505413214</v>
      </c>
      <c r="AL9">
        <f t="shared" si="15"/>
        <v>81</v>
      </c>
    </row>
    <row r="10" spans="1:38" x14ac:dyDescent="0.45">
      <c r="A10" t="s">
        <v>113</v>
      </c>
      <c r="B10" t="str">
        <f>VLOOKUP($A10, Dashboard!$A$2:$Y$155, MATCH('Total Calculated'!B$1, Dashboard!$A$1:$Y$1, 0), FALSE)</f>
        <v>TOR</v>
      </c>
      <c r="C10">
        <f>VLOOKUP($A10, Dashboard!$A$2:$Y$155, MATCH('Total Calculated'!C$1, Dashboard!$A$1:$Y$1, 0), FALSE)</f>
        <v>53</v>
      </c>
      <c r="D10">
        <f>VLOOKUP($A10, 'Dashboard 2'!$A$2:$X$155, MATCH('Total Calculated'!D$1, 'Dashboard 2'!$A$1:$X$1, 0), FALSE)</f>
        <v>92</v>
      </c>
      <c r="E10">
        <f>VLOOKUP($A10, Dashboard!$A$2:$Y$155, MATCH('Total Calculated'!E$1, Dashboard!$A$1:$Y$1, 0), FALSE)</f>
        <v>5</v>
      </c>
      <c r="F10">
        <f>VLOOKUP($A10, 'Dashboard 2'!$A$2:$X$155, MATCH('Total Calculated'!F$1, 'Dashboard 2'!$A$1:$X$1, 0), FALSE)</f>
        <v>23</v>
      </c>
      <c r="G10">
        <f>VLOOKUP($A10, Dashboard!$A$2:$Y$155, MATCH('Total Calculated'!G$1, Dashboard!$A$1:$Y$1, 0), FALSE)</f>
        <v>25</v>
      </c>
      <c r="H10">
        <f>VLOOKUP($A10, 'Dashboard 2'!$A$2:$X$155, MATCH('Total Calculated'!H$1, 'Dashboard 2'!$A$1:$X$1, 0), FALSE)</f>
        <v>70</v>
      </c>
      <c r="I10" s="2">
        <f>VLOOKUP($A10, Dashboard!$A$2:$Y$155, MATCH('Total Calculated'!I$1, Dashboard!$A$1:$Y$1, 0), FALSE)</f>
        <v>0.18025751000000001</v>
      </c>
      <c r="J10" s="2">
        <f>VLOOKUP($A10, 'Dashboard 2'!$A$2:$X$155, MATCH('Total Calculated'!J$1, 'Dashboard 2'!$A$1:$X$1, 0), FALSE)</f>
        <v>0.115</v>
      </c>
      <c r="K10" s="2">
        <f t="shared" si="0"/>
        <v>-6.5257510000000005E-2</v>
      </c>
      <c r="L10" s="4">
        <f t="shared" si="1"/>
        <v>98</v>
      </c>
      <c r="M10" s="2">
        <f>VLOOKUP($A10, Dashboard!$A$2:$Y$155, MATCH('Total Calculated'!M$1, Dashboard!$A$1:$Y$1, 0), FALSE)</f>
        <v>0.39055793900000002</v>
      </c>
      <c r="N10" s="2">
        <f>VLOOKUP($A10, 'Dashboard 2'!$A$2:$X$155, MATCH('Total Calculated'!N$1, 'Dashboard 2'!$A$1:$X$1, 0), FALSE)</f>
        <v>0.40100000000000002</v>
      </c>
      <c r="O10" s="2">
        <f>VLOOKUP($A10, Dashboard!$A$2:$Y$155, MATCH('Total Calculated'!O$1, Dashboard!$A$1:$Y$1, 0), FALSE)</f>
        <v>0.42079207899999999</v>
      </c>
      <c r="P10" s="2">
        <f>VLOOKUP($A10, 'Dashboard 2'!$A$2:$X$155, MATCH('Total Calculated'!P$1, 'Dashboard 2'!$A$1:$X$1, 0), FALSE)</f>
        <v>0.624</v>
      </c>
      <c r="Q10" s="2">
        <f t="shared" si="2"/>
        <v>0.81135001799999995</v>
      </c>
      <c r="R10" s="2">
        <f t="shared" si="3"/>
        <v>1.0249999999999999</v>
      </c>
      <c r="S10" s="2">
        <f t="shared" si="4"/>
        <v>0.21364998199999996</v>
      </c>
      <c r="T10" s="4">
        <f t="shared" si="5"/>
        <v>9</v>
      </c>
      <c r="U10" s="4">
        <f t="shared" si="6"/>
        <v>129.26825014447724</v>
      </c>
      <c r="V10" s="4">
        <f t="shared" si="7"/>
        <v>196.530992698462</v>
      </c>
      <c r="W10" s="4">
        <f t="shared" si="8"/>
        <v>67.262742553984765</v>
      </c>
      <c r="X10" s="4">
        <f t="shared" si="9"/>
        <v>9</v>
      </c>
      <c r="Y10" s="2">
        <f>VLOOKUP($A10, Dashboard!$A$2:$Y$155, MATCH('Total Calculated'!Y$1, Dashboard!$A$1:$Y$1, 0), FALSE)</f>
        <v>0.35819640216128501</v>
      </c>
      <c r="Z10" s="2">
        <f>VLOOKUP($A10, 'Dashboard 2'!$A$2:$X$155, MATCH('Total Calculated'!Z$1, 'Dashboard 2'!$A$1:$X$1, 0), FALSE)</f>
        <v>0.42799999999999999</v>
      </c>
      <c r="AA10" s="2">
        <f t="shared" si="10"/>
        <v>6.9803597838714981E-2</v>
      </c>
      <c r="AB10" s="4">
        <f t="shared" si="11"/>
        <v>13</v>
      </c>
      <c r="AC10" s="3">
        <f>VLOOKUP($A10, Dashboard!$A$2:$Y$155, MATCH('Total Calculated'!AC$1, Dashboard!$A$1:$Y$1, 0), FALSE)</f>
        <v>135.93926698283701</v>
      </c>
      <c r="AD10" s="3">
        <f>VLOOKUP($A10, 'Dashboard 2'!$A$2:$X$155, MATCH('Total Calculated'!AD$1, 'Dashboard 2'!$A$1:$X$1, 0), FALSE)</f>
        <v>184</v>
      </c>
      <c r="AE10" s="3">
        <f t="shared" si="12"/>
        <v>48.060733017162988</v>
      </c>
      <c r="AF10" s="4">
        <f t="shared" si="13"/>
        <v>16</v>
      </c>
      <c r="AG10" s="3">
        <f>VLOOKUP($A10, Dashboard!$A$2:$Y$155, MATCH('Total Calculated'!AG$1, Dashboard!$A$1:$Y$1, 0), FALSE)</f>
        <v>1.0290091286927101</v>
      </c>
      <c r="AH10" s="3">
        <f>VLOOKUP($A10, 'Dashboard 2'!$A$2:$X$155, MATCH('Total Calculated'!AH$1, 'Dashboard 2'!$A$1:$X$1, 0), FALSE)</f>
        <v>4</v>
      </c>
      <c r="AI10" s="3">
        <f>(AG10/C10)*162</f>
        <v>3.1452731858154537</v>
      </c>
      <c r="AJ10" s="3">
        <f>(AH10/D10)*162</f>
        <v>7.0434782608695654</v>
      </c>
      <c r="AK10" s="3">
        <f t="shared" si="14"/>
        <v>3.8982050750541117</v>
      </c>
      <c r="AL10">
        <f t="shared" si="15"/>
        <v>17</v>
      </c>
    </row>
    <row r="11" spans="1:38" x14ac:dyDescent="0.45">
      <c r="A11" t="s">
        <v>40</v>
      </c>
      <c r="B11" t="str">
        <f>VLOOKUP($A11, Dashboard!$A$2:$Y$155, MATCH('Total Calculated'!B$1, Dashboard!$A$1:$Y$1, 0), FALSE)</f>
        <v>CIN</v>
      </c>
      <c r="C11">
        <f>VLOOKUP($A11, Dashboard!$A$2:$Y$155, MATCH('Total Calculated'!C$1, Dashboard!$A$1:$Y$1, 0), FALSE)</f>
        <v>54</v>
      </c>
      <c r="D11">
        <f>VLOOKUP($A11, 'Dashboard 2'!$A$2:$X$155, MATCH('Total Calculated'!D$1, 'Dashboard 2'!$A$1:$X$1, 0), FALSE)</f>
        <v>92</v>
      </c>
      <c r="E11">
        <f>VLOOKUP($A11, Dashboard!$A$2:$Y$155, MATCH('Total Calculated'!E$1, Dashboard!$A$1:$Y$1, 0), FALSE)</f>
        <v>9</v>
      </c>
      <c r="F11">
        <f>VLOOKUP($A11, 'Dashboard 2'!$A$2:$X$155, MATCH('Total Calculated'!F$1, 'Dashboard 2'!$A$1:$X$1, 0), FALSE)</f>
        <v>14</v>
      </c>
      <c r="G11">
        <f>VLOOKUP($A11, Dashboard!$A$2:$Y$155, MATCH('Total Calculated'!G$1, Dashboard!$A$1:$Y$1, 0), FALSE)</f>
        <v>24</v>
      </c>
      <c r="H11">
        <f>VLOOKUP($A11, 'Dashboard 2'!$A$2:$X$155, MATCH('Total Calculated'!H$1, 'Dashboard 2'!$A$1:$X$1, 0), FALSE)</f>
        <v>42</v>
      </c>
      <c r="I11" s="2">
        <f>VLOOKUP($A11, Dashboard!$A$2:$Y$155, MATCH('Total Calculated'!I$1, Dashboard!$A$1:$Y$1, 0), FALSE)</f>
        <v>0.32286995499999999</v>
      </c>
      <c r="J11" s="2">
        <f>VLOOKUP($A11, 'Dashboard 2'!$A$2:$X$155, MATCH('Total Calculated'!J$1, 'Dashboard 2'!$A$1:$X$1, 0), FALSE)</f>
        <v>0.29399999999999998</v>
      </c>
      <c r="K11" s="2">
        <f t="shared" si="0"/>
        <v>-2.8869955000000003E-2</v>
      </c>
      <c r="L11" s="4">
        <f t="shared" si="1"/>
        <v>86</v>
      </c>
      <c r="M11" s="2">
        <f>VLOOKUP($A11, Dashboard!$A$2:$Y$155, MATCH('Total Calculated'!M$1, Dashboard!$A$1:$Y$1, 0), FALSE)</f>
        <v>0.34684684599999999</v>
      </c>
      <c r="N11" s="2">
        <f>VLOOKUP($A11, 'Dashboard 2'!$A$2:$X$155, MATCH('Total Calculated'!N$1, 'Dashboard 2'!$A$1:$X$1, 0), FALSE)</f>
        <v>0.34100000000000003</v>
      </c>
      <c r="O11" s="2">
        <f>VLOOKUP($A11, Dashboard!$A$2:$Y$155, MATCH('Total Calculated'!O$1, Dashboard!$A$1:$Y$1, 0), FALSE)</f>
        <v>0.44791666600000002</v>
      </c>
      <c r="P11" s="2">
        <f>VLOOKUP($A11, 'Dashboard 2'!$A$2:$X$155, MATCH('Total Calculated'!P$1, 'Dashboard 2'!$A$1:$X$1, 0), FALSE)</f>
        <v>0.48099999999999998</v>
      </c>
      <c r="Q11" s="2">
        <f t="shared" si="2"/>
        <v>0.79476351200000006</v>
      </c>
      <c r="R11" s="2">
        <f t="shared" si="3"/>
        <v>0.82200000000000006</v>
      </c>
      <c r="S11" s="2">
        <f t="shared" si="4"/>
        <v>2.7236488000000003E-2</v>
      </c>
      <c r="T11" s="4">
        <f t="shared" si="5"/>
        <v>52</v>
      </c>
      <c r="U11" s="4">
        <f t="shared" si="6"/>
        <v>127.24541145254</v>
      </c>
      <c r="V11" s="4">
        <f t="shared" si="7"/>
        <v>136.35544508311327</v>
      </c>
      <c r="W11" s="4">
        <f t="shared" si="8"/>
        <v>9.1100336305732696</v>
      </c>
      <c r="X11" s="4">
        <f t="shared" si="9"/>
        <v>50</v>
      </c>
      <c r="Y11" s="2">
        <f>VLOOKUP($A11, Dashboard!$A$2:$Y$155, MATCH('Total Calculated'!Y$1, Dashboard!$A$1:$Y$1, 0), FALSE)</f>
        <v>0.34708099939801601</v>
      </c>
      <c r="Z11" s="2">
        <f>VLOOKUP($A11, 'Dashboard 2'!$A$2:$X$155, MATCH('Total Calculated'!Z$1, 'Dashboard 2'!$A$1:$X$1, 0), FALSE)</f>
        <v>0.35199999999999998</v>
      </c>
      <c r="AA11" s="2">
        <f t="shared" si="10"/>
        <v>4.9190006019839694E-3</v>
      </c>
      <c r="AB11" s="4">
        <f t="shared" si="11"/>
        <v>54</v>
      </c>
      <c r="AC11" s="3">
        <f>VLOOKUP($A11, Dashboard!$A$2:$Y$155, MATCH('Total Calculated'!AC$1, Dashboard!$A$1:$Y$1, 0), FALSE)</f>
        <v>117.56773045982401</v>
      </c>
      <c r="AD11" s="3">
        <f>VLOOKUP($A11, 'Dashboard 2'!$A$2:$X$155, MATCH('Total Calculated'!AD$1, 'Dashboard 2'!$A$1:$X$1, 0), FALSE)</f>
        <v>121</v>
      </c>
      <c r="AE11" s="3">
        <f t="shared" si="12"/>
        <v>3.4322695401759944</v>
      </c>
      <c r="AF11" s="4">
        <f t="shared" si="13"/>
        <v>54</v>
      </c>
      <c r="AG11" s="3">
        <f>VLOOKUP($A11, Dashboard!$A$2:$Y$155, MATCH('Total Calculated'!AG$1, Dashboard!$A$1:$Y$1, 0), FALSE)</f>
        <v>2.2813883994687298</v>
      </c>
      <c r="AH11" s="3">
        <f>VLOOKUP($A11, 'Dashboard 2'!$A$2:$X$155, MATCH('Total Calculated'!AH$1, 'Dashboard 2'!$A$1:$X$1, 0), FALSE)</f>
        <v>3.9</v>
      </c>
      <c r="AI11" s="3">
        <f>(AG11/C11)*162</f>
        <v>6.8441651984061895</v>
      </c>
      <c r="AJ11" s="3">
        <f>(AH11/D11)*162</f>
        <v>6.8673913043478256</v>
      </c>
      <c r="AK11" s="3">
        <f t="shared" si="14"/>
        <v>2.3226105941636099E-2</v>
      </c>
      <c r="AL11">
        <f t="shared" si="15"/>
        <v>62</v>
      </c>
    </row>
    <row r="12" spans="1:38" x14ac:dyDescent="0.45">
      <c r="A12" t="s">
        <v>139</v>
      </c>
      <c r="B12" t="str">
        <f>VLOOKUP($A12, Dashboard!$A$2:$Y$155, MATCH('Total Calculated'!B$1, Dashboard!$A$1:$Y$1, 0), FALSE)</f>
        <v>SDP</v>
      </c>
      <c r="C12">
        <f>VLOOKUP($A12, Dashboard!$A$2:$Y$155, MATCH('Total Calculated'!C$1, Dashboard!$A$1:$Y$1, 0), FALSE)</f>
        <v>53</v>
      </c>
      <c r="D12">
        <f>VLOOKUP($A12, 'Dashboard 2'!$A$2:$X$155, MATCH('Total Calculated'!D$1, 'Dashboard 2'!$A$1:$X$1, 0), FALSE)</f>
        <v>90</v>
      </c>
      <c r="E12">
        <f>VLOOKUP($A12, Dashboard!$A$2:$Y$155, MATCH('Total Calculated'!E$1, Dashboard!$A$1:$Y$1, 0), FALSE)</f>
        <v>3</v>
      </c>
      <c r="F12">
        <f>VLOOKUP($A12, 'Dashboard 2'!$A$2:$X$155, MATCH('Total Calculated'!F$1, 'Dashboard 2'!$A$1:$X$1, 0), FALSE)</f>
        <v>20</v>
      </c>
      <c r="G12">
        <f>VLOOKUP($A12, Dashboard!$A$2:$Y$155, MATCH('Total Calculated'!G$1, Dashboard!$A$1:$Y$1, 0), FALSE)</f>
        <v>21</v>
      </c>
      <c r="H12">
        <f>VLOOKUP($A12, 'Dashboard 2'!$A$2:$X$155, MATCH('Total Calculated'!H$1, 'Dashboard 2'!$A$1:$X$1, 0), FALSE)</f>
        <v>63</v>
      </c>
      <c r="I12" s="2">
        <f>VLOOKUP($A12, Dashboard!$A$2:$Y$155, MATCH('Total Calculated'!I$1, Dashboard!$A$1:$Y$1, 0), FALSE)</f>
        <v>0.15706806200000001</v>
      </c>
      <c r="J12" s="2">
        <f>VLOOKUP($A12, 'Dashboard 2'!$A$2:$X$155, MATCH('Total Calculated'!J$1, 'Dashboard 2'!$A$1:$X$1, 0), FALSE)</f>
        <v>0.182</v>
      </c>
      <c r="K12" s="2">
        <f t="shared" si="0"/>
        <v>2.4931937999999987E-2</v>
      </c>
      <c r="L12" s="4">
        <f t="shared" si="1"/>
        <v>28</v>
      </c>
      <c r="M12" s="2">
        <f>VLOOKUP($A12, Dashboard!$A$2:$Y$155, MATCH('Total Calculated'!M$1, Dashboard!$A$1:$Y$1, 0), FALSE)</f>
        <v>0.31578947299999999</v>
      </c>
      <c r="N12" s="2">
        <f>VLOOKUP($A12, 'Dashboard 2'!$A$2:$X$155, MATCH('Total Calculated'!N$1, 'Dashboard 2'!$A$1:$X$1, 0), FALSE)</f>
        <v>0.32</v>
      </c>
      <c r="O12" s="2">
        <f>VLOOKUP($A12, Dashboard!$A$2:$Y$155, MATCH('Total Calculated'!O$1, Dashboard!$A$1:$Y$1, 0), FALSE)</f>
        <v>0.35955056099999999</v>
      </c>
      <c r="P12" s="2">
        <f>VLOOKUP($A12, 'Dashboard 2'!$A$2:$X$155, MATCH('Total Calculated'!P$1, 'Dashboard 2'!$A$1:$X$1, 0), FALSE)</f>
        <v>0.56200000000000006</v>
      </c>
      <c r="Q12" s="2">
        <f t="shared" si="2"/>
        <v>0.67534003399999998</v>
      </c>
      <c r="R12" s="2">
        <f t="shared" si="3"/>
        <v>0.88200000000000012</v>
      </c>
      <c r="S12" s="2">
        <f t="shared" si="4"/>
        <v>0.20665996600000014</v>
      </c>
      <c r="T12" s="4">
        <f t="shared" si="5"/>
        <v>10</v>
      </c>
      <c r="U12" s="4">
        <f t="shared" si="6"/>
        <v>91.52837077209881</v>
      </c>
      <c r="V12" s="4">
        <f t="shared" si="7"/>
        <v>157.02967220755016</v>
      </c>
      <c r="W12" s="4">
        <f t="shared" si="8"/>
        <v>65.501301435451353</v>
      </c>
      <c r="X12" s="4">
        <f t="shared" si="9"/>
        <v>10</v>
      </c>
      <c r="Y12" s="2">
        <f>VLOOKUP($A12, Dashboard!$A$2:$Y$155, MATCH('Total Calculated'!Y$1, Dashboard!$A$1:$Y$1, 0), FALSE)</f>
        <v>0.29494177664398502</v>
      </c>
      <c r="Z12" s="2">
        <f>VLOOKUP($A12, 'Dashboard 2'!$A$2:$X$155, MATCH('Total Calculated'!Z$1, 'Dashboard 2'!$A$1:$X$1, 0), FALSE)</f>
        <v>0.371</v>
      </c>
      <c r="AA12" s="2">
        <f t="shared" si="10"/>
        <v>7.6058223356014976E-2</v>
      </c>
      <c r="AB12" s="4">
        <f t="shared" si="11"/>
        <v>10</v>
      </c>
      <c r="AC12" s="3">
        <f>VLOOKUP($A12, Dashboard!$A$2:$Y$155, MATCH('Total Calculated'!AC$1, Dashboard!$A$1:$Y$1, 0), FALSE)</f>
        <v>91.961217623900396</v>
      </c>
      <c r="AD12" s="3">
        <f>VLOOKUP($A12, 'Dashboard 2'!$A$2:$X$155, MATCH('Total Calculated'!AD$1, 'Dashboard 2'!$A$1:$X$1, 0), FALSE)</f>
        <v>143</v>
      </c>
      <c r="AE12" s="3">
        <f t="shared" si="12"/>
        <v>51.038782376099604</v>
      </c>
      <c r="AF12" s="4">
        <f t="shared" si="13"/>
        <v>12</v>
      </c>
      <c r="AG12" s="3">
        <f>VLOOKUP($A12, Dashboard!$A$2:$Y$155, MATCH('Total Calculated'!AG$1, Dashboard!$A$1:$Y$1, 0), FALSE)</f>
        <v>0.72228244879221604</v>
      </c>
      <c r="AH12" s="3">
        <f>VLOOKUP($A12, 'Dashboard 2'!$A$2:$X$155, MATCH('Total Calculated'!AH$1, 'Dashboard 2'!$A$1:$X$1, 0), FALSE)</f>
        <v>3.6</v>
      </c>
      <c r="AI12" s="3">
        <f>(AG12/C12)*162</f>
        <v>2.207731258572434</v>
      </c>
      <c r="AJ12" s="3">
        <f>(AH12/D12)*162</f>
        <v>6.48</v>
      </c>
      <c r="AK12" s="3">
        <f t="shared" si="14"/>
        <v>4.2722687414275669</v>
      </c>
      <c r="AL12">
        <f t="shared" si="15"/>
        <v>10</v>
      </c>
    </row>
    <row r="13" spans="1:38" x14ac:dyDescent="0.45">
      <c r="A13" t="s">
        <v>198</v>
      </c>
      <c r="B13" t="str">
        <f>VLOOKUP($A13, Dashboard!$A$2:$Y$155, MATCH('Total Calculated'!B$1, Dashboard!$A$1:$Y$1, 0), FALSE)</f>
        <v>ARI</v>
      </c>
      <c r="C13">
        <f>VLOOKUP($A13, Dashboard!$A$2:$Y$155, MATCH('Total Calculated'!C$1, Dashboard!$A$1:$Y$1, 0), FALSE)</f>
        <v>51</v>
      </c>
      <c r="D13">
        <f>VLOOKUP($A13, 'Dashboard 2'!$A$2:$X$155, MATCH('Total Calculated'!D$1, 'Dashboard 2'!$A$1:$X$1, 0), FALSE)</f>
        <v>91</v>
      </c>
      <c r="E13">
        <f>VLOOKUP($A13, Dashboard!$A$2:$Y$155, MATCH('Total Calculated'!E$1, Dashboard!$A$1:$Y$1, 0), FALSE)</f>
        <v>2</v>
      </c>
      <c r="F13">
        <f>VLOOKUP($A13, 'Dashboard 2'!$A$2:$X$155, MATCH('Total Calculated'!F$1, 'Dashboard 2'!$A$1:$X$1, 0), FALSE)</f>
        <v>17</v>
      </c>
      <c r="G13">
        <f>VLOOKUP($A13, Dashboard!$A$2:$Y$155, MATCH('Total Calculated'!G$1, Dashboard!$A$1:$Y$1, 0), FALSE)</f>
        <v>17</v>
      </c>
      <c r="H13">
        <f>VLOOKUP($A13, 'Dashboard 2'!$A$2:$X$155, MATCH('Total Calculated'!H$1, 'Dashboard 2'!$A$1:$X$1, 0), FALSE)</f>
        <v>50</v>
      </c>
      <c r="I13" s="2">
        <f>VLOOKUP($A13, Dashboard!$A$2:$Y$155, MATCH('Total Calculated'!I$1, Dashboard!$A$1:$Y$1, 0), FALSE)</f>
        <v>0.19730941699999999</v>
      </c>
      <c r="J13" s="2">
        <f>VLOOKUP($A13, 'Dashboard 2'!$A$2:$X$155, MATCH('Total Calculated'!J$1, 'Dashboard 2'!$A$1:$X$1, 0), FALSE)</f>
        <v>0.17699999999999999</v>
      </c>
      <c r="K13" s="2">
        <f t="shared" si="0"/>
        <v>-2.0309416999999996E-2</v>
      </c>
      <c r="L13" s="4">
        <f t="shared" si="1"/>
        <v>78</v>
      </c>
      <c r="M13" s="2">
        <f>VLOOKUP($A13, Dashboard!$A$2:$Y$155, MATCH('Total Calculated'!M$1, Dashboard!$A$1:$Y$1, 0), FALSE)</f>
        <v>0.27354260000000002</v>
      </c>
      <c r="N13" s="2">
        <f>VLOOKUP($A13, 'Dashboard 2'!$A$2:$X$155, MATCH('Total Calculated'!N$1, 'Dashboard 2'!$A$1:$X$1, 0), FALSE)</f>
        <v>0.33900000000000002</v>
      </c>
      <c r="O13" s="2">
        <f>VLOOKUP($A13, Dashboard!$A$2:$Y$155, MATCH('Total Calculated'!O$1, Dashboard!$A$1:$Y$1, 0), FALSE)</f>
        <v>0.28426395900000001</v>
      </c>
      <c r="P13" s="2">
        <f>VLOOKUP($A13, 'Dashboard 2'!$A$2:$X$155, MATCH('Total Calculated'!P$1, 'Dashboard 2'!$A$1:$X$1, 0), FALSE)</f>
        <v>0.502</v>
      </c>
      <c r="Q13" s="2">
        <f t="shared" si="2"/>
        <v>0.55780655900000009</v>
      </c>
      <c r="R13" s="2">
        <f t="shared" si="3"/>
        <v>0.84099999999999997</v>
      </c>
      <c r="S13" s="2">
        <f t="shared" si="4"/>
        <v>0.28319344099999988</v>
      </c>
      <c r="T13" s="4">
        <f t="shared" si="5"/>
        <v>3</v>
      </c>
      <c r="U13" s="4">
        <f t="shared" si="6"/>
        <v>57.247630565480833</v>
      </c>
      <c r="V13" s="4">
        <f t="shared" si="7"/>
        <v>142.55553829423647</v>
      </c>
      <c r="W13" s="4">
        <f t="shared" si="8"/>
        <v>85.307907728755637</v>
      </c>
      <c r="X13" s="4">
        <f t="shared" si="9"/>
        <v>2</v>
      </c>
      <c r="Y13" s="2">
        <f>VLOOKUP($A13, Dashboard!$A$2:$Y$155, MATCH('Total Calculated'!Y$1, Dashboard!$A$1:$Y$1, 0), FALSE)</f>
        <v>0.25206494277902702</v>
      </c>
      <c r="Z13" s="2">
        <f>VLOOKUP($A13, 'Dashboard 2'!$A$2:$X$155, MATCH('Total Calculated'!Z$1, 'Dashboard 2'!$A$1:$X$1, 0), FALSE)</f>
        <v>0.35699999999999998</v>
      </c>
      <c r="AA13" s="2">
        <f t="shared" si="10"/>
        <v>0.10493505722097296</v>
      </c>
      <c r="AB13" s="4">
        <f t="shared" si="11"/>
        <v>5</v>
      </c>
      <c r="AC13" s="3">
        <f>VLOOKUP($A13, Dashboard!$A$2:$Y$155, MATCH('Total Calculated'!AC$1, Dashboard!$A$1:$Y$1, 0), FALSE)</f>
        <v>57.788245022629397</v>
      </c>
      <c r="AD13" s="3">
        <f>VLOOKUP($A13, 'Dashboard 2'!$A$2:$X$155, MATCH('Total Calculated'!AD$1, 'Dashboard 2'!$A$1:$X$1, 0), FALSE)</f>
        <v>129</v>
      </c>
      <c r="AE13" s="3">
        <f t="shared" si="12"/>
        <v>71.211754977370603</v>
      </c>
      <c r="AF13" s="4">
        <f t="shared" si="13"/>
        <v>7</v>
      </c>
      <c r="AG13" s="3">
        <f>VLOOKUP($A13, Dashboard!$A$2:$Y$155, MATCH('Total Calculated'!AG$1, Dashboard!$A$1:$Y$1, 0), FALSE)</f>
        <v>-0.126057587246905</v>
      </c>
      <c r="AH13" s="3">
        <f>VLOOKUP($A13, 'Dashboard 2'!$A$2:$X$155, MATCH('Total Calculated'!AH$1, 'Dashboard 2'!$A$1:$X$1, 0), FALSE)</f>
        <v>3.5</v>
      </c>
      <c r="AI13" s="3">
        <f>(AG13/C13)*162</f>
        <v>-0.40041821831369823</v>
      </c>
      <c r="AJ13" s="3">
        <f>(AH13/D13)*162</f>
        <v>6.2307692307692308</v>
      </c>
      <c r="AK13" s="3">
        <f t="shared" si="14"/>
        <v>6.6311874490829288</v>
      </c>
      <c r="AL13">
        <f t="shared" si="15"/>
        <v>2</v>
      </c>
    </row>
    <row r="14" spans="1:38" x14ac:dyDescent="0.45">
      <c r="A14" t="s">
        <v>85</v>
      </c>
      <c r="B14" t="str">
        <f>VLOOKUP($A14, Dashboard!$A$2:$Y$155, MATCH('Total Calculated'!B$1, Dashboard!$A$1:$Y$1, 0), FALSE)</f>
        <v>SFG</v>
      </c>
      <c r="C14">
        <f>VLOOKUP($A14, Dashboard!$A$2:$Y$155, MATCH('Total Calculated'!C$1, Dashboard!$A$1:$Y$1, 0), FALSE)</f>
        <v>54</v>
      </c>
      <c r="D14">
        <f>VLOOKUP($A14, 'Dashboard 2'!$A$2:$X$155, MATCH('Total Calculated'!D$1, 'Dashboard 2'!$A$1:$X$1, 0), FALSE)</f>
        <v>89</v>
      </c>
      <c r="E14">
        <f>VLOOKUP($A14, Dashboard!$A$2:$Y$155, MATCH('Total Calculated'!E$1, Dashboard!$A$1:$Y$1, 0), FALSE)</f>
        <v>8</v>
      </c>
      <c r="F14">
        <f>VLOOKUP($A14, 'Dashboard 2'!$A$2:$X$155, MATCH('Total Calculated'!F$1, 'Dashboard 2'!$A$1:$X$1, 0), FALSE)</f>
        <v>15</v>
      </c>
      <c r="G14">
        <f>VLOOKUP($A14, Dashboard!$A$2:$Y$155, MATCH('Total Calculated'!G$1, Dashboard!$A$1:$Y$1, 0), FALSE)</f>
        <v>27</v>
      </c>
      <c r="H14">
        <f>VLOOKUP($A14, 'Dashboard 2'!$A$2:$X$155, MATCH('Total Calculated'!H$1, 'Dashboard 2'!$A$1:$X$1, 0), FALSE)</f>
        <v>44</v>
      </c>
      <c r="I14" s="2">
        <f>VLOOKUP($A14, Dashboard!$A$2:$Y$155, MATCH('Total Calculated'!I$1, Dashboard!$A$1:$Y$1, 0), FALSE)</f>
        <v>0.23580786000000001</v>
      </c>
      <c r="J14" s="2">
        <f>VLOOKUP($A14, 'Dashboard 2'!$A$2:$X$155, MATCH('Total Calculated'!J$1, 'Dashboard 2'!$A$1:$X$1, 0), FALSE)</f>
        <v>0.247</v>
      </c>
      <c r="K14" s="2">
        <f t="shared" si="0"/>
        <v>1.1192139999999989E-2</v>
      </c>
      <c r="L14" s="4">
        <f t="shared" si="1"/>
        <v>41</v>
      </c>
      <c r="M14" s="2">
        <f>VLOOKUP($A14, Dashboard!$A$2:$Y$155, MATCH('Total Calculated'!M$1, Dashboard!$A$1:$Y$1, 0), FALSE)</f>
        <v>0.30567685500000003</v>
      </c>
      <c r="N14" s="2">
        <f>VLOOKUP($A14, 'Dashboard 2'!$A$2:$X$155, MATCH('Total Calculated'!N$1, 'Dashboard 2'!$A$1:$X$1, 0), FALSE)</f>
        <v>0.34699999999999998</v>
      </c>
      <c r="O14" s="2">
        <f>VLOOKUP($A14, Dashboard!$A$2:$Y$155, MATCH('Total Calculated'!O$1, Dashboard!$A$1:$Y$1, 0), FALSE)</f>
        <v>0.41826922999999999</v>
      </c>
      <c r="P14" s="2">
        <f>VLOOKUP($A14, 'Dashboard 2'!$A$2:$X$155, MATCH('Total Calculated'!P$1, 'Dashboard 2'!$A$1:$X$1, 0), FALSE)</f>
        <v>0.46100000000000002</v>
      </c>
      <c r="Q14" s="2">
        <f t="shared" si="2"/>
        <v>0.72394608500000002</v>
      </c>
      <c r="R14" s="2">
        <f t="shared" si="3"/>
        <v>0.80800000000000005</v>
      </c>
      <c r="S14" s="2">
        <f t="shared" si="4"/>
        <v>8.4053915000000035E-2</v>
      </c>
      <c r="T14" s="4">
        <f t="shared" si="5"/>
        <v>37</v>
      </c>
      <c r="U14" s="4">
        <f t="shared" si="6"/>
        <v>107.7620916343017</v>
      </c>
      <c r="V14" s="4">
        <f t="shared" si="7"/>
        <v>131.44943296566726</v>
      </c>
      <c r="W14" s="4">
        <f t="shared" si="8"/>
        <v>23.687341331365559</v>
      </c>
      <c r="X14" s="4">
        <f t="shared" si="9"/>
        <v>38</v>
      </c>
      <c r="Y14" s="2">
        <f>VLOOKUP($A14, Dashboard!$A$2:$Y$155, MATCH('Total Calculated'!Y$1, Dashboard!$A$1:$Y$1, 0), FALSE)</f>
        <v>0.31375681595844102</v>
      </c>
      <c r="Z14" s="2">
        <f>VLOOKUP($A14, 'Dashboard 2'!$A$2:$X$155, MATCH('Total Calculated'!Z$1, 'Dashboard 2'!$A$1:$X$1, 0), FALSE)</f>
        <v>0.34899999999999998</v>
      </c>
      <c r="AA14" s="2">
        <f t="shared" si="10"/>
        <v>3.5243184041558961E-2</v>
      </c>
      <c r="AB14" s="4">
        <f t="shared" si="11"/>
        <v>36</v>
      </c>
      <c r="AC14" s="3">
        <f>VLOOKUP($A14, Dashboard!$A$2:$Y$155, MATCH('Total Calculated'!AC$1, Dashboard!$A$1:$Y$1, 0), FALSE)</f>
        <v>103.07979363172799</v>
      </c>
      <c r="AD14" s="3">
        <f>VLOOKUP($A14, 'Dashboard 2'!$A$2:$X$155, MATCH('Total Calculated'!AD$1, 'Dashboard 2'!$A$1:$X$1, 0), FALSE)</f>
        <v>127</v>
      </c>
      <c r="AE14" s="3">
        <f t="shared" si="12"/>
        <v>23.920206368272005</v>
      </c>
      <c r="AF14" s="4">
        <f t="shared" si="13"/>
        <v>37</v>
      </c>
      <c r="AG14" s="3">
        <f>VLOOKUP($A14, Dashboard!$A$2:$Y$155, MATCH('Total Calculated'!AG$1, Dashboard!$A$1:$Y$1, 0), FALSE)</f>
        <v>1.3768083336542101</v>
      </c>
      <c r="AH14" s="3">
        <f>VLOOKUP($A14, 'Dashboard 2'!$A$2:$X$155, MATCH('Total Calculated'!AH$1, 'Dashboard 2'!$A$1:$X$1, 0), FALSE)</f>
        <v>3.4</v>
      </c>
      <c r="AI14" s="3">
        <f>(AG14/C14)*162</f>
        <v>4.1304250009626307</v>
      </c>
      <c r="AJ14" s="3">
        <f>(AH14/D14)*162</f>
        <v>6.1887640449438202</v>
      </c>
      <c r="AK14" s="3">
        <f t="shared" si="14"/>
        <v>2.0583390439811895</v>
      </c>
      <c r="AL14">
        <f t="shared" si="15"/>
        <v>37</v>
      </c>
    </row>
    <row r="15" spans="1:38" x14ac:dyDescent="0.45">
      <c r="A15" t="s">
        <v>48</v>
      </c>
      <c r="B15" t="str">
        <f>VLOOKUP($A15, Dashboard!$A$2:$Y$155, MATCH('Total Calculated'!B$1, Dashboard!$A$1:$Y$1, 0), FALSE)</f>
        <v>CLE</v>
      </c>
      <c r="C15">
        <f>VLOOKUP($A15, Dashboard!$A$2:$Y$155, MATCH('Total Calculated'!C$1, Dashboard!$A$1:$Y$1, 0), FALSE)</f>
        <v>53</v>
      </c>
      <c r="D15">
        <f>VLOOKUP($A15, 'Dashboard 2'!$A$2:$X$155, MATCH('Total Calculated'!D$1, 'Dashboard 2'!$A$1:$X$1, 0), FALSE)</f>
        <v>91</v>
      </c>
      <c r="E15">
        <f>VLOOKUP($A15, Dashboard!$A$2:$Y$155, MATCH('Total Calculated'!E$1, Dashboard!$A$1:$Y$1, 0), FALSE)</f>
        <v>15</v>
      </c>
      <c r="F15">
        <f>VLOOKUP($A15, 'Dashboard 2'!$A$2:$X$155, MATCH('Total Calculated'!F$1, 'Dashboard 2'!$A$1:$X$1, 0), FALSE)</f>
        <v>20</v>
      </c>
      <c r="G15">
        <f>VLOOKUP($A15, Dashboard!$A$2:$Y$155, MATCH('Total Calculated'!G$1, Dashboard!$A$1:$Y$1, 0), FALSE)</f>
        <v>54</v>
      </c>
      <c r="H15">
        <f>VLOOKUP($A15, 'Dashboard 2'!$A$2:$X$155, MATCH('Total Calculated'!H$1, 'Dashboard 2'!$A$1:$X$1, 0), FALSE)</f>
        <v>57</v>
      </c>
      <c r="I15" s="2">
        <f>VLOOKUP($A15, Dashboard!$A$2:$Y$155, MATCH('Total Calculated'!I$1, Dashboard!$A$1:$Y$1, 0), FALSE)</f>
        <v>0.115879828</v>
      </c>
      <c r="J15" s="2">
        <f>VLOOKUP($A15, 'Dashboard 2'!$A$2:$X$155, MATCH('Total Calculated'!J$1, 'Dashboard 2'!$A$1:$X$1, 0), FALSE)</f>
        <v>0.13</v>
      </c>
      <c r="K15" s="2">
        <f t="shared" si="0"/>
        <v>1.4120172E-2</v>
      </c>
      <c r="L15" s="4">
        <f t="shared" si="1"/>
        <v>37</v>
      </c>
      <c r="M15" s="2">
        <f>VLOOKUP($A15, Dashboard!$A$2:$Y$155, MATCH('Total Calculated'!M$1, Dashboard!$A$1:$Y$1, 0), FALSE)</f>
        <v>0.31759656600000002</v>
      </c>
      <c r="N15" s="2">
        <f>VLOOKUP($A15, 'Dashboard 2'!$A$2:$X$155, MATCH('Total Calculated'!N$1, 'Dashboard 2'!$A$1:$X$1, 0), FALSE)</f>
        <v>0.34</v>
      </c>
      <c r="O15" s="2">
        <f>VLOOKUP($A15, Dashboard!$A$2:$Y$155, MATCH('Total Calculated'!O$1, Dashboard!$A$1:$Y$1, 0), FALSE)</f>
        <v>0.53738317700000005</v>
      </c>
      <c r="P15" s="2">
        <f>VLOOKUP($A15, 'Dashboard 2'!$A$2:$X$155, MATCH('Total Calculated'!P$1, 'Dashboard 2'!$A$1:$X$1, 0), FALSE)</f>
        <v>0.50900000000000001</v>
      </c>
      <c r="Q15" s="2">
        <f t="shared" si="2"/>
        <v>0.85497974300000013</v>
      </c>
      <c r="R15" s="2">
        <f t="shared" si="3"/>
        <v>0.84899999999999998</v>
      </c>
      <c r="S15" s="2">
        <f t="shared" si="4"/>
        <v>-5.9797430000001484E-3</v>
      </c>
      <c r="T15" s="4">
        <f t="shared" si="5"/>
        <v>60</v>
      </c>
      <c r="U15" s="4">
        <f t="shared" si="6"/>
        <v>148.60371624514528</v>
      </c>
      <c r="V15" s="4">
        <f t="shared" si="7"/>
        <v>145.02874009631816</v>
      </c>
      <c r="W15" s="4">
        <f t="shared" si="8"/>
        <v>-3.574976148827119</v>
      </c>
      <c r="X15" s="4">
        <f t="shared" si="9"/>
        <v>60</v>
      </c>
      <c r="Y15" s="2">
        <f>VLOOKUP($A15, Dashboard!$A$2:$Y$155, MATCH('Total Calculated'!Y$1, Dashboard!$A$1:$Y$1, 0), FALSE)</f>
        <v>0.35839152284514803</v>
      </c>
      <c r="Z15" s="2">
        <f>VLOOKUP($A15, 'Dashboard 2'!$A$2:$X$155, MATCH('Total Calculated'!Z$1, 'Dashboard 2'!$A$1:$X$1, 0), FALSE)</f>
        <v>0.35499999999999998</v>
      </c>
      <c r="AA15" s="2">
        <f t="shared" si="10"/>
        <v>-3.3915228451480428E-3</v>
      </c>
      <c r="AB15" s="4">
        <f t="shared" si="11"/>
        <v>62</v>
      </c>
      <c r="AC15" s="3">
        <f>VLOOKUP($A15, Dashboard!$A$2:$Y$155, MATCH('Total Calculated'!AC$1, Dashboard!$A$1:$Y$1, 0), FALSE)</f>
        <v>135.59475290824901</v>
      </c>
      <c r="AD15" s="3">
        <f>VLOOKUP($A15, 'Dashboard 2'!$A$2:$X$155, MATCH('Total Calculated'!AD$1, 'Dashboard 2'!$A$1:$X$1, 0), FALSE)</f>
        <v>133</v>
      </c>
      <c r="AE15" s="3">
        <f t="shared" si="12"/>
        <v>-2.5947529082490064</v>
      </c>
      <c r="AF15" s="4">
        <f t="shared" si="13"/>
        <v>62</v>
      </c>
      <c r="AG15" s="3">
        <f>VLOOKUP($A15, Dashboard!$A$2:$Y$155, MATCH('Total Calculated'!AG$1, Dashboard!$A$1:$Y$1, 0), FALSE)</f>
        <v>1.8854389664351701</v>
      </c>
      <c r="AH15" s="3">
        <f>VLOOKUP($A15, 'Dashboard 2'!$A$2:$X$155, MATCH('Total Calculated'!AH$1, 'Dashboard 2'!$A$1:$X$1, 0), FALSE)</f>
        <v>3.3</v>
      </c>
      <c r="AI15" s="3">
        <f>(AG15/C15)*162</f>
        <v>5.7630398596697656</v>
      </c>
      <c r="AJ15" s="3">
        <f>(AH15/D15)*162</f>
        <v>5.8747252747252743</v>
      </c>
      <c r="AK15" s="3">
        <f t="shared" si="14"/>
        <v>0.11168541505550866</v>
      </c>
      <c r="AL15">
        <f t="shared" si="15"/>
        <v>59</v>
      </c>
    </row>
    <row r="16" spans="1:38" x14ac:dyDescent="0.45">
      <c r="A16" t="s">
        <v>75</v>
      </c>
      <c r="B16" t="str">
        <f>VLOOKUP($A16, Dashboard!$A$2:$Y$155, MATCH('Total Calculated'!B$1, Dashboard!$A$1:$Y$1, 0), FALSE)</f>
        <v>OAK</v>
      </c>
      <c r="C16">
        <f>VLOOKUP($A16, Dashboard!$A$2:$Y$155, MATCH('Total Calculated'!C$1, Dashboard!$A$1:$Y$1, 0), FALSE)</f>
        <v>42</v>
      </c>
      <c r="D16">
        <f>VLOOKUP($A16, 'Dashboard 2'!$A$2:$X$155, MATCH('Total Calculated'!D$1, 'Dashboard 2'!$A$1:$X$1, 0), FALSE)</f>
        <v>86</v>
      </c>
      <c r="E16">
        <f>VLOOKUP($A16, Dashboard!$A$2:$Y$155, MATCH('Total Calculated'!E$1, Dashboard!$A$1:$Y$1, 0), FALSE)</f>
        <v>11</v>
      </c>
      <c r="F16">
        <f>VLOOKUP($A16, 'Dashboard 2'!$A$2:$X$155, MATCH('Total Calculated'!F$1, 'Dashboard 2'!$A$1:$X$1, 0), FALSE)</f>
        <v>24</v>
      </c>
      <c r="G16">
        <f>VLOOKUP($A16, Dashboard!$A$2:$Y$155, MATCH('Total Calculated'!G$1, Dashboard!$A$1:$Y$1, 0), FALSE)</f>
        <v>34</v>
      </c>
      <c r="H16">
        <f>VLOOKUP($A16, 'Dashboard 2'!$A$2:$X$155, MATCH('Total Calculated'!H$1, 'Dashboard 2'!$A$1:$X$1, 0), FALSE)</f>
        <v>67</v>
      </c>
      <c r="I16" s="2">
        <f>VLOOKUP($A16, Dashboard!$A$2:$Y$155, MATCH('Total Calculated'!I$1, Dashboard!$A$1:$Y$1, 0), FALSE)</f>
        <v>0.32758620599999999</v>
      </c>
      <c r="J16" s="2">
        <f>VLOOKUP($A16, 'Dashboard 2'!$A$2:$X$155, MATCH('Total Calculated'!J$1, 'Dashboard 2'!$A$1:$X$1, 0), FALSE)</f>
        <v>0.26600000000000001</v>
      </c>
      <c r="K16" s="2">
        <f t="shared" si="0"/>
        <v>-6.1586205999999977E-2</v>
      </c>
      <c r="L16" s="4">
        <f t="shared" si="1"/>
        <v>96</v>
      </c>
      <c r="M16" s="2">
        <f>VLOOKUP($A16, Dashboard!$A$2:$Y$155, MATCH('Total Calculated'!M$1, Dashboard!$A$1:$Y$1, 0), FALSE)</f>
        <v>0.36781609100000001</v>
      </c>
      <c r="N16" s="2">
        <f>VLOOKUP($A16, 'Dashboard 2'!$A$2:$X$155, MATCH('Total Calculated'!N$1, 'Dashboard 2'!$A$1:$X$1, 0), FALSE)</f>
        <v>0.376</v>
      </c>
      <c r="O16" s="2">
        <f>VLOOKUP($A16, Dashboard!$A$2:$Y$155, MATCH('Total Calculated'!O$1, Dashboard!$A$1:$Y$1, 0), FALSE)</f>
        <v>0.56493506400000004</v>
      </c>
      <c r="P16" s="2">
        <f>VLOOKUP($A16, 'Dashboard 2'!$A$2:$X$155, MATCH('Total Calculated'!P$1, 'Dashboard 2'!$A$1:$X$1, 0), FALSE)</f>
        <v>0.59199999999999997</v>
      </c>
      <c r="Q16" s="2">
        <f t="shared" si="2"/>
        <v>0.93275115500000005</v>
      </c>
      <c r="R16" s="2">
        <f t="shared" si="3"/>
        <v>0.96799999999999997</v>
      </c>
      <c r="S16" s="2">
        <f t="shared" si="4"/>
        <v>3.5248844999999918E-2</v>
      </c>
      <c r="T16" s="4">
        <f t="shared" si="5"/>
        <v>49</v>
      </c>
      <c r="U16" s="4">
        <f t="shared" si="6"/>
        <v>169.62686718502411</v>
      </c>
      <c r="V16" s="4">
        <f t="shared" si="7"/>
        <v>180.24234892030449</v>
      </c>
      <c r="W16" s="4">
        <f t="shared" si="8"/>
        <v>10.615481735280383</v>
      </c>
      <c r="X16" s="4">
        <f t="shared" si="9"/>
        <v>49</v>
      </c>
      <c r="Y16" s="2">
        <f>VLOOKUP($A16, Dashboard!$A$2:$Y$155, MATCH('Total Calculated'!Y$1, Dashboard!$A$1:$Y$1, 0), FALSE)</f>
        <v>0.395414910909068</v>
      </c>
      <c r="Z16" s="2">
        <f>VLOOKUP($A16, 'Dashboard 2'!$A$2:$X$155, MATCH('Total Calculated'!Z$1, 'Dashboard 2'!$A$1:$X$1, 0), FALSE)</f>
        <v>0.40600000000000003</v>
      </c>
      <c r="AA16" s="2">
        <f t="shared" si="10"/>
        <v>1.0585089090932032E-2</v>
      </c>
      <c r="AB16" s="4">
        <f t="shared" si="11"/>
        <v>51</v>
      </c>
      <c r="AC16" s="3">
        <f>VLOOKUP($A16, Dashboard!$A$2:$Y$155, MATCH('Total Calculated'!AC$1, Dashboard!$A$1:$Y$1, 0), FALSE)</f>
        <v>164.40427810407101</v>
      </c>
      <c r="AD16" s="3">
        <f>VLOOKUP($A16, 'Dashboard 2'!$A$2:$X$155, MATCH('Total Calculated'!AD$1, 'Dashboard 2'!$A$1:$X$1, 0), FALSE)</f>
        <v>172</v>
      </c>
      <c r="AE16" s="3">
        <f t="shared" si="12"/>
        <v>7.5957218959289889</v>
      </c>
      <c r="AF16" s="4">
        <f t="shared" si="13"/>
        <v>51</v>
      </c>
      <c r="AG16" s="3">
        <f>VLOOKUP($A16, Dashboard!$A$2:$Y$155, MATCH('Total Calculated'!AG$1, Dashboard!$A$1:$Y$1, 0), FALSE)</f>
        <v>1.45181896258833</v>
      </c>
      <c r="AH16" s="3">
        <f>VLOOKUP($A16, 'Dashboard 2'!$A$2:$X$155, MATCH('Total Calculated'!AH$1, 'Dashboard 2'!$A$1:$X$1, 0), FALSE)</f>
        <v>3.3</v>
      </c>
      <c r="AI16" s="3">
        <f>(AG16/C16)*162</f>
        <v>5.5998731414121306</v>
      </c>
      <c r="AJ16" s="3">
        <f>(AH16/D16)*162</f>
        <v>6.2162790697674408</v>
      </c>
      <c r="AK16" s="3">
        <f t="shared" si="14"/>
        <v>0.61640592835531027</v>
      </c>
      <c r="AL16">
        <f t="shared" si="15"/>
        <v>52</v>
      </c>
    </row>
    <row r="17" spans="1:38" x14ac:dyDescent="0.45">
      <c r="A17" t="s">
        <v>162</v>
      </c>
      <c r="B17" t="str">
        <f>VLOOKUP($A17, Dashboard!$A$2:$Y$155, MATCH('Total Calculated'!B$1, Dashboard!$A$1:$Y$1, 0), FALSE)</f>
        <v>CHC</v>
      </c>
      <c r="C17">
        <f>VLOOKUP($A17, Dashboard!$A$2:$Y$155, MATCH('Total Calculated'!C$1, Dashboard!$A$1:$Y$1, 0), FALSE)</f>
        <v>49</v>
      </c>
      <c r="D17">
        <f>VLOOKUP($A17, 'Dashboard 2'!$A$2:$X$155, MATCH('Total Calculated'!D$1, 'Dashboard 2'!$A$1:$X$1, 0), FALSE)</f>
        <v>91</v>
      </c>
      <c r="E17">
        <f>VLOOKUP($A17, Dashboard!$A$2:$Y$155, MATCH('Total Calculated'!E$1, Dashboard!$A$1:$Y$1, 0), FALSE)</f>
        <v>4</v>
      </c>
      <c r="F17">
        <f>VLOOKUP($A17, 'Dashboard 2'!$A$2:$X$155, MATCH('Total Calculated'!F$1, 'Dashboard 2'!$A$1:$X$1, 0), FALSE)</f>
        <v>21</v>
      </c>
      <c r="G17">
        <f>VLOOKUP($A17, Dashboard!$A$2:$Y$155, MATCH('Total Calculated'!G$1, Dashboard!$A$1:$Y$1, 0), FALSE)</f>
        <v>17</v>
      </c>
      <c r="H17">
        <f>VLOOKUP($A17, 'Dashboard 2'!$A$2:$X$155, MATCH('Total Calculated'!H$1, 'Dashboard 2'!$A$1:$X$1, 0), FALSE)</f>
        <v>67</v>
      </c>
      <c r="I17" s="2">
        <f>VLOOKUP($A17, Dashboard!$A$2:$Y$155, MATCH('Total Calculated'!I$1, Dashboard!$A$1:$Y$1, 0), FALSE)</f>
        <v>0.28155339800000001</v>
      </c>
      <c r="J17" s="2">
        <f>VLOOKUP($A17, 'Dashboard 2'!$A$2:$X$155, MATCH('Total Calculated'!J$1, 'Dashboard 2'!$A$1:$X$1, 0), FALSE)</f>
        <v>0.26200000000000001</v>
      </c>
      <c r="K17" s="2">
        <f t="shared" si="0"/>
        <v>-1.9553398E-2</v>
      </c>
      <c r="L17" s="4">
        <f t="shared" si="1"/>
        <v>77</v>
      </c>
      <c r="M17" s="2">
        <f>VLOOKUP($A17, Dashboard!$A$2:$Y$155, MATCH('Total Calculated'!M$1, Dashboard!$A$1:$Y$1, 0), FALSE)</f>
        <v>0.33009708700000001</v>
      </c>
      <c r="N17" s="2">
        <f>VLOOKUP($A17, 'Dashboard 2'!$A$2:$X$155, MATCH('Total Calculated'!N$1, 'Dashboard 2'!$A$1:$X$1, 0), FALSE)</f>
        <v>0.35099999999999998</v>
      </c>
      <c r="O17" s="2">
        <f>VLOOKUP($A17, Dashboard!$A$2:$Y$155, MATCH('Total Calculated'!O$1, Dashboard!$A$1:$Y$1, 0), FALSE)</f>
        <v>0.355932203</v>
      </c>
      <c r="P17" s="2">
        <f>VLOOKUP($A17, 'Dashboard 2'!$A$2:$X$155, MATCH('Total Calculated'!P$1, 'Dashboard 2'!$A$1:$X$1, 0), FALSE)</f>
        <v>0.52700000000000002</v>
      </c>
      <c r="Q17" s="2">
        <f t="shared" si="2"/>
        <v>0.68602929000000001</v>
      </c>
      <c r="R17" s="2">
        <f t="shared" si="3"/>
        <v>0.878</v>
      </c>
      <c r="S17" s="2">
        <f t="shared" si="4"/>
        <v>0.19197070999999999</v>
      </c>
      <c r="T17" s="4">
        <f t="shared" si="5"/>
        <v>13</v>
      </c>
      <c r="U17" s="4">
        <f t="shared" si="6"/>
        <v>93.865689411216408</v>
      </c>
      <c r="V17" s="4">
        <f t="shared" si="7"/>
        <v>153.44415100201957</v>
      </c>
      <c r="W17" s="4">
        <f t="shared" si="8"/>
        <v>59.578461590803158</v>
      </c>
      <c r="X17" s="4">
        <f t="shared" si="9"/>
        <v>12</v>
      </c>
      <c r="Y17" s="2">
        <f>VLOOKUP($A17, Dashboard!$A$2:$Y$155, MATCH('Total Calculated'!Y$1, Dashboard!$A$1:$Y$1, 0), FALSE)</f>
        <v>0.308163302326665</v>
      </c>
      <c r="Z17" s="2">
        <f>VLOOKUP($A17, 'Dashboard 2'!$A$2:$X$155, MATCH('Total Calculated'!Z$1, 'Dashboard 2'!$A$1:$X$1, 0), FALSE)</f>
        <v>0.374</v>
      </c>
      <c r="AA17" s="2">
        <f t="shared" si="10"/>
        <v>6.5836697673334998E-2</v>
      </c>
      <c r="AB17" s="4">
        <f t="shared" si="11"/>
        <v>18</v>
      </c>
      <c r="AC17" s="3">
        <f>VLOOKUP($A17, Dashboard!$A$2:$Y$155, MATCH('Total Calculated'!AC$1, Dashboard!$A$1:$Y$1, 0), FALSE)</f>
        <v>98.863367416609506</v>
      </c>
      <c r="AD17" s="3">
        <f>VLOOKUP($A17, 'Dashboard 2'!$A$2:$X$155, MATCH('Total Calculated'!AD$1, 'Dashboard 2'!$A$1:$X$1, 0), FALSE)</f>
        <v>144</v>
      </c>
      <c r="AE17" s="3">
        <f t="shared" si="12"/>
        <v>45.136632583390494</v>
      </c>
      <c r="AF17" s="4">
        <f t="shared" si="13"/>
        <v>19</v>
      </c>
      <c r="AG17" s="3">
        <f>VLOOKUP($A17, Dashboard!$A$2:$Y$155, MATCH('Total Calculated'!AG$1, Dashboard!$A$1:$Y$1, 0), FALSE)</f>
        <v>0.50326837220058496</v>
      </c>
      <c r="AH17" s="3">
        <f>VLOOKUP($A17, 'Dashboard 2'!$A$2:$X$155, MATCH('Total Calculated'!AH$1, 'Dashboard 2'!$A$1:$X$1, 0), FALSE)</f>
        <v>3.3</v>
      </c>
      <c r="AI17" s="3">
        <f>(AG17/C17)*162</f>
        <v>1.6638668631937705</v>
      </c>
      <c r="AJ17" s="3">
        <f>(AH17/D17)*162</f>
        <v>5.8747252747252743</v>
      </c>
      <c r="AK17" s="3">
        <f t="shared" si="14"/>
        <v>4.210858411531504</v>
      </c>
      <c r="AL17">
        <f t="shared" si="15"/>
        <v>11</v>
      </c>
    </row>
    <row r="18" spans="1:38" x14ac:dyDescent="0.45">
      <c r="A18" t="s">
        <v>182</v>
      </c>
      <c r="B18" t="str">
        <f>VLOOKUP($A18, Dashboard!$A$2:$Y$155, MATCH('Total Calculated'!B$1, Dashboard!$A$1:$Y$1, 0), FALSE)</f>
        <v>HOU</v>
      </c>
      <c r="C18">
        <f>VLOOKUP($A18, Dashboard!$A$2:$Y$155, MATCH('Total Calculated'!C$1, Dashboard!$A$1:$Y$1, 0), FALSE)</f>
        <v>51</v>
      </c>
      <c r="D18">
        <f>VLOOKUP($A18, 'Dashboard 2'!$A$2:$X$155, MATCH('Total Calculated'!D$1, 'Dashboard 2'!$A$1:$X$1, 0), FALSE)</f>
        <v>81</v>
      </c>
      <c r="E18">
        <f>VLOOKUP($A18, Dashboard!$A$2:$Y$155, MATCH('Total Calculated'!E$1, Dashboard!$A$1:$Y$1, 0), FALSE)</f>
        <v>4</v>
      </c>
      <c r="F18">
        <f>VLOOKUP($A18, 'Dashboard 2'!$A$2:$X$155, MATCH('Total Calculated'!F$1, 'Dashboard 2'!$A$1:$X$1, 0), FALSE)</f>
        <v>18</v>
      </c>
      <c r="G18">
        <f>VLOOKUP($A18, Dashboard!$A$2:$Y$155, MATCH('Total Calculated'!G$1, Dashboard!$A$1:$Y$1, 0), FALSE)</f>
        <v>21</v>
      </c>
      <c r="H18">
        <f>VLOOKUP($A18, 'Dashboard 2'!$A$2:$X$155, MATCH('Total Calculated'!H$1, 'Dashboard 2'!$A$1:$X$1, 0), FALSE)</f>
        <v>44</v>
      </c>
      <c r="I18" s="2">
        <f>VLOOKUP($A18, Dashboard!$A$2:$Y$155, MATCH('Total Calculated'!I$1, Dashboard!$A$1:$Y$1, 0), FALSE)</f>
        <v>0.13181818100000001</v>
      </c>
      <c r="J18" s="2">
        <f>VLOOKUP($A18, 'Dashboard 2'!$A$2:$X$155, MATCH('Total Calculated'!J$1, 'Dashboard 2'!$A$1:$X$1, 0), FALSE)</f>
        <v>0.14399999999999999</v>
      </c>
      <c r="K18" s="2">
        <f t="shared" si="0"/>
        <v>1.2181818999999983E-2</v>
      </c>
      <c r="L18" s="4">
        <f t="shared" si="1"/>
        <v>38</v>
      </c>
      <c r="M18" s="2">
        <f>VLOOKUP($A18, Dashboard!$A$2:$Y$155, MATCH('Total Calculated'!M$1, Dashboard!$A$1:$Y$1, 0), FALSE)</f>
        <v>0.27272727200000002</v>
      </c>
      <c r="N18" s="2">
        <f>VLOOKUP($A18, 'Dashboard 2'!$A$2:$X$155, MATCH('Total Calculated'!N$1, 'Dashboard 2'!$A$1:$X$1, 0), FALSE)</f>
        <v>0.33800000000000002</v>
      </c>
      <c r="O18" s="2">
        <f>VLOOKUP($A18, Dashboard!$A$2:$Y$155, MATCH('Total Calculated'!O$1, Dashboard!$A$1:$Y$1, 0), FALSE)</f>
        <v>0.31658291399999999</v>
      </c>
      <c r="P18" s="2">
        <f>VLOOKUP($A18, 'Dashboard 2'!$A$2:$X$155, MATCH('Total Calculated'!P$1, 'Dashboard 2'!$A$1:$X$1, 0), FALSE)</f>
        <v>0.51500000000000001</v>
      </c>
      <c r="Q18" s="2">
        <f t="shared" si="2"/>
        <v>0.58931018600000007</v>
      </c>
      <c r="R18" s="2">
        <f t="shared" si="3"/>
        <v>0.85299999999999998</v>
      </c>
      <c r="S18" s="2">
        <f t="shared" si="4"/>
        <v>0.26368981399999991</v>
      </c>
      <c r="T18" s="4">
        <f t="shared" si="5"/>
        <v>6</v>
      </c>
      <c r="U18" s="4">
        <f t="shared" si="6"/>
        <v>67.341430905701415</v>
      </c>
      <c r="V18" s="4">
        <f t="shared" si="7"/>
        <v>146.45176324374711</v>
      </c>
      <c r="W18" s="4">
        <f t="shared" si="8"/>
        <v>79.110332338045694</v>
      </c>
      <c r="X18" s="4">
        <f t="shared" si="9"/>
        <v>6</v>
      </c>
      <c r="Y18" s="2">
        <f>VLOOKUP($A18, Dashboard!$A$2:$Y$155, MATCH('Total Calculated'!Y$1, Dashboard!$A$1:$Y$1, 0), FALSE)</f>
        <v>0.26173314154148097</v>
      </c>
      <c r="Z18" s="2">
        <f>VLOOKUP($A18, 'Dashboard 2'!$A$2:$X$155, MATCH('Total Calculated'!Z$1, 'Dashboard 2'!$A$1:$X$1, 0), FALSE)</f>
        <v>0.36599999999999999</v>
      </c>
      <c r="AA18" s="2">
        <f t="shared" si="10"/>
        <v>0.10426685845851902</v>
      </c>
      <c r="AB18" s="4">
        <f t="shared" si="11"/>
        <v>7</v>
      </c>
      <c r="AC18" s="3">
        <f>VLOOKUP($A18, Dashboard!$A$2:$Y$155, MATCH('Total Calculated'!AC$1, Dashboard!$A$1:$Y$1, 0), FALSE)</f>
        <v>69.203628534277001</v>
      </c>
      <c r="AD18" s="3">
        <f>VLOOKUP($A18, 'Dashboard 2'!$A$2:$X$155, MATCH('Total Calculated'!AD$1, 'Dashboard 2'!$A$1:$X$1, 0), FALSE)</f>
        <v>142</v>
      </c>
      <c r="AE18" s="3">
        <f t="shared" si="12"/>
        <v>72.796371465722999</v>
      </c>
      <c r="AF18" s="4">
        <f t="shared" si="13"/>
        <v>4</v>
      </c>
      <c r="AG18" s="3">
        <f>VLOOKUP($A18, Dashboard!$A$2:$Y$155, MATCH('Total Calculated'!AG$1, Dashboard!$A$1:$Y$1, 0), FALSE)</f>
        <v>0.18177444774427101</v>
      </c>
      <c r="AH18" s="3">
        <f>VLOOKUP($A18, 'Dashboard 2'!$A$2:$X$155, MATCH('Total Calculated'!AH$1, 'Dashboard 2'!$A$1:$X$1, 0), FALSE)</f>
        <v>3.3</v>
      </c>
      <c r="AI18" s="3">
        <f>(AG18/C18)*162</f>
        <v>0.57740118695239029</v>
      </c>
      <c r="AJ18" s="3">
        <f>(AH18/D18)*162</f>
        <v>6.6</v>
      </c>
      <c r="AK18" s="3">
        <f t="shared" si="14"/>
        <v>6.0225988130476091</v>
      </c>
      <c r="AL18">
        <f t="shared" si="15"/>
        <v>3</v>
      </c>
    </row>
    <row r="19" spans="1:38" x14ac:dyDescent="0.45">
      <c r="A19" t="s">
        <v>190</v>
      </c>
      <c r="B19" t="str">
        <f>VLOOKUP($A19, Dashboard!$A$2:$Y$155, MATCH('Total Calculated'!B$1, Dashboard!$A$1:$Y$1, 0), FALSE)</f>
        <v>ARI</v>
      </c>
      <c r="C19">
        <f>VLOOKUP($A19, Dashboard!$A$2:$Y$155, MATCH('Total Calculated'!C$1, Dashboard!$A$1:$Y$1, 0), FALSE)</f>
        <v>52</v>
      </c>
      <c r="D19">
        <f>VLOOKUP($A19, 'Dashboard 2'!$A$2:$X$155, MATCH('Total Calculated'!D$1, 'Dashboard 2'!$A$1:$X$1, 0), FALSE)</f>
        <v>90</v>
      </c>
      <c r="E19">
        <f>VLOOKUP($A19, Dashboard!$A$2:$Y$155, MATCH('Total Calculated'!E$1, Dashboard!$A$1:$Y$1, 0), FALSE)</f>
        <v>3</v>
      </c>
      <c r="F19">
        <f>VLOOKUP($A19, 'Dashboard 2'!$A$2:$X$155, MATCH('Total Calculated'!F$1, 'Dashboard 2'!$A$1:$X$1, 0), FALSE)</f>
        <v>23</v>
      </c>
      <c r="G19">
        <f>VLOOKUP($A19, Dashboard!$A$2:$Y$155, MATCH('Total Calculated'!G$1, Dashboard!$A$1:$Y$1, 0), FALSE)</f>
        <v>24</v>
      </c>
      <c r="H19">
        <f>VLOOKUP($A19, 'Dashboard 2'!$A$2:$X$155, MATCH('Total Calculated'!H$1, 'Dashboard 2'!$A$1:$X$1, 0), FALSE)</f>
        <v>66</v>
      </c>
      <c r="I19" s="2">
        <f>VLOOKUP($A19, Dashboard!$A$2:$Y$155, MATCH('Total Calculated'!I$1, Dashboard!$A$1:$Y$1, 0), FALSE)</f>
        <v>0.28846153800000002</v>
      </c>
      <c r="J19" s="2">
        <f>VLOOKUP($A19, 'Dashboard 2'!$A$2:$X$155, MATCH('Total Calculated'!J$1, 'Dashboard 2'!$A$1:$X$1, 0), FALSE)</f>
        <v>0.25800000000000001</v>
      </c>
      <c r="K19" s="2">
        <f t="shared" si="0"/>
        <v>-3.046153800000001E-2</v>
      </c>
      <c r="L19" s="4">
        <f t="shared" si="1"/>
        <v>87</v>
      </c>
      <c r="M19" s="2">
        <f>VLOOKUP($A19, Dashboard!$A$2:$Y$155, MATCH('Total Calculated'!M$1, Dashboard!$A$1:$Y$1, 0), FALSE)</f>
        <v>0.28365384599999999</v>
      </c>
      <c r="N19" s="2">
        <f>VLOOKUP($A19, 'Dashboard 2'!$A$2:$X$155, MATCH('Total Calculated'!N$1, 'Dashboard 2'!$A$1:$X$1, 0), FALSE)</f>
        <v>0.34</v>
      </c>
      <c r="O19" s="2">
        <f>VLOOKUP($A19, Dashboard!$A$2:$Y$155, MATCH('Total Calculated'!O$1, Dashboard!$A$1:$Y$1, 0), FALSE)</f>
        <v>0.32085561400000001</v>
      </c>
      <c r="P19" s="2">
        <f>VLOOKUP($A19, 'Dashboard 2'!$A$2:$X$155, MATCH('Total Calculated'!P$1, 'Dashboard 2'!$A$1:$X$1, 0), FALSE)</f>
        <v>0.55100000000000005</v>
      </c>
      <c r="Q19" s="2">
        <f t="shared" si="2"/>
        <v>0.60450946000000005</v>
      </c>
      <c r="R19" s="2">
        <f t="shared" si="3"/>
        <v>0.89100000000000001</v>
      </c>
      <c r="S19" s="2">
        <f t="shared" si="4"/>
        <v>0.28649053999999996</v>
      </c>
      <c r="T19" s="4">
        <f t="shared" si="5"/>
        <v>2</v>
      </c>
      <c r="U19" s="4">
        <f t="shared" si="6"/>
        <v>71.367181438558362</v>
      </c>
      <c r="V19" s="4">
        <f t="shared" si="7"/>
        <v>158.40453627466212</v>
      </c>
      <c r="W19" s="4">
        <f t="shared" si="8"/>
        <v>87.037354836103759</v>
      </c>
      <c r="X19" s="4">
        <f t="shared" si="9"/>
        <v>1</v>
      </c>
      <c r="Y19" s="2">
        <f>VLOOKUP($A19, Dashboard!$A$2:$Y$155, MATCH('Total Calculated'!Y$1, Dashboard!$A$1:$Y$1, 0), FALSE)</f>
        <v>0.26868331231749898</v>
      </c>
      <c r="Z19" s="2">
        <f>VLOOKUP($A19, 'Dashboard 2'!$A$2:$X$155, MATCH('Total Calculated'!Z$1, 'Dashboard 2'!$A$1:$X$1, 0), FALSE)</f>
        <v>0.375</v>
      </c>
      <c r="AA19" s="2">
        <f t="shared" si="10"/>
        <v>0.10631668768250102</v>
      </c>
      <c r="AB19" s="4">
        <f t="shared" si="11"/>
        <v>4</v>
      </c>
      <c r="AC19" s="3">
        <f>VLOOKUP($A19, Dashboard!$A$2:$Y$155, MATCH('Total Calculated'!AC$1, Dashboard!$A$1:$Y$1, 0), FALSE)</f>
        <v>69.014344448072606</v>
      </c>
      <c r="AD19" s="3">
        <f>VLOOKUP($A19, 'Dashboard 2'!$A$2:$X$155, MATCH('Total Calculated'!AD$1, 'Dashboard 2'!$A$1:$X$1, 0), FALSE)</f>
        <v>141</v>
      </c>
      <c r="AE19" s="3">
        <f t="shared" si="12"/>
        <v>71.985655551927394</v>
      </c>
      <c r="AF19" s="4">
        <f t="shared" si="13"/>
        <v>6</v>
      </c>
      <c r="AG19" s="3">
        <f>VLOOKUP($A19, Dashboard!$A$2:$Y$155, MATCH('Total Calculated'!AG$1, Dashboard!$A$1:$Y$1, 0), FALSE)</f>
        <v>6.7559857649663699E-2</v>
      </c>
      <c r="AH19" s="3">
        <f>VLOOKUP($A19, 'Dashboard 2'!$A$2:$X$155, MATCH('Total Calculated'!AH$1, 'Dashboard 2'!$A$1:$X$1, 0), FALSE)</f>
        <v>3.3</v>
      </c>
      <c r="AI19" s="3">
        <f>(AG19/C19)*162</f>
        <v>0.2104749411393369</v>
      </c>
      <c r="AJ19" s="3">
        <f>(AH19/D19)*162</f>
        <v>5.94</v>
      </c>
      <c r="AK19" s="3">
        <f t="shared" si="14"/>
        <v>5.7295250588606637</v>
      </c>
      <c r="AL19">
        <f t="shared" si="15"/>
        <v>7</v>
      </c>
    </row>
    <row r="20" spans="1:38" x14ac:dyDescent="0.45">
      <c r="A20" t="s">
        <v>93</v>
      </c>
      <c r="B20" t="str">
        <f>VLOOKUP($A20, Dashboard!$A$2:$Y$155, MATCH('Total Calculated'!B$1, Dashboard!$A$1:$Y$1, 0), FALSE)</f>
        <v>TEX</v>
      </c>
      <c r="C20">
        <f>VLOOKUP($A20, Dashboard!$A$2:$Y$155, MATCH('Total Calculated'!C$1, Dashboard!$A$1:$Y$1, 0), FALSE)</f>
        <v>49</v>
      </c>
      <c r="D20">
        <f>VLOOKUP($A20, 'Dashboard 2'!$A$2:$X$155, MATCH('Total Calculated'!D$1, 'Dashboard 2'!$A$1:$X$1, 0), FALSE)</f>
        <v>76</v>
      </c>
      <c r="E20">
        <f>VLOOKUP($A20, Dashboard!$A$2:$Y$155, MATCH('Total Calculated'!E$1, Dashboard!$A$1:$Y$1, 0), FALSE)</f>
        <v>11</v>
      </c>
      <c r="F20">
        <f>VLOOKUP($A20, 'Dashboard 2'!$A$2:$X$155, MATCH('Total Calculated'!F$1, 'Dashboard 2'!$A$1:$X$1, 0), FALSE)</f>
        <v>21</v>
      </c>
      <c r="G20">
        <f>VLOOKUP($A20, Dashboard!$A$2:$Y$155, MATCH('Total Calculated'!G$1, Dashboard!$A$1:$Y$1, 0), FALSE)</f>
        <v>24</v>
      </c>
      <c r="H20">
        <f>VLOOKUP($A20, 'Dashboard 2'!$A$2:$X$155, MATCH('Total Calculated'!H$1, 'Dashboard 2'!$A$1:$X$1, 0), FALSE)</f>
        <v>53</v>
      </c>
      <c r="I20" s="2">
        <f>VLOOKUP($A20, Dashboard!$A$2:$Y$155, MATCH('Total Calculated'!I$1, Dashboard!$A$1:$Y$1, 0), FALSE)</f>
        <v>0.17431192600000001</v>
      </c>
      <c r="J20" s="2">
        <f>VLOOKUP($A20, 'Dashboard 2'!$A$2:$X$155, MATCH('Total Calculated'!J$1, 'Dashboard 2'!$A$1:$X$1, 0), FALSE)</f>
        <v>0.185</v>
      </c>
      <c r="K20" s="2">
        <f t="shared" si="0"/>
        <v>1.0688073999999992E-2</v>
      </c>
      <c r="L20" s="4">
        <f t="shared" si="1"/>
        <v>42</v>
      </c>
      <c r="M20" s="2">
        <f>VLOOKUP($A20, Dashboard!$A$2:$Y$155, MATCH('Total Calculated'!M$1, Dashboard!$A$1:$Y$1, 0), FALSE)</f>
        <v>0.34862385299999998</v>
      </c>
      <c r="N20" s="2">
        <f>VLOOKUP($A20, 'Dashboard 2'!$A$2:$X$155, MATCH('Total Calculated'!N$1, 'Dashboard 2'!$A$1:$X$1, 0), FALSE)</f>
        <v>0.35499999999999998</v>
      </c>
      <c r="O20" s="2">
        <f>VLOOKUP($A20, Dashboard!$A$2:$Y$155, MATCH('Total Calculated'!O$1, Dashboard!$A$1:$Y$1, 0), FALSE)</f>
        <v>0.44736842100000002</v>
      </c>
      <c r="P20" s="2">
        <f>VLOOKUP($A20, 'Dashboard 2'!$A$2:$X$155, MATCH('Total Calculated'!P$1, 'Dashboard 2'!$A$1:$X$1, 0), FALSE)</f>
        <v>0.56799999999999995</v>
      </c>
      <c r="Q20" s="2">
        <f t="shared" si="2"/>
        <v>0.79599227400000006</v>
      </c>
      <c r="R20" s="2">
        <f t="shared" si="3"/>
        <v>0.92299999999999993</v>
      </c>
      <c r="S20" s="2">
        <f t="shared" si="4"/>
        <v>0.12700772599999988</v>
      </c>
      <c r="T20" s="4">
        <f t="shared" si="5"/>
        <v>26</v>
      </c>
      <c r="U20" s="4">
        <f t="shared" si="6"/>
        <v>127.50422747553208</v>
      </c>
      <c r="V20" s="4">
        <f t="shared" si="7"/>
        <v>167.47708559888144</v>
      </c>
      <c r="W20" s="4">
        <f t="shared" si="8"/>
        <v>39.972858123349368</v>
      </c>
      <c r="X20" s="4">
        <f t="shared" si="9"/>
        <v>25</v>
      </c>
      <c r="Y20" s="2">
        <f>VLOOKUP($A20, Dashboard!$A$2:$Y$155, MATCH('Total Calculated'!Y$1, Dashboard!$A$1:$Y$1, 0), FALSE)</f>
        <v>0.33922754962679302</v>
      </c>
      <c r="Z20" s="2">
        <f>VLOOKUP($A20, 'Dashboard 2'!$A$2:$X$155, MATCH('Total Calculated'!Z$1, 'Dashboard 2'!$A$1:$X$1, 0), FALSE)</f>
        <v>0.38600000000000001</v>
      </c>
      <c r="AA20" s="2">
        <f t="shared" si="10"/>
        <v>4.6772450373206986E-2</v>
      </c>
      <c r="AB20" s="4">
        <f t="shared" si="11"/>
        <v>25</v>
      </c>
      <c r="AC20" s="3">
        <f>VLOOKUP($A20, Dashboard!$A$2:$Y$155, MATCH('Total Calculated'!AC$1, Dashboard!$A$1:$Y$1, 0), FALSE)</f>
        <v>121.20971757250101</v>
      </c>
      <c r="AD20" s="3">
        <f>VLOOKUP($A20, 'Dashboard 2'!$A$2:$X$155, MATCH('Total Calculated'!AD$1, 'Dashboard 2'!$A$1:$X$1, 0), FALSE)</f>
        <v>154</v>
      </c>
      <c r="AE20" s="3">
        <f t="shared" si="12"/>
        <v>32.790282427498994</v>
      </c>
      <c r="AF20" s="4">
        <f t="shared" si="13"/>
        <v>25</v>
      </c>
      <c r="AG20" s="3">
        <f>VLOOKUP($A20, Dashboard!$A$2:$Y$155, MATCH('Total Calculated'!AG$1, Dashboard!$A$1:$Y$1, 0), FALSE)</f>
        <v>1.3184535436237299</v>
      </c>
      <c r="AH20" s="3">
        <f>VLOOKUP($A20, 'Dashboard 2'!$A$2:$X$155, MATCH('Total Calculated'!AH$1, 'Dashboard 2'!$A$1:$X$1, 0), FALSE)</f>
        <v>3.3</v>
      </c>
      <c r="AI20" s="3">
        <f>(AG20/C20)*162</f>
        <v>4.3589688585111075</v>
      </c>
      <c r="AJ20" s="3">
        <f>(AH20/D20)*162</f>
        <v>7.034210526315789</v>
      </c>
      <c r="AK20" s="3">
        <f t="shared" si="14"/>
        <v>2.6752416678046815</v>
      </c>
      <c r="AL20">
        <f t="shared" si="15"/>
        <v>27</v>
      </c>
    </row>
    <row r="21" spans="1:38" x14ac:dyDescent="0.45">
      <c r="A21" t="s">
        <v>183</v>
      </c>
      <c r="B21" t="str">
        <f>VLOOKUP($A21, Dashboard!$A$2:$Y$155, MATCH('Total Calculated'!B$1, Dashboard!$A$1:$Y$1, 0), FALSE)</f>
        <v>MIL</v>
      </c>
      <c r="C21">
        <f>VLOOKUP($A21, Dashboard!$A$2:$Y$155, MATCH('Total Calculated'!C$1, Dashboard!$A$1:$Y$1, 0), FALSE)</f>
        <v>47</v>
      </c>
      <c r="D21">
        <f>VLOOKUP($A21, 'Dashboard 2'!$A$2:$X$155, MATCH('Total Calculated'!D$1, 'Dashboard 2'!$A$1:$X$1, 0), FALSE)</f>
        <v>83</v>
      </c>
      <c r="E21">
        <f>VLOOKUP($A21, Dashboard!$A$2:$Y$155, MATCH('Total Calculated'!E$1, Dashboard!$A$1:$Y$1, 0), FALSE)</f>
        <v>5</v>
      </c>
      <c r="F21">
        <f>VLOOKUP($A21, 'Dashboard 2'!$A$2:$X$155, MATCH('Total Calculated'!F$1, 'Dashboard 2'!$A$1:$X$1, 0), FALSE)</f>
        <v>14</v>
      </c>
      <c r="G21">
        <f>VLOOKUP($A21, Dashboard!$A$2:$Y$155, MATCH('Total Calculated'!G$1, Dashboard!$A$1:$Y$1, 0), FALSE)</f>
        <v>16</v>
      </c>
      <c r="H21">
        <f>VLOOKUP($A21, 'Dashboard 2'!$A$2:$X$155, MATCH('Total Calculated'!H$1, 'Dashboard 2'!$A$1:$X$1, 0), FALSE)</f>
        <v>54</v>
      </c>
      <c r="I21" s="2">
        <f>VLOOKUP($A21, Dashboard!$A$2:$Y$155, MATCH('Total Calculated'!I$1, Dashboard!$A$1:$Y$1, 0), FALSE)</f>
        <v>0.273809523</v>
      </c>
      <c r="J21" s="2">
        <f>VLOOKUP($A21, 'Dashboard 2'!$A$2:$X$155, MATCH('Total Calculated'!J$1, 'Dashboard 2'!$A$1:$X$1, 0), FALSE)</f>
        <v>0.16900000000000001</v>
      </c>
      <c r="K21" s="2">
        <f t="shared" si="0"/>
        <v>-0.10480952299999999</v>
      </c>
      <c r="L21" s="4">
        <f t="shared" si="1"/>
        <v>106</v>
      </c>
      <c r="M21" s="2">
        <f>VLOOKUP($A21, Dashboard!$A$2:$Y$155, MATCH('Total Calculated'!M$1, Dashboard!$A$1:$Y$1, 0), FALSE)</f>
        <v>0.26347305300000001</v>
      </c>
      <c r="N21" s="2">
        <f>VLOOKUP($A21, 'Dashboard 2'!$A$2:$X$155, MATCH('Total Calculated'!N$1, 'Dashboard 2'!$A$1:$X$1, 0), FALSE)</f>
        <v>0.36299999999999999</v>
      </c>
      <c r="O21" s="2">
        <f>VLOOKUP($A21, Dashboard!$A$2:$Y$155, MATCH('Total Calculated'!O$1, Dashboard!$A$1:$Y$1, 0), FALSE)</f>
        <v>0.33974358900000001</v>
      </c>
      <c r="P21" s="2">
        <f>VLOOKUP($A21, 'Dashboard 2'!$A$2:$X$155, MATCH('Total Calculated'!P$1, 'Dashboard 2'!$A$1:$X$1, 0), FALSE)</f>
        <v>0.53</v>
      </c>
      <c r="Q21" s="2">
        <f t="shared" si="2"/>
        <v>0.60321664200000003</v>
      </c>
      <c r="R21" s="2">
        <f t="shared" si="3"/>
        <v>0.89300000000000002</v>
      </c>
      <c r="S21" s="2">
        <f t="shared" si="4"/>
        <v>0.28978335799999999</v>
      </c>
      <c r="T21" s="4">
        <f t="shared" si="5"/>
        <v>1</v>
      </c>
      <c r="U21" s="4">
        <f t="shared" si="6"/>
        <v>72.460315466832384</v>
      </c>
      <c r="V21" s="4">
        <f t="shared" si="7"/>
        <v>157.32639428305112</v>
      </c>
      <c r="W21" s="4">
        <f t="shared" si="8"/>
        <v>84.866078816218732</v>
      </c>
      <c r="X21" s="4">
        <f t="shared" si="9"/>
        <v>3</v>
      </c>
      <c r="Y21" s="2">
        <f>VLOOKUP($A21, Dashboard!$A$2:$Y$155, MATCH('Total Calculated'!Y$1, Dashboard!$A$1:$Y$1, 0), FALSE)</f>
        <v>0.26431851900980102</v>
      </c>
      <c r="Z21" s="2">
        <f>VLOOKUP($A21, 'Dashboard 2'!$A$2:$X$155, MATCH('Total Calculated'!Z$1, 'Dashboard 2'!$A$1:$X$1, 0), FALSE)</f>
        <v>0.379</v>
      </c>
      <c r="AA21" s="2">
        <f t="shared" si="10"/>
        <v>0.11468148099019898</v>
      </c>
      <c r="AB21" s="4">
        <f t="shared" si="11"/>
        <v>1</v>
      </c>
      <c r="AC21" s="3">
        <f>VLOOKUP($A21, Dashboard!$A$2:$Y$155, MATCH('Total Calculated'!AC$1, Dashboard!$A$1:$Y$1, 0), FALSE)</f>
        <v>66.903394689885303</v>
      </c>
      <c r="AD21" s="3">
        <f>VLOOKUP($A21, 'Dashboard 2'!$A$2:$X$155, MATCH('Total Calculated'!AD$1, 'Dashboard 2'!$A$1:$X$1, 0), FALSE)</f>
        <v>145</v>
      </c>
      <c r="AE21" s="3">
        <f t="shared" si="12"/>
        <v>78.096605310114697</v>
      </c>
      <c r="AF21" s="4">
        <f t="shared" si="13"/>
        <v>1</v>
      </c>
      <c r="AG21" s="3">
        <f>VLOOKUP($A21, Dashboard!$A$2:$Y$155, MATCH('Total Calculated'!AG$1, Dashboard!$A$1:$Y$1, 0), FALSE)</f>
        <v>0.180835164326871</v>
      </c>
      <c r="AH21" s="3">
        <f>VLOOKUP($A21, 'Dashboard 2'!$A$2:$X$155, MATCH('Total Calculated'!AH$1, 'Dashboard 2'!$A$1:$X$1, 0), FALSE)</f>
        <v>3.3</v>
      </c>
      <c r="AI21" s="3">
        <f>(AG21/C21)*162</f>
        <v>0.62330418342453409</v>
      </c>
      <c r="AJ21" s="3">
        <f>(AH21/D21)*162</f>
        <v>6.4409638554216864</v>
      </c>
      <c r="AK21" s="3">
        <f t="shared" si="14"/>
        <v>5.8176596719971521</v>
      </c>
      <c r="AL21">
        <f t="shared" si="15"/>
        <v>5</v>
      </c>
    </row>
    <row r="22" spans="1:38" x14ac:dyDescent="0.45">
      <c r="A22" t="s">
        <v>82</v>
      </c>
      <c r="B22" t="str">
        <f>VLOOKUP($A22, Dashboard!$A$2:$Y$155, MATCH('Total Calculated'!B$1, Dashboard!$A$1:$Y$1, 0), FALSE)</f>
        <v>MIL</v>
      </c>
      <c r="C22">
        <f>VLOOKUP($A22, Dashboard!$A$2:$Y$155, MATCH('Total Calculated'!C$1, Dashboard!$A$1:$Y$1, 0), FALSE)</f>
        <v>53</v>
      </c>
      <c r="D22">
        <f>VLOOKUP($A22, 'Dashboard 2'!$A$2:$X$155, MATCH('Total Calculated'!D$1, 'Dashboard 2'!$A$1:$X$1, 0), FALSE)</f>
        <v>93</v>
      </c>
      <c r="E22">
        <f>VLOOKUP($A22, Dashboard!$A$2:$Y$155, MATCH('Total Calculated'!E$1, Dashboard!$A$1:$Y$1, 0), FALSE)</f>
        <v>8</v>
      </c>
      <c r="F22">
        <f>VLOOKUP($A22, 'Dashboard 2'!$A$2:$X$155, MATCH('Total Calculated'!F$1, 'Dashboard 2'!$A$1:$X$1, 0), FALSE)</f>
        <v>23</v>
      </c>
      <c r="G22">
        <f>VLOOKUP($A22, Dashboard!$A$2:$Y$155, MATCH('Total Calculated'!G$1, Dashboard!$A$1:$Y$1, 0), FALSE)</f>
        <v>35</v>
      </c>
      <c r="H22">
        <f>VLOOKUP($A22, 'Dashboard 2'!$A$2:$X$155, MATCH('Total Calculated'!H$1, 'Dashboard 2'!$A$1:$X$1, 0), FALSE)</f>
        <v>69</v>
      </c>
      <c r="I22" s="2">
        <f>VLOOKUP($A22, Dashboard!$A$2:$Y$155, MATCH('Total Calculated'!I$1, Dashboard!$A$1:$Y$1, 0), FALSE)</f>
        <v>0.214592274</v>
      </c>
      <c r="J22" s="2">
        <f>VLOOKUP($A22, 'Dashboard 2'!$A$2:$X$155, MATCH('Total Calculated'!J$1, 'Dashboard 2'!$A$1:$X$1, 0), FALSE)</f>
        <v>0.27300000000000002</v>
      </c>
      <c r="K22" s="2">
        <f t="shared" si="0"/>
        <v>5.8407726000000021E-2</v>
      </c>
      <c r="L22" s="4">
        <f t="shared" si="1"/>
        <v>9</v>
      </c>
      <c r="M22" s="2">
        <f>VLOOKUP($A22, Dashboard!$A$2:$Y$155, MATCH('Total Calculated'!M$1, Dashboard!$A$1:$Y$1, 0), FALSE)</f>
        <v>0.32188841200000001</v>
      </c>
      <c r="N22" s="2">
        <f>VLOOKUP($A22, 'Dashboard 2'!$A$2:$X$155, MATCH('Total Calculated'!N$1, 'Dashboard 2'!$A$1:$X$1, 0), FALSE)</f>
        <v>0.34100000000000003</v>
      </c>
      <c r="O22" s="2">
        <f>VLOOKUP($A22, Dashboard!$A$2:$Y$155, MATCH('Total Calculated'!O$1, Dashboard!$A$1:$Y$1, 0), FALSE)</f>
        <v>0.44019138699999999</v>
      </c>
      <c r="P22" s="2">
        <f>VLOOKUP($A22, 'Dashboard 2'!$A$2:$X$155, MATCH('Total Calculated'!P$1, 'Dashboard 2'!$A$1:$X$1, 0), FALSE)</f>
        <v>0.49399999999999999</v>
      </c>
      <c r="Q22" s="2">
        <f t="shared" si="2"/>
        <v>0.762079799</v>
      </c>
      <c r="R22" s="2">
        <f t="shared" si="3"/>
        <v>0.83499999999999996</v>
      </c>
      <c r="S22" s="2">
        <f t="shared" si="4"/>
        <v>7.2920200999999962E-2</v>
      </c>
      <c r="T22" s="4">
        <f t="shared" si="5"/>
        <v>40</v>
      </c>
      <c r="U22" s="4">
        <f t="shared" si="6"/>
        <v>118.69770858940498</v>
      </c>
      <c r="V22" s="4">
        <f t="shared" si="7"/>
        <v>140.49557247164825</v>
      </c>
      <c r="W22" s="4">
        <f t="shared" si="8"/>
        <v>21.797863882243263</v>
      </c>
      <c r="X22" s="4">
        <f t="shared" si="9"/>
        <v>40</v>
      </c>
      <c r="Y22" s="2">
        <f>VLOOKUP($A22, Dashboard!$A$2:$Y$155, MATCH('Total Calculated'!Y$1, Dashboard!$A$1:$Y$1, 0), FALSE)</f>
        <v>0.33016711959511402</v>
      </c>
      <c r="Z22" s="2">
        <f>VLOOKUP($A22, 'Dashboard 2'!$A$2:$X$155, MATCH('Total Calculated'!Z$1, 'Dashboard 2'!$A$1:$X$1, 0), FALSE)</f>
        <v>0.35599999999999998</v>
      </c>
      <c r="AA22" s="2">
        <f t="shared" si="10"/>
        <v>2.5832880404885961E-2</v>
      </c>
      <c r="AB22" s="4">
        <f t="shared" si="11"/>
        <v>42</v>
      </c>
      <c r="AC22" s="3">
        <f>VLOOKUP($A22, Dashboard!$A$2:$Y$155, MATCH('Total Calculated'!AC$1, Dashboard!$A$1:$Y$1, 0), FALSE)</f>
        <v>111.38567289929</v>
      </c>
      <c r="AD22" s="3">
        <f>VLOOKUP($A22, 'Dashboard 2'!$A$2:$X$155, MATCH('Total Calculated'!AD$1, 'Dashboard 2'!$A$1:$X$1, 0), FALSE)</f>
        <v>130</v>
      </c>
      <c r="AE22" s="3">
        <f t="shared" si="12"/>
        <v>18.61432710071</v>
      </c>
      <c r="AF22" s="4">
        <f t="shared" si="13"/>
        <v>42</v>
      </c>
      <c r="AG22" s="3">
        <f>VLOOKUP($A22, Dashboard!$A$2:$Y$155, MATCH('Total Calculated'!AG$1, Dashboard!$A$1:$Y$1, 0), FALSE)</f>
        <v>1.39670185997876</v>
      </c>
      <c r="AH22" s="3">
        <f>VLOOKUP($A22, 'Dashboard 2'!$A$2:$X$155, MATCH('Total Calculated'!AH$1, 'Dashboard 2'!$A$1:$X$1, 0), FALSE)</f>
        <v>3.3</v>
      </c>
      <c r="AI22" s="3">
        <f>(AG22/C22)*162</f>
        <v>4.2691641757841339</v>
      </c>
      <c r="AJ22" s="3">
        <f>(AH22/D22)*162</f>
        <v>5.7483870967741932</v>
      </c>
      <c r="AK22" s="3">
        <f t="shared" si="14"/>
        <v>1.4792229209900594</v>
      </c>
      <c r="AL22">
        <f t="shared" si="15"/>
        <v>41</v>
      </c>
    </row>
    <row r="23" spans="1:38" x14ac:dyDescent="0.45">
      <c r="A23" t="s">
        <v>145</v>
      </c>
      <c r="B23" t="str">
        <f>VLOOKUP($A23, Dashboard!$A$2:$Y$155, MATCH('Total Calculated'!B$1, Dashboard!$A$1:$Y$1, 0), FALSE)</f>
        <v>PHI</v>
      </c>
      <c r="C23">
        <f>VLOOKUP($A23, Dashboard!$A$2:$Y$155, MATCH('Total Calculated'!C$1, Dashboard!$A$1:$Y$1, 0), FALSE)</f>
        <v>53</v>
      </c>
      <c r="D23">
        <f>VLOOKUP($A23, 'Dashboard 2'!$A$2:$X$155, MATCH('Total Calculated'!D$1, 'Dashboard 2'!$A$1:$X$1, 0), FALSE)</f>
        <v>83</v>
      </c>
      <c r="E23">
        <f>VLOOKUP($A23, Dashboard!$A$2:$Y$155, MATCH('Total Calculated'!E$1, Dashboard!$A$1:$Y$1, 0), FALSE)</f>
        <v>10</v>
      </c>
      <c r="F23">
        <f>VLOOKUP($A23, 'Dashboard 2'!$A$2:$X$155, MATCH('Total Calculated'!F$1, 'Dashboard 2'!$A$1:$X$1, 0), FALSE)</f>
        <v>25</v>
      </c>
      <c r="G23">
        <f>VLOOKUP($A23, Dashboard!$A$2:$Y$155, MATCH('Total Calculated'!G$1, Dashboard!$A$1:$Y$1, 0), FALSE)</f>
        <v>33</v>
      </c>
      <c r="H23">
        <f>VLOOKUP($A23, 'Dashboard 2'!$A$2:$X$155, MATCH('Total Calculated'!H$1, 'Dashboard 2'!$A$1:$X$1, 0), FALSE)</f>
        <v>64</v>
      </c>
      <c r="I23" s="2">
        <f>VLOOKUP($A23, Dashboard!$A$2:$Y$155, MATCH('Total Calculated'!I$1, Dashboard!$A$1:$Y$1, 0), FALSE)</f>
        <v>0.28979591799999999</v>
      </c>
      <c r="J23" s="2">
        <f>VLOOKUP($A23, 'Dashboard 2'!$A$2:$X$155, MATCH('Total Calculated'!J$1, 'Dashboard 2'!$A$1:$X$1, 0), FALSE)</f>
        <v>0.27300000000000002</v>
      </c>
      <c r="K23" s="2">
        <f t="shared" si="0"/>
        <v>-1.6795917999999965E-2</v>
      </c>
      <c r="L23" s="4">
        <f t="shared" si="1"/>
        <v>75</v>
      </c>
      <c r="M23" s="2">
        <f>VLOOKUP($A23, Dashboard!$A$2:$Y$155, MATCH('Total Calculated'!M$1, Dashboard!$A$1:$Y$1, 0), FALSE)</f>
        <v>0.35918367299999998</v>
      </c>
      <c r="N23" s="2">
        <f>VLOOKUP($A23, 'Dashboard 2'!$A$2:$X$155, MATCH('Total Calculated'!N$1, 'Dashboard 2'!$A$1:$X$1, 0), FALSE)</f>
        <v>0.38400000000000001</v>
      </c>
      <c r="O23" s="2">
        <f>VLOOKUP($A23, Dashboard!$A$2:$Y$155, MATCH('Total Calculated'!O$1, Dashboard!$A$1:$Y$1, 0), FALSE)</f>
        <v>0.40703517500000003</v>
      </c>
      <c r="P23" s="2">
        <f>VLOOKUP($A23, 'Dashboard 2'!$A$2:$X$155, MATCH('Total Calculated'!P$1, 'Dashboard 2'!$A$1:$X$1, 0), FALSE)</f>
        <v>0.55300000000000005</v>
      </c>
      <c r="Q23" s="2">
        <f t="shared" si="2"/>
        <v>0.76621884800000006</v>
      </c>
      <c r="R23" s="2">
        <f t="shared" si="3"/>
        <v>0.93700000000000006</v>
      </c>
      <c r="S23" s="2">
        <f t="shared" si="4"/>
        <v>0.17078115199999999</v>
      </c>
      <c r="T23" s="4">
        <f t="shared" si="5"/>
        <v>18</v>
      </c>
      <c r="U23" s="4">
        <f t="shared" si="6"/>
        <v>117.23481052664285</v>
      </c>
      <c r="V23" s="4">
        <f t="shared" si="7"/>
        <v>169.77318626689453</v>
      </c>
      <c r="W23" s="4">
        <f t="shared" si="8"/>
        <v>52.538375740251681</v>
      </c>
      <c r="X23" s="4">
        <f t="shared" si="9"/>
        <v>16</v>
      </c>
      <c r="Y23" s="2">
        <f>VLOOKUP($A23, Dashboard!$A$2:$Y$155, MATCH('Total Calculated'!Y$1, Dashboard!$A$1:$Y$1, 0), FALSE)</f>
        <v>0.33654721374394397</v>
      </c>
      <c r="Z23" s="2">
        <f>VLOOKUP($A23, 'Dashboard 2'!$A$2:$X$155, MATCH('Total Calculated'!Z$1, 'Dashboard 2'!$A$1:$X$1, 0), FALSE)</f>
        <v>0.39600000000000002</v>
      </c>
      <c r="AA23" s="2">
        <f t="shared" si="10"/>
        <v>5.9452786256056045E-2</v>
      </c>
      <c r="AB23" s="4">
        <f t="shared" si="11"/>
        <v>21</v>
      </c>
      <c r="AC23" s="3">
        <f>VLOOKUP($A23, Dashboard!$A$2:$Y$155, MATCH('Total Calculated'!AC$1, Dashboard!$A$1:$Y$1, 0), FALSE)</f>
        <v>115.621900462764</v>
      </c>
      <c r="AD23" s="3">
        <f>VLOOKUP($A23, 'Dashboard 2'!$A$2:$X$155, MATCH('Total Calculated'!AD$1, 'Dashboard 2'!$A$1:$X$1, 0), FALSE)</f>
        <v>157</v>
      </c>
      <c r="AE23" s="3">
        <f t="shared" si="12"/>
        <v>41.378099537235997</v>
      </c>
      <c r="AF23" s="4">
        <f t="shared" si="13"/>
        <v>20</v>
      </c>
      <c r="AG23" s="3">
        <f>VLOOKUP($A23, Dashboard!$A$2:$Y$155, MATCH('Total Calculated'!AG$1, Dashboard!$A$1:$Y$1, 0), FALSE)</f>
        <v>0.69690587855797603</v>
      </c>
      <c r="AH23" s="3">
        <f>VLOOKUP($A23, 'Dashboard 2'!$A$2:$X$155, MATCH('Total Calculated'!AH$1, 'Dashboard 2'!$A$1:$X$1, 0), FALSE)</f>
        <v>3</v>
      </c>
      <c r="AI23" s="3">
        <f>(AG23/C23)*162</f>
        <v>2.1301651382338136</v>
      </c>
      <c r="AJ23" s="3">
        <f>(AH23/D23)*162</f>
        <v>5.8554216867469879</v>
      </c>
      <c r="AK23" s="3">
        <f t="shared" si="14"/>
        <v>3.7252565485131743</v>
      </c>
      <c r="AL23">
        <f t="shared" si="15"/>
        <v>18</v>
      </c>
    </row>
    <row r="24" spans="1:38" x14ac:dyDescent="0.45">
      <c r="A24" t="s">
        <v>188</v>
      </c>
      <c r="B24" t="str">
        <f>VLOOKUP($A24, Dashboard!$A$2:$Y$155, MATCH('Total Calculated'!B$1, Dashboard!$A$1:$Y$1, 0), FALSE)</f>
        <v>SDP</v>
      </c>
      <c r="C24">
        <f>VLOOKUP($A24, Dashboard!$A$2:$Y$155, MATCH('Total Calculated'!C$1, Dashboard!$A$1:$Y$1, 0), FALSE)</f>
        <v>52</v>
      </c>
      <c r="D24">
        <f>VLOOKUP($A24, 'Dashboard 2'!$A$2:$X$155, MATCH('Total Calculated'!D$1, 'Dashboard 2'!$A$1:$X$1, 0), FALSE)</f>
        <v>87</v>
      </c>
      <c r="E24">
        <f>VLOOKUP($A24, Dashboard!$A$2:$Y$155, MATCH('Total Calculated'!E$1, Dashboard!$A$1:$Y$1, 0), FALSE)</f>
        <v>5</v>
      </c>
      <c r="F24">
        <f>VLOOKUP($A24, 'Dashboard 2'!$A$2:$X$155, MATCH('Total Calculated'!F$1, 'Dashboard 2'!$A$1:$X$1, 0), FALSE)</f>
        <v>20</v>
      </c>
      <c r="G24">
        <f>VLOOKUP($A24, Dashboard!$A$2:$Y$155, MATCH('Total Calculated'!G$1, Dashboard!$A$1:$Y$1, 0), FALSE)</f>
        <v>28</v>
      </c>
      <c r="H24">
        <f>VLOOKUP($A24, 'Dashboard 2'!$A$2:$X$155, MATCH('Total Calculated'!H$1, 'Dashboard 2'!$A$1:$X$1, 0), FALSE)</f>
        <v>63</v>
      </c>
      <c r="I24" s="2">
        <f>VLOOKUP($A24, Dashboard!$A$2:$Y$155, MATCH('Total Calculated'!I$1, Dashboard!$A$1:$Y$1, 0), FALSE)</f>
        <v>0.22374429200000001</v>
      </c>
      <c r="J24" s="2">
        <f>VLOOKUP($A24, 'Dashboard 2'!$A$2:$X$155, MATCH('Total Calculated'!J$1, 'Dashboard 2'!$A$1:$X$1, 0), FALSE)</f>
        <v>0.156</v>
      </c>
      <c r="K24" s="2">
        <f t="shared" si="0"/>
        <v>-6.7744292000000011E-2</v>
      </c>
      <c r="L24" s="4">
        <f t="shared" si="1"/>
        <v>101</v>
      </c>
      <c r="M24" s="2">
        <f>VLOOKUP($A24, Dashboard!$A$2:$Y$155, MATCH('Total Calculated'!M$1, Dashboard!$A$1:$Y$1, 0), FALSE)</f>
        <v>0.287671232</v>
      </c>
      <c r="N24" s="2">
        <f>VLOOKUP($A24, 'Dashboard 2'!$A$2:$X$155, MATCH('Total Calculated'!N$1, 'Dashboard 2'!$A$1:$X$1, 0), FALSE)</f>
        <v>0.35199999999999998</v>
      </c>
      <c r="O24" s="2">
        <f>VLOOKUP($A24, Dashboard!$A$2:$Y$155, MATCH('Total Calculated'!O$1, Dashboard!$A$1:$Y$1, 0), FALSE)</f>
        <v>0.36274509799999999</v>
      </c>
      <c r="P24" s="2">
        <f>VLOOKUP($A24, 'Dashboard 2'!$A$2:$X$155, MATCH('Total Calculated'!P$1, 'Dashboard 2'!$A$1:$X$1, 0), FALSE)</f>
        <v>0.52700000000000002</v>
      </c>
      <c r="Q24" s="2">
        <f t="shared" si="2"/>
        <v>0.65041632999999999</v>
      </c>
      <c r="R24" s="2">
        <f t="shared" si="3"/>
        <v>0.879</v>
      </c>
      <c r="S24" s="2">
        <f t="shared" si="4"/>
        <v>0.22858367000000002</v>
      </c>
      <c r="T24" s="4">
        <f t="shared" si="5"/>
        <v>8</v>
      </c>
      <c r="U24" s="4">
        <f t="shared" si="6"/>
        <v>85.687631682460761</v>
      </c>
      <c r="V24" s="4">
        <f t="shared" si="7"/>
        <v>153.68805344104396</v>
      </c>
      <c r="W24" s="4">
        <f t="shared" si="8"/>
        <v>68.000421758583201</v>
      </c>
      <c r="X24" s="4">
        <f t="shared" si="9"/>
        <v>8</v>
      </c>
      <c r="Y24" s="2">
        <f>VLOOKUP($A24, Dashboard!$A$2:$Y$155, MATCH('Total Calculated'!Y$1, Dashboard!$A$1:$Y$1, 0), FALSE)</f>
        <v>0.28363474191875598</v>
      </c>
      <c r="Z24" s="2">
        <f>VLOOKUP($A24, 'Dashboard 2'!$A$2:$X$155, MATCH('Total Calculated'!Z$1, 'Dashboard 2'!$A$1:$X$1, 0), FALSE)</f>
        <v>0.371</v>
      </c>
      <c r="AA24" s="2">
        <f t="shared" si="10"/>
        <v>8.7365258081244013E-2</v>
      </c>
      <c r="AB24" s="4">
        <f t="shared" si="11"/>
        <v>8</v>
      </c>
      <c r="AC24" s="3">
        <f>VLOOKUP($A24, Dashboard!$A$2:$Y$155, MATCH('Total Calculated'!AC$1, Dashboard!$A$1:$Y$1, 0), FALSE)</f>
        <v>84.323049767631304</v>
      </c>
      <c r="AD24" s="3">
        <f>VLOOKUP($A24, 'Dashboard 2'!$A$2:$X$155, MATCH('Total Calculated'!AD$1, 'Dashboard 2'!$A$1:$X$1, 0), FALSE)</f>
        <v>144</v>
      </c>
      <c r="AE24" s="3">
        <f t="shared" si="12"/>
        <v>59.676950232368696</v>
      </c>
      <c r="AF24" s="4">
        <f t="shared" si="13"/>
        <v>8</v>
      </c>
      <c r="AG24" s="3">
        <f>VLOOKUP($A24, Dashboard!$A$2:$Y$155, MATCH('Total Calculated'!AG$1, Dashboard!$A$1:$Y$1, 0), FALSE)</f>
        <v>8.3323927780475301E-2</v>
      </c>
      <c r="AH24" s="3">
        <f>VLOOKUP($A24, 'Dashboard 2'!$A$2:$X$155, MATCH('Total Calculated'!AH$1, 'Dashboard 2'!$A$1:$X$1, 0), FALSE)</f>
        <v>2.9</v>
      </c>
      <c r="AI24" s="3">
        <f>(AG24/C24)*162</f>
        <v>0.25958608270071154</v>
      </c>
      <c r="AJ24" s="3">
        <f>(AH24/D24)*162</f>
        <v>5.4</v>
      </c>
      <c r="AK24" s="3">
        <f t="shared" si="14"/>
        <v>5.1404139172992886</v>
      </c>
      <c r="AL24">
        <f t="shared" si="15"/>
        <v>8</v>
      </c>
    </row>
    <row r="25" spans="1:38" x14ac:dyDescent="0.45">
      <c r="A25" t="s">
        <v>173</v>
      </c>
      <c r="B25" t="str">
        <f>VLOOKUP($A25, Dashboard!$A$2:$Y$155, MATCH('Total Calculated'!B$1, Dashboard!$A$1:$Y$1, 0), FALSE)</f>
        <v>BAL</v>
      </c>
      <c r="C25">
        <f>VLOOKUP($A25, Dashboard!$A$2:$Y$155, MATCH('Total Calculated'!C$1, Dashboard!$A$1:$Y$1, 0), FALSE)</f>
        <v>48</v>
      </c>
      <c r="D25">
        <f>VLOOKUP($A25, 'Dashboard 2'!$A$2:$X$155, MATCH('Total Calculated'!D$1, 'Dashboard 2'!$A$1:$X$1, 0), FALSE)</f>
        <v>93</v>
      </c>
      <c r="E25">
        <f>VLOOKUP($A25, Dashboard!$A$2:$Y$155, MATCH('Total Calculated'!E$1, Dashboard!$A$1:$Y$1, 0), FALSE)</f>
        <v>9</v>
      </c>
      <c r="F25">
        <f>VLOOKUP($A25, 'Dashboard 2'!$A$2:$X$155, MATCH('Total Calculated'!F$1, 'Dashboard 2'!$A$1:$X$1, 0), FALSE)</f>
        <v>32</v>
      </c>
      <c r="G25">
        <f>VLOOKUP($A25, Dashboard!$A$2:$Y$155, MATCH('Total Calculated'!G$1, Dashboard!$A$1:$Y$1, 0), FALSE)</f>
        <v>29</v>
      </c>
      <c r="H25">
        <f>VLOOKUP($A25, 'Dashboard 2'!$A$2:$X$155, MATCH('Total Calculated'!H$1, 'Dashboard 2'!$A$1:$X$1, 0), FALSE)</f>
        <v>67</v>
      </c>
      <c r="I25" s="2">
        <f>VLOOKUP($A25, Dashboard!$A$2:$Y$155, MATCH('Total Calculated'!I$1, Dashboard!$A$1:$Y$1, 0), FALSE)</f>
        <v>0.199004975</v>
      </c>
      <c r="J25" s="2">
        <f>VLOOKUP($A25, 'Dashboard 2'!$A$2:$X$155, MATCH('Total Calculated'!J$1, 'Dashboard 2'!$A$1:$X$1, 0), FALSE)</f>
        <v>0.20300000000000001</v>
      </c>
      <c r="K25" s="2">
        <f t="shared" si="0"/>
        <v>3.9950250000000131E-3</v>
      </c>
      <c r="L25" s="4">
        <f t="shared" si="1"/>
        <v>54</v>
      </c>
      <c r="M25" s="2">
        <f>VLOOKUP($A25, Dashboard!$A$2:$Y$155, MATCH('Total Calculated'!M$1, Dashboard!$A$1:$Y$1, 0), FALSE)</f>
        <v>0.28358208899999998</v>
      </c>
      <c r="N25" s="2">
        <f>VLOOKUP($A25, 'Dashboard 2'!$A$2:$X$155, MATCH('Total Calculated'!N$1, 'Dashboard 2'!$A$1:$X$1, 0), FALSE)</f>
        <v>0.32500000000000001</v>
      </c>
      <c r="O25" s="2">
        <f>VLOOKUP($A25, Dashboard!$A$2:$Y$155, MATCH('Total Calculated'!O$1, Dashboard!$A$1:$Y$1, 0), FALSE)</f>
        <v>0.42458100500000001</v>
      </c>
      <c r="P25" s="2">
        <f>VLOOKUP($A25, 'Dashboard 2'!$A$2:$X$155, MATCH('Total Calculated'!P$1, 'Dashboard 2'!$A$1:$X$1, 0), FALSE)</f>
        <v>0.56399999999999995</v>
      </c>
      <c r="Q25" s="2">
        <f t="shared" si="2"/>
        <v>0.70816309399999999</v>
      </c>
      <c r="R25" s="2">
        <f t="shared" si="3"/>
        <v>0.88900000000000001</v>
      </c>
      <c r="S25" s="2">
        <f t="shared" si="4"/>
        <v>0.18083690600000002</v>
      </c>
      <c r="T25" s="4">
        <f t="shared" si="5"/>
        <v>15</v>
      </c>
      <c r="U25" s="4">
        <f t="shared" si="6"/>
        <v>104.38324374398009</v>
      </c>
      <c r="V25" s="4">
        <f t="shared" si="7"/>
        <v>158.88612707783128</v>
      </c>
      <c r="W25" s="4">
        <f t="shared" si="8"/>
        <v>54.502883333851187</v>
      </c>
      <c r="X25" s="4">
        <f t="shared" si="9"/>
        <v>15</v>
      </c>
      <c r="Y25" s="2">
        <f>VLOOKUP($A25, Dashboard!$A$2:$Y$155, MATCH('Total Calculated'!Y$1, Dashboard!$A$1:$Y$1, 0), FALSE)</f>
        <v>0.30638937392638099</v>
      </c>
      <c r="Z25" s="2">
        <f>VLOOKUP($A25, 'Dashboard 2'!$A$2:$X$155, MATCH('Total Calculated'!Z$1, 'Dashboard 2'!$A$1:$X$1, 0), FALSE)</f>
        <v>0.373</v>
      </c>
      <c r="AA25" s="2">
        <f t="shared" si="10"/>
        <v>6.6610626073619006E-2</v>
      </c>
      <c r="AB25" s="4">
        <f t="shared" si="11"/>
        <v>17</v>
      </c>
      <c r="AC25" s="3">
        <f>VLOOKUP($A25, Dashboard!$A$2:$Y$155, MATCH('Total Calculated'!AC$1, Dashboard!$A$1:$Y$1, 0), FALSE)</f>
        <v>100.71076601240399</v>
      </c>
      <c r="AD25" s="3">
        <f>VLOOKUP($A25, 'Dashboard 2'!$A$2:$X$155, MATCH('Total Calculated'!AD$1, 'Dashboard 2'!$A$1:$X$1, 0), FALSE)</f>
        <v>148</v>
      </c>
      <c r="AE25" s="3">
        <f t="shared" si="12"/>
        <v>47.289233987596006</v>
      </c>
      <c r="AF25" s="4">
        <f t="shared" si="13"/>
        <v>17</v>
      </c>
      <c r="AG25" s="3">
        <f>VLOOKUP($A25, Dashboard!$A$2:$Y$155, MATCH('Total Calculated'!AG$1, Dashboard!$A$1:$Y$1, 0), FALSE)</f>
        <v>0.33510533833728101</v>
      </c>
      <c r="AH25" s="3">
        <f>VLOOKUP($A25, 'Dashboard 2'!$A$2:$X$155, MATCH('Total Calculated'!AH$1, 'Dashboard 2'!$A$1:$X$1, 0), FALSE)</f>
        <v>2.9</v>
      </c>
      <c r="AI25" s="3">
        <f>(AG25/C25)*162</f>
        <v>1.1309805168883234</v>
      </c>
      <c r="AJ25" s="3">
        <f>(AH25/D25)*162</f>
        <v>5.0516129032258066</v>
      </c>
      <c r="AK25" s="3">
        <f t="shared" si="14"/>
        <v>3.9206323863374832</v>
      </c>
      <c r="AL25">
        <f t="shared" si="15"/>
        <v>16</v>
      </c>
    </row>
    <row r="26" spans="1:38" x14ac:dyDescent="0.45">
      <c r="A26" t="s">
        <v>80</v>
      </c>
      <c r="B26" t="str">
        <f>VLOOKUP($A26, Dashboard!$A$2:$Y$155, MATCH('Total Calculated'!B$1, Dashboard!$A$1:$Y$1, 0), FALSE)</f>
        <v>BOS</v>
      </c>
      <c r="C26">
        <f>VLOOKUP($A26, Dashboard!$A$2:$Y$155, MATCH('Total Calculated'!C$1, Dashboard!$A$1:$Y$1, 0), FALSE)</f>
        <v>43</v>
      </c>
      <c r="D26">
        <f>VLOOKUP($A26, 'Dashboard 2'!$A$2:$X$155, MATCH('Total Calculated'!D$1, 'Dashboard 2'!$A$1:$X$1, 0), FALSE)</f>
        <v>88</v>
      </c>
      <c r="E26">
        <f>VLOOKUP($A26, Dashboard!$A$2:$Y$155, MATCH('Total Calculated'!E$1, Dashboard!$A$1:$Y$1, 0), FALSE)</f>
        <v>10</v>
      </c>
      <c r="F26">
        <f>VLOOKUP($A26, 'Dashboard 2'!$A$2:$X$155, MATCH('Total Calculated'!F$1, 'Dashboard 2'!$A$1:$X$1, 0), FALSE)</f>
        <v>18</v>
      </c>
      <c r="G26">
        <f>VLOOKUP($A26, Dashboard!$A$2:$Y$155, MATCH('Total Calculated'!G$1, Dashboard!$A$1:$Y$1, 0), FALSE)</f>
        <v>24</v>
      </c>
      <c r="H26">
        <f>VLOOKUP($A26, 'Dashboard 2'!$A$2:$X$155, MATCH('Total Calculated'!H$1, 'Dashboard 2'!$A$1:$X$1, 0), FALSE)</f>
        <v>58</v>
      </c>
      <c r="I26" s="2">
        <f>VLOOKUP($A26, Dashboard!$A$2:$Y$155, MATCH('Total Calculated'!I$1, Dashboard!$A$1:$Y$1, 0), FALSE)</f>
        <v>0.24064171100000001</v>
      </c>
      <c r="J26" s="2">
        <f>VLOOKUP($A26, 'Dashboard 2'!$A$2:$X$155, MATCH('Total Calculated'!J$1, 'Dashboard 2'!$A$1:$X$1, 0), FALSE)</f>
        <v>0.23799999999999999</v>
      </c>
      <c r="K26" s="2">
        <f t="shared" si="0"/>
        <v>-2.6417110000000188E-3</v>
      </c>
      <c r="L26" s="4">
        <f t="shared" si="1"/>
        <v>59</v>
      </c>
      <c r="M26" s="2">
        <f>VLOOKUP($A26, Dashboard!$A$2:$Y$155, MATCH('Total Calculated'!M$1, Dashboard!$A$1:$Y$1, 0), FALSE)</f>
        <v>0.36898395699999997</v>
      </c>
      <c r="N26" s="2">
        <f>VLOOKUP($A26, 'Dashboard 2'!$A$2:$X$155, MATCH('Total Calculated'!N$1, 'Dashboard 2'!$A$1:$X$1, 0), FALSE)</f>
        <v>0.35199999999999998</v>
      </c>
      <c r="O26" s="2">
        <f>VLOOKUP($A26, Dashboard!$A$2:$Y$155, MATCH('Total Calculated'!O$1, Dashboard!$A$1:$Y$1, 0), FALSE)</f>
        <v>0.52795031000000003</v>
      </c>
      <c r="P26" s="2">
        <f>VLOOKUP($A26, 'Dashboard 2'!$A$2:$X$155, MATCH('Total Calculated'!P$1, 'Dashboard 2'!$A$1:$X$1, 0), FALSE)</f>
        <v>0.54600000000000004</v>
      </c>
      <c r="Q26" s="2">
        <f t="shared" si="2"/>
        <v>0.89693426700000001</v>
      </c>
      <c r="R26" s="2">
        <f t="shared" si="3"/>
        <v>0.89800000000000002</v>
      </c>
      <c r="S26" s="2">
        <f t="shared" si="4"/>
        <v>1.0657330000000131E-3</v>
      </c>
      <c r="T26" s="4">
        <f t="shared" si="5"/>
        <v>57</v>
      </c>
      <c r="U26" s="4">
        <f t="shared" si="6"/>
        <v>158.13312847444462</v>
      </c>
      <c r="V26" s="4">
        <f t="shared" si="7"/>
        <v>159.73900885505671</v>
      </c>
      <c r="W26" s="4">
        <f t="shared" si="8"/>
        <v>1.605880380612092</v>
      </c>
      <c r="X26" s="4">
        <f t="shared" si="9"/>
        <v>56</v>
      </c>
      <c r="Y26" s="2">
        <f>VLOOKUP($A26, Dashboard!$A$2:$Y$155, MATCH('Total Calculated'!Y$1, Dashboard!$A$1:$Y$1, 0), FALSE)</f>
        <v>0.37703202037863298</v>
      </c>
      <c r="Z26" s="2">
        <f>VLOOKUP($A26, 'Dashboard 2'!$A$2:$X$155, MATCH('Total Calculated'!Z$1, 'Dashboard 2'!$A$1:$X$1, 0), FALSE)</f>
        <v>0.371</v>
      </c>
      <c r="AA26" s="2">
        <f t="shared" si="10"/>
        <v>-6.0320203786329851E-3</v>
      </c>
      <c r="AB26" s="4">
        <f t="shared" si="11"/>
        <v>63</v>
      </c>
      <c r="AC26" s="3">
        <f>VLOOKUP($A26, Dashboard!$A$2:$Y$155, MATCH('Total Calculated'!AC$1, Dashboard!$A$1:$Y$1, 0), FALSE)</f>
        <v>141.71358535877999</v>
      </c>
      <c r="AD26" s="3">
        <f>VLOOKUP($A26, 'Dashboard 2'!$A$2:$X$155, MATCH('Total Calculated'!AD$1, 'Dashboard 2'!$A$1:$X$1, 0), FALSE)</f>
        <v>137</v>
      </c>
      <c r="AE26" s="3">
        <f t="shared" si="12"/>
        <v>-4.7135853587799943</v>
      </c>
      <c r="AF26" s="4">
        <f t="shared" si="13"/>
        <v>64</v>
      </c>
      <c r="AG26" s="3">
        <f>VLOOKUP($A26, Dashboard!$A$2:$Y$155, MATCH('Total Calculated'!AG$1, Dashboard!$A$1:$Y$1, 0), FALSE)</f>
        <v>1.4117637065744599</v>
      </c>
      <c r="AH26" s="3">
        <f>VLOOKUP($A26, 'Dashboard 2'!$A$2:$X$155, MATCH('Total Calculated'!AH$1, 'Dashboard 2'!$A$1:$X$1, 0), FALSE)</f>
        <v>2.8</v>
      </c>
      <c r="AI26" s="3">
        <f>(AG26/C26)*162</f>
        <v>5.3187376852340122</v>
      </c>
      <c r="AJ26" s="3">
        <f>(AH26/D26)*162</f>
        <v>5.1545454545454543</v>
      </c>
      <c r="AK26" s="3">
        <f t="shared" si="14"/>
        <v>-0.16419223068855793</v>
      </c>
      <c r="AL26">
        <f t="shared" si="15"/>
        <v>63</v>
      </c>
    </row>
    <row r="27" spans="1:38" x14ac:dyDescent="0.45">
      <c r="A27" t="s">
        <v>97</v>
      </c>
      <c r="B27" t="str">
        <f>VLOOKUP($A27, Dashboard!$A$2:$Y$155, MATCH('Total Calculated'!B$1, Dashboard!$A$1:$Y$1, 0), FALSE)</f>
        <v>SEA</v>
      </c>
      <c r="C27">
        <f>VLOOKUP($A27, Dashboard!$A$2:$Y$155, MATCH('Total Calculated'!C$1, Dashboard!$A$1:$Y$1, 0), FALSE)</f>
        <v>49</v>
      </c>
      <c r="D27">
        <f>VLOOKUP($A27, 'Dashboard 2'!$A$2:$X$155, MATCH('Total Calculated'!D$1, 'Dashboard 2'!$A$1:$X$1, 0), FALSE)</f>
        <v>90</v>
      </c>
      <c r="E27">
        <f>VLOOKUP($A27, Dashboard!$A$2:$Y$155, MATCH('Total Calculated'!E$1, Dashboard!$A$1:$Y$1, 0), FALSE)</f>
        <v>11</v>
      </c>
      <c r="F27">
        <f>VLOOKUP($A27, 'Dashboard 2'!$A$2:$X$155, MATCH('Total Calculated'!F$1, 'Dashboard 2'!$A$1:$X$1, 0), FALSE)</f>
        <v>18</v>
      </c>
      <c r="G27">
        <f>VLOOKUP($A27, Dashboard!$A$2:$Y$155, MATCH('Total Calculated'!G$1, Dashboard!$A$1:$Y$1, 0), FALSE)</f>
        <v>29</v>
      </c>
      <c r="H27">
        <f>VLOOKUP($A27, 'Dashboard 2'!$A$2:$X$155, MATCH('Total Calculated'!H$1, 'Dashboard 2'!$A$1:$X$1, 0), FALSE)</f>
        <v>62</v>
      </c>
      <c r="I27" s="2">
        <f>VLOOKUP($A27, Dashboard!$A$2:$Y$155, MATCH('Total Calculated'!I$1, Dashboard!$A$1:$Y$1, 0), FALSE)</f>
        <v>0.34759358200000001</v>
      </c>
      <c r="J27" s="2">
        <f>VLOOKUP($A27, 'Dashboard 2'!$A$2:$X$155, MATCH('Total Calculated'!J$1, 'Dashboard 2'!$A$1:$X$1, 0), FALSE)</f>
        <v>0.27200000000000002</v>
      </c>
      <c r="K27" s="2">
        <f t="shared" si="0"/>
        <v>-7.5593581999999993E-2</v>
      </c>
      <c r="L27" s="4">
        <f t="shared" si="1"/>
        <v>103</v>
      </c>
      <c r="M27" s="2">
        <f>VLOOKUP($A27, Dashboard!$A$2:$Y$155, MATCH('Total Calculated'!M$1, Dashboard!$A$1:$Y$1, 0), FALSE)</f>
        <v>0.28342245900000002</v>
      </c>
      <c r="N27" s="2">
        <f>VLOOKUP($A27, 'Dashboard 2'!$A$2:$X$155, MATCH('Total Calculated'!N$1, 'Dashboard 2'!$A$1:$X$1, 0), FALSE)</f>
        <v>0.307</v>
      </c>
      <c r="O27" s="2">
        <f>VLOOKUP($A27, Dashboard!$A$2:$Y$155, MATCH('Total Calculated'!O$1, Dashboard!$A$1:$Y$1, 0), FALSE)</f>
        <v>0.431137724</v>
      </c>
      <c r="P27" s="2">
        <f>VLOOKUP($A27, 'Dashboard 2'!$A$2:$X$155, MATCH('Total Calculated'!P$1, 'Dashboard 2'!$A$1:$X$1, 0), FALSE)</f>
        <v>0.41299999999999998</v>
      </c>
      <c r="Q27" s="2">
        <f t="shared" si="2"/>
        <v>0.71456018300000002</v>
      </c>
      <c r="R27" s="2">
        <f t="shared" si="3"/>
        <v>0.72</v>
      </c>
      <c r="S27" s="2">
        <f t="shared" si="4"/>
        <v>5.4398169999999579E-3</v>
      </c>
      <c r="T27" s="4">
        <f t="shared" si="5"/>
        <v>56</v>
      </c>
      <c r="U27" s="4">
        <f t="shared" si="6"/>
        <v>106.43243666770235</v>
      </c>
      <c r="V27" s="4">
        <f t="shared" si="7"/>
        <v>106.40671120086998</v>
      </c>
      <c r="W27" s="4">
        <f t="shared" si="8"/>
        <v>-2.5725466832369648E-2</v>
      </c>
      <c r="X27" s="4">
        <f t="shared" si="9"/>
        <v>58</v>
      </c>
      <c r="Y27" s="2">
        <f>VLOOKUP($A27, Dashboard!$A$2:$Y$155, MATCH('Total Calculated'!Y$1, Dashboard!$A$1:$Y$1, 0), FALSE)</f>
        <v>0.30764996336105599</v>
      </c>
      <c r="Z27" s="2">
        <f>VLOOKUP($A27, 'Dashboard 2'!$A$2:$X$155, MATCH('Total Calculated'!Z$1, 'Dashboard 2'!$A$1:$X$1, 0), FALSE)</f>
        <v>0.31</v>
      </c>
      <c r="AA27" s="2">
        <f t="shared" si="10"/>
        <v>2.3500366389440086E-3</v>
      </c>
      <c r="AB27" s="4">
        <f t="shared" si="11"/>
        <v>56</v>
      </c>
      <c r="AC27" s="3">
        <f>VLOOKUP($A27, Dashboard!$A$2:$Y$155, MATCH('Total Calculated'!AC$1, Dashboard!$A$1:$Y$1, 0), FALSE)</f>
        <v>105.38209223360199</v>
      </c>
      <c r="AD27" s="3">
        <f>VLOOKUP($A27, 'Dashboard 2'!$A$2:$X$155, MATCH('Total Calculated'!AD$1, 'Dashboard 2'!$A$1:$X$1, 0), FALSE)</f>
        <v>107</v>
      </c>
      <c r="AE27" s="3">
        <f t="shared" si="12"/>
        <v>1.6179077663980053</v>
      </c>
      <c r="AF27" s="4">
        <f t="shared" si="13"/>
        <v>57</v>
      </c>
      <c r="AG27" s="3">
        <f>VLOOKUP($A27, Dashboard!$A$2:$Y$155, MATCH('Total Calculated'!AG$1, Dashboard!$A$1:$Y$1, 0), FALSE)</f>
        <v>1.2111001379000601</v>
      </c>
      <c r="AH27" s="3">
        <f>VLOOKUP($A27, 'Dashboard 2'!$A$2:$X$155, MATCH('Total Calculated'!AH$1, 'Dashboard 2'!$A$1:$X$1, 0), FALSE)</f>
        <v>2.8</v>
      </c>
      <c r="AI27" s="3">
        <f>(AG27/C27)*162</f>
        <v>4.0040453538736678</v>
      </c>
      <c r="AJ27" s="3">
        <f>(AH27/D27)*162</f>
        <v>5.04</v>
      </c>
      <c r="AK27" s="3">
        <f t="shared" si="14"/>
        <v>1.0359546461263323</v>
      </c>
      <c r="AL27">
        <f t="shared" si="15"/>
        <v>46</v>
      </c>
    </row>
    <row r="28" spans="1:38" x14ac:dyDescent="0.45">
      <c r="A28" t="s">
        <v>56</v>
      </c>
      <c r="B28" t="str">
        <f>VLOOKUP($A28, Dashboard!$A$2:$Y$155, MATCH('Total Calculated'!B$1, Dashboard!$A$1:$Y$1, 0), FALSE)</f>
        <v>PHI</v>
      </c>
      <c r="C28">
        <f>VLOOKUP($A28, Dashboard!$A$2:$Y$155, MATCH('Total Calculated'!C$1, Dashboard!$A$1:$Y$1, 0), FALSE)</f>
        <v>50</v>
      </c>
      <c r="D28">
        <f>VLOOKUP($A28, 'Dashboard 2'!$A$2:$X$155, MATCH('Total Calculated'!D$1, 'Dashboard 2'!$A$1:$X$1, 0), FALSE)</f>
        <v>81</v>
      </c>
      <c r="E28">
        <f>VLOOKUP($A28, Dashboard!$A$2:$Y$155, MATCH('Total Calculated'!E$1, Dashboard!$A$1:$Y$1, 0), FALSE)</f>
        <v>13</v>
      </c>
      <c r="F28">
        <f>VLOOKUP($A28, 'Dashboard 2'!$A$2:$X$155, MATCH('Total Calculated'!F$1, 'Dashboard 2'!$A$1:$X$1, 0), FALSE)</f>
        <v>14</v>
      </c>
      <c r="G28">
        <f>VLOOKUP($A28, Dashboard!$A$2:$Y$155, MATCH('Total Calculated'!G$1, Dashboard!$A$1:$Y$1, 0), FALSE)</f>
        <v>41</v>
      </c>
      <c r="H28">
        <f>VLOOKUP($A28, 'Dashboard 2'!$A$2:$X$155, MATCH('Total Calculated'!H$1, 'Dashboard 2'!$A$1:$X$1, 0), FALSE)</f>
        <v>42</v>
      </c>
      <c r="I28" s="2">
        <f>VLOOKUP($A28, Dashboard!$A$2:$Y$155, MATCH('Total Calculated'!I$1, Dashboard!$A$1:$Y$1, 0), FALSE)</f>
        <v>0.228310502</v>
      </c>
      <c r="J28" s="2">
        <f>VLOOKUP($A28, 'Dashboard 2'!$A$2:$X$155, MATCH('Total Calculated'!J$1, 'Dashboard 2'!$A$1:$X$1, 0), FALSE)</f>
        <v>0.19500000000000001</v>
      </c>
      <c r="K28" s="2">
        <f t="shared" si="0"/>
        <v>-3.3310501999999992E-2</v>
      </c>
      <c r="L28" s="4">
        <f t="shared" si="1"/>
        <v>89</v>
      </c>
      <c r="M28" s="2">
        <f>VLOOKUP($A28, Dashboard!$A$2:$Y$155, MATCH('Total Calculated'!M$1, Dashboard!$A$1:$Y$1, 0), FALSE)</f>
        <v>0.37899543299999999</v>
      </c>
      <c r="N28" s="2">
        <f>VLOOKUP($A28, 'Dashboard 2'!$A$2:$X$155, MATCH('Total Calculated'!N$1, 'Dashboard 2'!$A$1:$X$1, 0), FALSE)</f>
        <v>0.36499999999999999</v>
      </c>
      <c r="O28" s="2">
        <f>VLOOKUP($A28, Dashboard!$A$2:$Y$155, MATCH('Total Calculated'!O$1, Dashboard!$A$1:$Y$1, 0), FALSE)</f>
        <v>0.53260869499999997</v>
      </c>
      <c r="P28" s="2">
        <f>VLOOKUP($A28, 'Dashboard 2'!$A$2:$X$155, MATCH('Total Calculated'!P$1, 'Dashboard 2'!$A$1:$X$1, 0), FALSE)</f>
        <v>0.50800000000000001</v>
      </c>
      <c r="Q28" s="2">
        <f t="shared" si="2"/>
        <v>0.91160412800000001</v>
      </c>
      <c r="R28" s="2">
        <f t="shared" si="3"/>
        <v>0.873</v>
      </c>
      <c r="S28" s="2">
        <f t="shared" si="4"/>
        <v>-3.8604128000000015E-2</v>
      </c>
      <c r="T28" s="4">
        <f t="shared" si="5"/>
        <v>68</v>
      </c>
      <c r="U28" s="4">
        <f t="shared" si="6"/>
        <v>162.05851399098958</v>
      </c>
      <c r="V28" s="4">
        <f t="shared" si="7"/>
        <v>150.8078297343483</v>
      </c>
      <c r="W28" s="4">
        <f t="shared" si="8"/>
        <v>-11.250684256641279</v>
      </c>
      <c r="X28" s="4">
        <f t="shared" si="9"/>
        <v>69</v>
      </c>
      <c r="Y28" s="2">
        <f>VLOOKUP($A28, Dashboard!$A$2:$Y$155, MATCH('Total Calculated'!Y$1, Dashboard!$A$1:$Y$1, 0), FALSE)</f>
        <v>0.380745284714049</v>
      </c>
      <c r="Z28" s="2">
        <f>VLOOKUP($A28, 'Dashboard 2'!$A$2:$X$155, MATCH('Total Calculated'!Z$1, 'Dashboard 2'!$A$1:$X$1, 0), FALSE)</f>
        <v>0.373</v>
      </c>
      <c r="AA28" s="2">
        <f t="shared" si="10"/>
        <v>-7.7452847140490055E-3</v>
      </c>
      <c r="AB28" s="4">
        <f t="shared" si="11"/>
        <v>64</v>
      </c>
      <c r="AC28" s="3">
        <f>VLOOKUP($A28, Dashboard!$A$2:$Y$155, MATCH('Total Calculated'!AC$1, Dashboard!$A$1:$Y$1, 0), FALSE)</f>
        <v>145.47873677721401</v>
      </c>
      <c r="AD28" s="3">
        <f>VLOOKUP($A28, 'Dashboard 2'!$A$2:$X$155, MATCH('Total Calculated'!AD$1, 'Dashboard 2'!$A$1:$X$1, 0), FALSE)</f>
        <v>141</v>
      </c>
      <c r="AE28" s="3">
        <f t="shared" si="12"/>
        <v>-4.4787367772140101</v>
      </c>
      <c r="AF28" s="4">
        <f t="shared" si="13"/>
        <v>63</v>
      </c>
      <c r="AG28" s="3">
        <f>VLOOKUP($A28, Dashboard!$A$2:$Y$155, MATCH('Total Calculated'!AG$1, Dashboard!$A$1:$Y$1, 0), FALSE)</f>
        <v>1.82102492151235</v>
      </c>
      <c r="AH28" s="3">
        <f>VLOOKUP($A28, 'Dashboard 2'!$A$2:$X$155, MATCH('Total Calculated'!AH$1, 'Dashboard 2'!$A$1:$X$1, 0), FALSE)</f>
        <v>2.8</v>
      </c>
      <c r="AI28" s="3">
        <f>(AG28/C28)*162</f>
        <v>5.900120745700014</v>
      </c>
      <c r="AJ28" s="3">
        <f>(AH28/D28)*162</f>
        <v>5.6</v>
      </c>
      <c r="AK28" s="3">
        <f t="shared" si="14"/>
        <v>-0.30012074570001435</v>
      </c>
      <c r="AL28">
        <f t="shared" si="15"/>
        <v>65</v>
      </c>
    </row>
    <row r="29" spans="1:38" x14ac:dyDescent="0.45">
      <c r="A29" t="s">
        <v>87</v>
      </c>
      <c r="B29" t="str">
        <f>VLOOKUP($A29, Dashboard!$A$2:$Y$155, MATCH('Total Calculated'!B$1, Dashboard!$A$1:$Y$1, 0), FALSE)</f>
        <v>LAD</v>
      </c>
      <c r="C29">
        <f>VLOOKUP($A29, Dashboard!$A$2:$Y$155, MATCH('Total Calculated'!C$1, Dashboard!$A$1:$Y$1, 0), FALSE)</f>
        <v>55</v>
      </c>
      <c r="D29">
        <f>VLOOKUP($A29, 'Dashboard 2'!$A$2:$X$155, MATCH('Total Calculated'!D$1, 'Dashboard 2'!$A$1:$X$1, 0), FALSE)</f>
        <v>79</v>
      </c>
      <c r="E29">
        <f>VLOOKUP($A29, Dashboard!$A$2:$Y$155, MATCH('Total Calculated'!E$1, Dashboard!$A$1:$Y$1, 0), FALSE)</f>
        <v>5</v>
      </c>
      <c r="F29">
        <f>VLOOKUP($A29, 'Dashboard 2'!$A$2:$X$155, MATCH('Total Calculated'!F$1, 'Dashboard 2'!$A$1:$X$1, 0), FALSE)</f>
        <v>16</v>
      </c>
      <c r="G29">
        <f>VLOOKUP($A29, Dashboard!$A$2:$Y$155, MATCH('Total Calculated'!G$1, Dashboard!$A$1:$Y$1, 0), FALSE)</f>
        <v>30</v>
      </c>
      <c r="H29">
        <f>VLOOKUP($A29, 'Dashboard 2'!$A$2:$X$155, MATCH('Total Calculated'!H$1, 'Dashboard 2'!$A$1:$X$1, 0), FALSE)</f>
        <v>54</v>
      </c>
      <c r="I29" s="2">
        <f>VLOOKUP($A29, Dashboard!$A$2:$Y$155, MATCH('Total Calculated'!I$1, Dashboard!$A$1:$Y$1, 0), FALSE)</f>
        <v>0.16597510300000001</v>
      </c>
      <c r="J29" s="2">
        <f>VLOOKUP($A29, 'Dashboard 2'!$A$2:$X$155, MATCH('Total Calculated'!J$1, 'Dashboard 2'!$A$1:$X$1, 0), FALSE)</f>
        <v>0.156</v>
      </c>
      <c r="K29" s="2">
        <f t="shared" si="0"/>
        <v>-9.9751030000000129E-3</v>
      </c>
      <c r="L29" s="4">
        <f t="shared" si="1"/>
        <v>68</v>
      </c>
      <c r="M29" s="2">
        <f>VLOOKUP($A29, Dashboard!$A$2:$Y$155, MATCH('Total Calculated'!M$1, Dashboard!$A$1:$Y$1, 0), FALSE)</f>
        <v>0.39004149300000002</v>
      </c>
      <c r="N29" s="2">
        <f>VLOOKUP($A29, 'Dashboard 2'!$A$2:$X$155, MATCH('Total Calculated'!N$1, 'Dashboard 2'!$A$1:$X$1, 0), FALSE)</f>
        <v>0.379</v>
      </c>
      <c r="O29" s="2">
        <f>VLOOKUP($A29, Dashboard!$A$2:$Y$155, MATCH('Total Calculated'!O$1, Dashboard!$A$1:$Y$1, 0), FALSE)</f>
        <v>0.442786069</v>
      </c>
      <c r="P29" s="2">
        <f>VLOOKUP($A29, 'Dashboard 2'!$A$2:$X$155, MATCH('Total Calculated'!P$1, 'Dashboard 2'!$A$1:$X$1, 0), FALSE)</f>
        <v>0.52200000000000002</v>
      </c>
      <c r="Q29" s="2">
        <f t="shared" si="2"/>
        <v>0.83282756200000008</v>
      </c>
      <c r="R29" s="2">
        <f t="shared" si="3"/>
        <v>0.90100000000000002</v>
      </c>
      <c r="S29" s="2">
        <f t="shared" si="4"/>
        <v>6.8172437999999946E-2</v>
      </c>
      <c r="T29" s="4">
        <f t="shared" si="5"/>
        <v>41</v>
      </c>
      <c r="U29" s="4">
        <f t="shared" si="6"/>
        <v>136.14674311946561</v>
      </c>
      <c r="V29" s="4">
        <f t="shared" si="7"/>
        <v>158.68106260680443</v>
      </c>
      <c r="W29" s="4">
        <f t="shared" si="8"/>
        <v>22.53431948733882</v>
      </c>
      <c r="X29" s="4">
        <f t="shared" si="9"/>
        <v>39</v>
      </c>
      <c r="Y29" s="2">
        <f>VLOOKUP($A29, Dashboard!$A$2:$Y$155, MATCH('Total Calculated'!Y$1, Dashboard!$A$1:$Y$1, 0), FALSE)</f>
        <v>0.359661357563759</v>
      </c>
      <c r="Z29" s="2">
        <f>VLOOKUP($A29, 'Dashboard 2'!$A$2:$X$155, MATCH('Total Calculated'!Z$1, 'Dashboard 2'!$A$1:$X$1, 0), FALSE)</f>
        <v>0.38100000000000001</v>
      </c>
      <c r="AA29" s="2">
        <f t="shared" si="10"/>
        <v>2.1338642436241007E-2</v>
      </c>
      <c r="AB29" s="4">
        <f t="shared" si="11"/>
        <v>44</v>
      </c>
      <c r="AC29" s="3">
        <f>VLOOKUP($A29, Dashboard!$A$2:$Y$155, MATCH('Total Calculated'!AC$1, Dashboard!$A$1:$Y$1, 0), FALSE)</f>
        <v>133.23452090482701</v>
      </c>
      <c r="AD29" s="3">
        <f>VLOOKUP($A29, 'Dashboard 2'!$A$2:$X$155, MATCH('Total Calculated'!AD$1, 'Dashboard 2'!$A$1:$X$1, 0), FALSE)</f>
        <v>148</v>
      </c>
      <c r="AE29" s="3">
        <f t="shared" si="12"/>
        <v>14.765479095172992</v>
      </c>
      <c r="AF29" s="4">
        <f t="shared" si="13"/>
        <v>44</v>
      </c>
      <c r="AG29" s="3">
        <f>VLOOKUP($A29, Dashboard!$A$2:$Y$155, MATCH('Total Calculated'!AG$1, Dashboard!$A$1:$Y$1, 0), FALSE)</f>
        <v>1.3571527680005899</v>
      </c>
      <c r="AH29" s="3">
        <f>VLOOKUP($A29, 'Dashboard 2'!$A$2:$X$155, MATCH('Total Calculated'!AH$1, 'Dashboard 2'!$A$1:$X$1, 0), FALSE)</f>
        <v>2.6</v>
      </c>
      <c r="AI29" s="3">
        <f>(AG29/C29)*162</f>
        <v>3.9974317893835556</v>
      </c>
      <c r="AJ29" s="3">
        <f>(AH29/D29)*162</f>
        <v>5.3316455696202532</v>
      </c>
      <c r="AK29" s="3">
        <f t="shared" si="14"/>
        <v>1.3342137802366976</v>
      </c>
      <c r="AL29">
        <f t="shared" si="15"/>
        <v>43</v>
      </c>
    </row>
    <row r="30" spans="1:38" x14ac:dyDescent="0.45">
      <c r="A30" t="s">
        <v>154</v>
      </c>
      <c r="B30" t="str">
        <f>VLOOKUP($A30, Dashboard!$A$2:$Y$155, MATCH('Total Calculated'!B$1, Dashboard!$A$1:$Y$1, 0), FALSE)</f>
        <v>LAA</v>
      </c>
      <c r="C30">
        <f>VLOOKUP($A30, Dashboard!$A$2:$Y$155, MATCH('Total Calculated'!C$1, Dashboard!$A$1:$Y$1, 0), FALSE)</f>
        <v>51</v>
      </c>
      <c r="D30">
        <f>VLOOKUP($A30, 'Dashboard 2'!$A$2:$X$155, MATCH('Total Calculated'!D$1, 'Dashboard 2'!$A$1:$X$1, 0), FALSE)</f>
        <v>91</v>
      </c>
      <c r="E30">
        <f>VLOOKUP($A30, Dashboard!$A$2:$Y$155, MATCH('Total Calculated'!E$1, Dashboard!$A$1:$Y$1, 0), FALSE)</f>
        <v>6</v>
      </c>
      <c r="F30">
        <f>VLOOKUP($A30, 'Dashboard 2'!$A$2:$X$155, MATCH('Total Calculated'!F$1, 'Dashboard 2'!$A$1:$X$1, 0), FALSE)</f>
        <v>14</v>
      </c>
      <c r="G30">
        <f>VLOOKUP($A30, Dashboard!$A$2:$Y$155, MATCH('Total Calculated'!G$1, Dashboard!$A$1:$Y$1, 0), FALSE)</f>
        <v>18</v>
      </c>
      <c r="H30">
        <f>VLOOKUP($A30, 'Dashboard 2'!$A$2:$X$155, MATCH('Total Calculated'!H$1, 'Dashboard 2'!$A$1:$X$1, 0), FALSE)</f>
        <v>49</v>
      </c>
      <c r="I30" s="2">
        <f>VLOOKUP($A30, Dashboard!$A$2:$Y$155, MATCH('Total Calculated'!I$1, Dashboard!$A$1:$Y$1, 0), FALSE)</f>
        <v>0.25789473600000001</v>
      </c>
      <c r="J30" s="2">
        <f>VLOOKUP($A30, 'Dashboard 2'!$A$2:$X$155, MATCH('Total Calculated'!J$1, 'Dashboard 2'!$A$1:$X$1, 0), FALSE)</f>
        <v>0.20100000000000001</v>
      </c>
      <c r="K30" s="2">
        <f t="shared" si="0"/>
        <v>-5.6894736000000001E-2</v>
      </c>
      <c r="L30" s="4">
        <f t="shared" si="1"/>
        <v>95</v>
      </c>
      <c r="M30" s="2">
        <f>VLOOKUP($A30, Dashboard!$A$2:$Y$155, MATCH('Total Calculated'!M$1, Dashboard!$A$1:$Y$1, 0), FALSE)</f>
        <v>0.30526315700000001</v>
      </c>
      <c r="N30" s="2">
        <f>VLOOKUP($A30, 'Dashboard 2'!$A$2:$X$155, MATCH('Total Calculated'!N$1, 'Dashboard 2'!$A$1:$X$1, 0), FALSE)</f>
        <v>0.33800000000000002</v>
      </c>
      <c r="O30" s="2">
        <f>VLOOKUP($A30, Dashboard!$A$2:$Y$155, MATCH('Total Calculated'!O$1, Dashboard!$A$1:$Y$1, 0), FALSE)</f>
        <v>0.42372881299999998</v>
      </c>
      <c r="P30" s="2">
        <f>VLOOKUP($A30, 'Dashboard 2'!$A$2:$X$155, MATCH('Total Calculated'!P$1, 'Dashboard 2'!$A$1:$X$1, 0), FALSE)</f>
        <v>0.45900000000000002</v>
      </c>
      <c r="Q30" s="2">
        <f t="shared" si="2"/>
        <v>0.72899197000000004</v>
      </c>
      <c r="R30" s="2">
        <f t="shared" si="3"/>
        <v>0.79700000000000004</v>
      </c>
      <c r="S30" s="2">
        <f t="shared" si="4"/>
        <v>6.8008029999999997E-2</v>
      </c>
      <c r="T30" s="4">
        <f t="shared" si="5"/>
        <v>42</v>
      </c>
      <c r="U30" s="4">
        <f t="shared" si="6"/>
        <v>109.39991038371915</v>
      </c>
      <c r="V30" s="4">
        <f t="shared" si="7"/>
        <v>128.61736833928853</v>
      </c>
      <c r="W30" s="4">
        <f t="shared" si="8"/>
        <v>19.217457955569387</v>
      </c>
      <c r="X30" s="4">
        <f t="shared" si="9"/>
        <v>42</v>
      </c>
      <c r="Y30" s="2">
        <f>VLOOKUP($A30, Dashboard!$A$2:$Y$155, MATCH('Total Calculated'!Y$1, Dashboard!$A$1:$Y$1, 0), FALSE)</f>
        <v>0.31610916915692699</v>
      </c>
      <c r="Z30" s="2">
        <f>VLOOKUP($A30, 'Dashboard 2'!$A$2:$X$155, MATCH('Total Calculated'!Z$1, 'Dashboard 2'!$A$1:$X$1, 0), FALSE)</f>
        <v>0.34599999999999997</v>
      </c>
      <c r="AA30" s="2">
        <f t="shared" si="10"/>
        <v>2.989083084307298E-2</v>
      </c>
      <c r="AB30" s="4">
        <f t="shared" si="11"/>
        <v>39</v>
      </c>
      <c r="AC30" s="3">
        <f>VLOOKUP($A30, Dashboard!$A$2:$Y$155, MATCH('Total Calculated'!AC$1, Dashboard!$A$1:$Y$1, 0), FALSE)</f>
        <v>103.01688906669899</v>
      </c>
      <c r="AD30" s="3">
        <f>VLOOKUP($A30, 'Dashboard 2'!$A$2:$X$155, MATCH('Total Calculated'!AD$1, 'Dashboard 2'!$A$1:$X$1, 0), FALSE)</f>
        <v>124</v>
      </c>
      <c r="AE30" s="3">
        <f t="shared" si="12"/>
        <v>20.983110933301006</v>
      </c>
      <c r="AF30" s="4">
        <f t="shared" si="13"/>
        <v>39</v>
      </c>
      <c r="AG30" s="3">
        <f>VLOOKUP($A30, Dashboard!$A$2:$Y$155, MATCH('Total Calculated'!AG$1, Dashboard!$A$1:$Y$1, 0), FALSE)</f>
        <v>0.58635767239206704</v>
      </c>
      <c r="AH30" s="3">
        <f>VLOOKUP($A30, 'Dashboard 2'!$A$2:$X$155, MATCH('Total Calculated'!AH$1, 'Dashboard 2'!$A$1:$X$1, 0), FALSE)</f>
        <v>2.6</v>
      </c>
      <c r="AI30" s="3">
        <f>(AG30/C30)*162</f>
        <v>1.8625479005395071</v>
      </c>
      <c r="AJ30" s="3">
        <f>(AH30/D30)*162</f>
        <v>4.628571428571429</v>
      </c>
      <c r="AK30" s="3">
        <f t="shared" si="14"/>
        <v>2.7660235280319219</v>
      </c>
      <c r="AL30">
        <f t="shared" si="15"/>
        <v>25</v>
      </c>
    </row>
    <row r="31" spans="1:38" x14ac:dyDescent="0.45">
      <c r="A31" t="s">
        <v>142</v>
      </c>
      <c r="B31" t="str">
        <f>VLOOKUP($A31, Dashboard!$A$2:$Y$155, MATCH('Total Calculated'!B$1, Dashboard!$A$1:$Y$1, 0), FALSE)</f>
        <v>PIT</v>
      </c>
      <c r="C31">
        <f>VLOOKUP($A31, Dashboard!$A$2:$Y$155, MATCH('Total Calculated'!C$1, Dashboard!$A$1:$Y$1, 0), FALSE)</f>
        <v>51</v>
      </c>
      <c r="D31">
        <f>VLOOKUP($A31, 'Dashboard 2'!$A$2:$X$155, MATCH('Total Calculated'!D$1, 'Dashboard 2'!$A$1:$X$1, 0), FALSE)</f>
        <v>80</v>
      </c>
      <c r="E31">
        <f>VLOOKUP($A31, Dashboard!$A$2:$Y$155, MATCH('Total Calculated'!E$1, Dashboard!$A$1:$Y$1, 0), FALSE)</f>
        <v>7</v>
      </c>
      <c r="F31">
        <f>VLOOKUP($A31, 'Dashboard 2'!$A$2:$X$155, MATCH('Total Calculated'!F$1, 'Dashboard 2'!$A$1:$X$1, 0), FALSE)</f>
        <v>12</v>
      </c>
      <c r="G31">
        <f>VLOOKUP($A31, Dashboard!$A$2:$Y$155, MATCH('Total Calculated'!G$1, Dashboard!$A$1:$Y$1, 0), FALSE)</f>
        <v>19</v>
      </c>
      <c r="H31">
        <f>VLOOKUP($A31, 'Dashboard 2'!$A$2:$X$155, MATCH('Total Calculated'!H$1, 'Dashboard 2'!$A$1:$X$1, 0), FALSE)</f>
        <v>51</v>
      </c>
      <c r="I31" s="2">
        <f>VLOOKUP($A31, Dashboard!$A$2:$Y$155, MATCH('Total Calculated'!I$1, Dashboard!$A$1:$Y$1, 0), FALSE)</f>
        <v>0.35121951200000001</v>
      </c>
      <c r="J31" s="2">
        <f>VLOOKUP($A31, 'Dashboard 2'!$A$2:$X$155, MATCH('Total Calculated'!J$1, 'Dashboard 2'!$A$1:$X$1, 0), FALSE)</f>
        <v>0.28000000000000003</v>
      </c>
      <c r="K31" s="2">
        <f t="shared" si="0"/>
        <v>-7.1219511999999985E-2</v>
      </c>
      <c r="L31" s="4">
        <f t="shared" si="1"/>
        <v>102</v>
      </c>
      <c r="M31" s="2">
        <f>VLOOKUP($A31, Dashboard!$A$2:$Y$155, MATCH('Total Calculated'!M$1, Dashboard!$A$1:$Y$1, 0), FALSE)</f>
        <v>0.302439024</v>
      </c>
      <c r="N31" s="2">
        <f>VLOOKUP($A31, 'Dashboard 2'!$A$2:$X$155, MATCH('Total Calculated'!N$1, 'Dashboard 2'!$A$1:$X$1, 0), FALSE)</f>
        <v>0.33900000000000002</v>
      </c>
      <c r="O31" s="2">
        <f>VLOOKUP($A31, Dashboard!$A$2:$Y$155, MATCH('Total Calculated'!O$1, Dashboard!$A$1:$Y$1, 0), FALSE)</f>
        <v>0.42105263100000001</v>
      </c>
      <c r="P31" s="2">
        <f>VLOOKUP($A31, 'Dashboard 2'!$A$2:$X$155, MATCH('Total Calculated'!P$1, 'Dashboard 2'!$A$1:$X$1, 0), FALSE)</f>
        <v>0.48799999999999999</v>
      </c>
      <c r="Q31" s="2">
        <f t="shared" si="2"/>
        <v>0.72349165500000001</v>
      </c>
      <c r="R31" s="2">
        <f t="shared" si="3"/>
        <v>0.82699999999999996</v>
      </c>
      <c r="S31" s="2">
        <f t="shared" si="4"/>
        <v>0.10350834499999995</v>
      </c>
      <c r="T31" s="4">
        <f t="shared" si="5"/>
        <v>31</v>
      </c>
      <c r="U31" s="4">
        <f t="shared" si="6"/>
        <v>107.85881019574335</v>
      </c>
      <c r="V31" s="4">
        <f t="shared" si="7"/>
        <v>138.0969395681218</v>
      </c>
      <c r="W31" s="4">
        <f t="shared" si="8"/>
        <v>30.238129372378452</v>
      </c>
      <c r="X31" s="4">
        <f t="shared" si="9"/>
        <v>32</v>
      </c>
      <c r="Y31" s="2">
        <f>VLOOKUP($A31, Dashboard!$A$2:$Y$155, MATCH('Total Calculated'!Y$1, Dashboard!$A$1:$Y$1, 0), FALSE)</f>
        <v>0.31010980647185699</v>
      </c>
      <c r="Z31" s="2">
        <f>VLOOKUP($A31, 'Dashboard 2'!$A$2:$X$155, MATCH('Total Calculated'!Z$1, 'Dashboard 2'!$A$1:$X$1, 0), FALSE)</f>
        <v>0.35099999999999998</v>
      </c>
      <c r="AA31" s="2">
        <f t="shared" si="10"/>
        <v>4.0890193528142993E-2</v>
      </c>
      <c r="AB31" s="4">
        <f t="shared" si="11"/>
        <v>33</v>
      </c>
      <c r="AC31" s="3">
        <f>VLOOKUP($A31, Dashboard!$A$2:$Y$155, MATCH('Total Calculated'!AC$1, Dashboard!$A$1:$Y$1, 0), FALSE)</f>
        <v>95.910451660801201</v>
      </c>
      <c r="AD31" s="3">
        <f>VLOOKUP($A31, 'Dashboard 2'!$A$2:$X$155, MATCH('Total Calculated'!AD$1, 'Dashboard 2'!$A$1:$X$1, 0), FALSE)</f>
        <v>124</v>
      </c>
      <c r="AE31" s="3">
        <f t="shared" si="12"/>
        <v>28.089548339198799</v>
      </c>
      <c r="AF31" s="4">
        <f t="shared" si="13"/>
        <v>33</v>
      </c>
      <c r="AG31" s="3">
        <f>VLOOKUP($A31, Dashboard!$A$2:$Y$155, MATCH('Total Calculated'!AG$1, Dashboard!$A$1:$Y$1, 0), FALSE)</f>
        <v>0.71403815613779198</v>
      </c>
      <c r="AH31" s="3">
        <f>VLOOKUP($A31, 'Dashboard 2'!$A$2:$X$155, MATCH('Total Calculated'!AH$1, 'Dashboard 2'!$A$1:$X$1, 0), FALSE)</f>
        <v>2.6</v>
      </c>
      <c r="AI31" s="3">
        <f>(AG31/C31)*162</f>
        <v>2.268121201849457</v>
      </c>
      <c r="AJ31" s="3">
        <f>(AH31/D31)*162</f>
        <v>5.2650000000000006</v>
      </c>
      <c r="AK31" s="3">
        <f t="shared" si="14"/>
        <v>2.9968787981505436</v>
      </c>
      <c r="AL31">
        <f t="shared" si="15"/>
        <v>22</v>
      </c>
    </row>
    <row r="32" spans="1:38" x14ac:dyDescent="0.45">
      <c r="A32" t="s">
        <v>81</v>
      </c>
      <c r="B32" t="str">
        <f>VLOOKUP($A32, Dashboard!$A$2:$Y$155, MATCH('Total Calculated'!B$1, Dashboard!$A$1:$Y$1, 0), FALSE)</f>
        <v>COL</v>
      </c>
      <c r="C32">
        <f>VLOOKUP($A32, Dashboard!$A$2:$Y$155, MATCH('Total Calculated'!C$1, Dashboard!$A$1:$Y$1, 0), FALSE)</f>
        <v>51</v>
      </c>
      <c r="D32">
        <f>VLOOKUP($A32, 'Dashboard 2'!$A$2:$X$155, MATCH('Total Calculated'!D$1, 'Dashboard 2'!$A$1:$X$1, 0), FALSE)</f>
        <v>88</v>
      </c>
      <c r="E32">
        <f>VLOOKUP($A32, Dashboard!$A$2:$Y$155, MATCH('Total Calculated'!E$1, Dashboard!$A$1:$Y$1, 0), FALSE)</f>
        <v>5</v>
      </c>
      <c r="F32">
        <f>VLOOKUP($A32, 'Dashboard 2'!$A$2:$X$155, MATCH('Total Calculated'!F$1, 'Dashboard 2'!$A$1:$X$1, 0), FALSE)</f>
        <v>17</v>
      </c>
      <c r="G32">
        <f>VLOOKUP($A32, Dashboard!$A$2:$Y$155, MATCH('Total Calculated'!G$1, Dashboard!$A$1:$Y$1, 0), FALSE)</f>
        <v>15</v>
      </c>
      <c r="H32">
        <f>VLOOKUP($A32, 'Dashboard 2'!$A$2:$X$155, MATCH('Total Calculated'!H$1, 'Dashboard 2'!$A$1:$X$1, 0), FALSE)</f>
        <v>51</v>
      </c>
      <c r="I32" s="2">
        <f>VLOOKUP($A32, Dashboard!$A$2:$Y$155, MATCH('Total Calculated'!I$1, Dashboard!$A$1:$Y$1, 0), FALSE)</f>
        <v>0.28229664999999998</v>
      </c>
      <c r="J32" s="2">
        <f>VLOOKUP($A32, 'Dashboard 2'!$A$2:$X$155, MATCH('Total Calculated'!J$1, 'Dashboard 2'!$A$1:$X$1, 0), FALSE)</f>
        <v>0.25800000000000001</v>
      </c>
      <c r="K32" s="2">
        <f t="shared" si="0"/>
        <v>-2.4296649999999975E-2</v>
      </c>
      <c r="L32" s="4">
        <f t="shared" si="1"/>
        <v>80</v>
      </c>
      <c r="M32" s="2">
        <f>VLOOKUP($A32, Dashboard!$A$2:$Y$155, MATCH('Total Calculated'!M$1, Dashboard!$A$1:$Y$1, 0), FALSE)</f>
        <v>0.33980582500000001</v>
      </c>
      <c r="N32" s="2">
        <f>VLOOKUP($A32, 'Dashboard 2'!$A$2:$X$155, MATCH('Total Calculated'!N$1, 'Dashboard 2'!$A$1:$X$1, 0), FALSE)</f>
        <v>0.32400000000000001</v>
      </c>
      <c r="O32" s="2">
        <f>VLOOKUP($A32, Dashboard!$A$2:$Y$155, MATCH('Total Calculated'!O$1, Dashboard!$A$1:$Y$1, 0), FALSE)</f>
        <v>0.42473118199999998</v>
      </c>
      <c r="P32" s="2">
        <f>VLOOKUP($A32, 'Dashboard 2'!$A$2:$X$155, MATCH('Total Calculated'!P$1, 'Dashboard 2'!$A$1:$X$1, 0), FALSE)</f>
        <v>0.48299999999999998</v>
      </c>
      <c r="Q32" s="2">
        <f t="shared" si="2"/>
        <v>0.76453700699999994</v>
      </c>
      <c r="R32" s="2">
        <f t="shared" si="3"/>
        <v>0.80699999999999994</v>
      </c>
      <c r="S32" s="2">
        <f t="shared" si="4"/>
        <v>4.2462993000000004E-2</v>
      </c>
      <c r="T32" s="4">
        <f t="shared" si="5"/>
        <v>46</v>
      </c>
      <c r="U32" s="4">
        <f t="shared" si="6"/>
        <v>118.14417715550722</v>
      </c>
      <c r="V32" s="4">
        <f t="shared" si="7"/>
        <v>132.84604629485787</v>
      </c>
      <c r="W32" s="4">
        <f t="shared" si="8"/>
        <v>14.701869139350649</v>
      </c>
      <c r="X32" s="4">
        <f t="shared" si="9"/>
        <v>45</v>
      </c>
      <c r="Y32" s="2">
        <f>VLOOKUP($A32, Dashboard!$A$2:$Y$155, MATCH('Total Calculated'!Y$1, Dashboard!$A$1:$Y$1, 0), FALSE)</f>
        <v>0.33398937397790102</v>
      </c>
      <c r="Z32" s="2">
        <f>VLOOKUP($A32, 'Dashboard 2'!$A$2:$X$155, MATCH('Total Calculated'!Z$1, 'Dashboard 2'!$A$1:$X$1, 0), FALSE)</f>
        <v>0.34300000000000003</v>
      </c>
      <c r="AA32" s="2">
        <f t="shared" si="10"/>
        <v>9.0106260220990109E-3</v>
      </c>
      <c r="AB32" s="4">
        <f t="shared" si="11"/>
        <v>52</v>
      </c>
      <c r="AC32" s="3">
        <f>VLOOKUP($A32, Dashboard!$A$2:$Y$155, MATCH('Total Calculated'!AC$1, Dashboard!$A$1:$Y$1, 0), FALSE)</f>
        <v>101.636670355714</v>
      </c>
      <c r="AD32" s="3">
        <f>VLOOKUP($A32, 'Dashboard 2'!$A$2:$X$155, MATCH('Total Calculated'!AD$1, 'Dashboard 2'!$A$1:$X$1, 0), FALSE)</f>
        <v>108</v>
      </c>
      <c r="AE32" s="3">
        <f t="shared" si="12"/>
        <v>6.3633296442859972</v>
      </c>
      <c r="AF32" s="4">
        <f t="shared" si="13"/>
        <v>52</v>
      </c>
      <c r="AG32" s="3">
        <f>VLOOKUP($A32, Dashboard!$A$2:$Y$155, MATCH('Total Calculated'!AG$1, Dashboard!$A$1:$Y$1, 0), FALSE)</f>
        <v>1.4099740032392001</v>
      </c>
      <c r="AH32" s="3">
        <f>VLOOKUP($A32, 'Dashboard 2'!$A$2:$X$155, MATCH('Total Calculated'!AH$1, 'Dashboard 2'!$A$1:$X$1, 0), FALSE)</f>
        <v>2.5</v>
      </c>
      <c r="AI32" s="3">
        <f>(AG32/C32)*162</f>
        <v>4.4787409514656948</v>
      </c>
      <c r="AJ32" s="3">
        <f>(AH32/D32)*162</f>
        <v>4.6022727272727275</v>
      </c>
      <c r="AK32" s="3">
        <f t="shared" si="14"/>
        <v>0.12353177580703267</v>
      </c>
      <c r="AL32">
        <f t="shared" si="15"/>
        <v>58</v>
      </c>
    </row>
    <row r="33" spans="1:38" x14ac:dyDescent="0.45">
      <c r="A33" t="s">
        <v>181</v>
      </c>
      <c r="B33" t="str">
        <f>VLOOKUP($A33, Dashboard!$A$2:$Y$155, MATCH('Total Calculated'!B$1, Dashboard!$A$1:$Y$1, 0), FALSE)</f>
        <v>HOU</v>
      </c>
      <c r="C33">
        <f>VLOOKUP($A33, Dashboard!$A$2:$Y$155, MATCH('Total Calculated'!C$1, Dashboard!$A$1:$Y$1, 0), FALSE)</f>
        <v>49</v>
      </c>
      <c r="D33">
        <f>VLOOKUP($A33, 'Dashboard 2'!$A$2:$X$155, MATCH('Total Calculated'!D$1, 'Dashboard 2'!$A$1:$X$1, 0), FALSE)</f>
        <v>84</v>
      </c>
      <c r="E33">
        <f>VLOOKUP($A33, Dashboard!$A$2:$Y$155, MATCH('Total Calculated'!E$1, Dashboard!$A$1:$Y$1, 0), FALSE)</f>
        <v>3</v>
      </c>
      <c r="F33">
        <f>VLOOKUP($A33, 'Dashboard 2'!$A$2:$X$155, MATCH('Total Calculated'!F$1, 'Dashboard 2'!$A$1:$X$1, 0), FALSE)</f>
        <v>13</v>
      </c>
      <c r="G33">
        <f>VLOOKUP($A33, Dashboard!$A$2:$Y$155, MATCH('Total Calculated'!G$1, Dashboard!$A$1:$Y$1, 0), FALSE)</f>
        <v>23</v>
      </c>
      <c r="H33">
        <f>VLOOKUP($A33, 'Dashboard 2'!$A$2:$X$155, MATCH('Total Calculated'!H$1, 'Dashboard 2'!$A$1:$X$1, 0), FALSE)</f>
        <v>59</v>
      </c>
      <c r="I33" s="2">
        <f>VLOOKUP($A33, Dashboard!$A$2:$Y$155, MATCH('Total Calculated'!I$1, Dashboard!$A$1:$Y$1, 0), FALSE)</f>
        <v>0.13775510199999999</v>
      </c>
      <c r="J33" s="2">
        <f>VLOOKUP($A33, 'Dashboard 2'!$A$2:$X$155, MATCH('Total Calculated'!J$1, 'Dashboard 2'!$A$1:$X$1, 0), FALSE)</f>
        <v>0.18</v>
      </c>
      <c r="K33" s="2">
        <f t="shared" si="0"/>
        <v>4.2244898000000003E-2</v>
      </c>
      <c r="L33" s="4">
        <f t="shared" si="1"/>
        <v>16</v>
      </c>
      <c r="M33" s="2">
        <f>VLOOKUP($A33, Dashboard!$A$2:$Y$155, MATCH('Total Calculated'!M$1, Dashboard!$A$1:$Y$1, 0), FALSE)</f>
        <v>0.28571428500000001</v>
      </c>
      <c r="N33" s="2">
        <f>VLOOKUP($A33, 'Dashboard 2'!$A$2:$X$155, MATCH('Total Calculated'!N$1, 'Dashboard 2'!$A$1:$X$1, 0), FALSE)</f>
        <v>0.34100000000000003</v>
      </c>
      <c r="O33" s="2">
        <f>VLOOKUP($A33, Dashboard!$A$2:$Y$155, MATCH('Total Calculated'!O$1, Dashboard!$A$1:$Y$1, 0), FALSE)</f>
        <v>0.369565217</v>
      </c>
      <c r="P33" s="2">
        <f>VLOOKUP($A33, 'Dashboard 2'!$A$2:$X$155, MATCH('Total Calculated'!P$1, 'Dashboard 2'!$A$1:$X$1, 0), FALSE)</f>
        <v>0.48799999999999999</v>
      </c>
      <c r="Q33" s="2">
        <f t="shared" si="2"/>
        <v>0.65527950199999996</v>
      </c>
      <c r="R33" s="2">
        <f t="shared" si="3"/>
        <v>0.82899999999999996</v>
      </c>
      <c r="S33" s="2">
        <f t="shared" si="4"/>
        <v>0.173720498</v>
      </c>
      <c r="T33" s="4">
        <f t="shared" si="5"/>
        <v>17</v>
      </c>
      <c r="U33" s="4">
        <f t="shared" si="6"/>
        <v>87.382339956501468</v>
      </c>
      <c r="V33" s="4">
        <f t="shared" si="7"/>
        <v>138.58474444617056</v>
      </c>
      <c r="W33" s="4">
        <f t="shared" si="8"/>
        <v>51.202404489669092</v>
      </c>
      <c r="X33" s="4">
        <f t="shared" si="9"/>
        <v>18</v>
      </c>
      <c r="Y33" s="2">
        <f>VLOOKUP($A33, Dashboard!$A$2:$Y$155, MATCH('Total Calculated'!Y$1, Dashboard!$A$1:$Y$1, 0), FALSE)</f>
        <v>0.283405572175979</v>
      </c>
      <c r="Z33" s="2">
        <f>VLOOKUP($A33, 'Dashboard 2'!$A$2:$X$155, MATCH('Total Calculated'!Z$1, 'Dashboard 2'!$A$1:$X$1, 0), FALSE)</f>
        <v>0.35299999999999998</v>
      </c>
      <c r="AA33" s="2">
        <f t="shared" si="10"/>
        <v>6.9594427824020977E-2</v>
      </c>
      <c r="AB33" s="4">
        <f t="shared" si="11"/>
        <v>14</v>
      </c>
      <c r="AC33" s="3">
        <f>VLOOKUP($A33, Dashboard!$A$2:$Y$155, MATCH('Total Calculated'!AC$1, Dashboard!$A$1:$Y$1, 0), FALSE)</f>
        <v>84.308202854200204</v>
      </c>
      <c r="AD33" s="3">
        <f>VLOOKUP($A33, 'Dashboard 2'!$A$2:$X$155, MATCH('Total Calculated'!AD$1, 'Dashboard 2'!$A$1:$X$1, 0), FALSE)</f>
        <v>133</v>
      </c>
      <c r="AE33" s="3">
        <f t="shared" si="12"/>
        <v>48.691797145799796</v>
      </c>
      <c r="AF33" s="4">
        <f t="shared" si="13"/>
        <v>13</v>
      </c>
      <c r="AG33" s="3">
        <f>VLOOKUP($A33, Dashboard!$A$2:$Y$155, MATCH('Total Calculated'!AG$1, Dashboard!$A$1:$Y$1, 0), FALSE)</f>
        <v>0.19824825749681799</v>
      </c>
      <c r="AH33" s="3">
        <f>VLOOKUP($A33, 'Dashboard 2'!$A$2:$X$155, MATCH('Total Calculated'!AH$1, 'Dashboard 2'!$A$1:$X$1, 0), FALSE)</f>
        <v>2.5</v>
      </c>
      <c r="AI33" s="3">
        <f>(AG33/C33)*162</f>
        <v>0.65543301458131653</v>
      </c>
      <c r="AJ33" s="3">
        <f>(AH33/D33)*162</f>
        <v>4.8214285714285712</v>
      </c>
      <c r="AK33" s="3">
        <f t="shared" si="14"/>
        <v>4.1659955568472551</v>
      </c>
      <c r="AL33">
        <f t="shared" si="15"/>
        <v>13</v>
      </c>
    </row>
    <row r="34" spans="1:38" x14ac:dyDescent="0.45">
      <c r="A34" t="s">
        <v>83</v>
      </c>
      <c r="B34" t="str">
        <f>VLOOKUP($A34, Dashboard!$A$2:$Y$155, MATCH('Total Calculated'!B$1, Dashboard!$A$1:$Y$1, 0), FALSE)</f>
        <v>MIA</v>
      </c>
      <c r="C34">
        <f>VLOOKUP($A34, Dashboard!$A$2:$Y$155, MATCH('Total Calculated'!C$1, Dashboard!$A$1:$Y$1, 0), FALSE)</f>
        <v>54</v>
      </c>
      <c r="D34">
        <f>VLOOKUP($A34, 'Dashboard 2'!$A$2:$X$155, MATCH('Total Calculated'!D$1, 'Dashboard 2'!$A$1:$X$1, 0), FALSE)</f>
        <v>80</v>
      </c>
      <c r="E34">
        <f>VLOOKUP($A34, Dashboard!$A$2:$Y$155, MATCH('Total Calculated'!E$1, Dashboard!$A$1:$Y$1, 0), FALSE)</f>
        <v>8</v>
      </c>
      <c r="F34">
        <f>VLOOKUP($A34, 'Dashboard 2'!$A$2:$X$155, MATCH('Total Calculated'!F$1, 'Dashboard 2'!$A$1:$X$1, 0), FALSE)</f>
        <v>15</v>
      </c>
      <c r="G34">
        <f>VLOOKUP($A34, Dashboard!$A$2:$Y$155, MATCH('Total Calculated'!G$1, Dashboard!$A$1:$Y$1, 0), FALSE)</f>
        <v>27</v>
      </c>
      <c r="H34">
        <f>VLOOKUP($A34, 'Dashboard 2'!$A$2:$X$155, MATCH('Total Calculated'!H$1, 'Dashboard 2'!$A$1:$X$1, 0), FALSE)</f>
        <v>40</v>
      </c>
      <c r="I34" s="2">
        <f>VLOOKUP($A34, Dashboard!$A$2:$Y$155, MATCH('Total Calculated'!I$1, Dashboard!$A$1:$Y$1, 0), FALSE)</f>
        <v>0.24778760999999999</v>
      </c>
      <c r="J34" s="2">
        <f>VLOOKUP($A34, 'Dashboard 2'!$A$2:$X$155, MATCH('Total Calculated'!J$1, 'Dashboard 2'!$A$1:$X$1, 0), FALSE)</f>
        <v>0.246</v>
      </c>
      <c r="K34" s="2">
        <f t="shared" si="0"/>
        <v>-1.787609999999995E-3</v>
      </c>
      <c r="L34" s="4">
        <f t="shared" si="1"/>
        <v>58</v>
      </c>
      <c r="M34" s="2">
        <f>VLOOKUP($A34, Dashboard!$A$2:$Y$155, MATCH('Total Calculated'!M$1, Dashboard!$A$1:$Y$1, 0), FALSE)</f>
        <v>0.33628318499999998</v>
      </c>
      <c r="N34" s="2">
        <f>VLOOKUP($A34, 'Dashboard 2'!$A$2:$X$155, MATCH('Total Calculated'!N$1, 'Dashboard 2'!$A$1:$X$1, 0), FALSE)</f>
        <v>0.33100000000000002</v>
      </c>
      <c r="O34" s="2">
        <f>VLOOKUP($A34, Dashboard!$A$2:$Y$155, MATCH('Total Calculated'!O$1, Dashboard!$A$1:$Y$1, 0), FALSE)</f>
        <v>0.45588235199999999</v>
      </c>
      <c r="P34" s="2">
        <f>VLOOKUP($A34, 'Dashboard 2'!$A$2:$X$155, MATCH('Total Calculated'!P$1, 'Dashboard 2'!$A$1:$X$1, 0), FALSE)</f>
        <v>0.46100000000000002</v>
      </c>
      <c r="Q34" s="2">
        <f t="shared" si="2"/>
        <v>0.79216553700000003</v>
      </c>
      <c r="R34" s="2">
        <f t="shared" si="3"/>
        <v>0.79200000000000004</v>
      </c>
      <c r="S34" s="2">
        <f t="shared" si="4"/>
        <v>-1.6553699999999338E-4</v>
      </c>
      <c r="T34" s="4">
        <f t="shared" si="5"/>
        <v>58</v>
      </c>
      <c r="U34" s="4">
        <f t="shared" si="6"/>
        <v>127.20575144477242</v>
      </c>
      <c r="V34" s="4">
        <f t="shared" si="7"/>
        <v>127.54699394127699</v>
      </c>
      <c r="W34" s="4">
        <f t="shared" si="8"/>
        <v>0.34124249650457728</v>
      </c>
      <c r="X34" s="4">
        <f t="shared" si="9"/>
        <v>57</v>
      </c>
      <c r="Y34" s="2">
        <f>VLOOKUP($A34, Dashboard!$A$2:$Y$155, MATCH('Total Calculated'!Y$1, Dashboard!$A$1:$Y$1, 0), FALSE)</f>
        <v>0.34021602464573703</v>
      </c>
      <c r="Z34" s="2">
        <f>VLOOKUP($A34, 'Dashboard 2'!$A$2:$X$155, MATCH('Total Calculated'!Z$1, 'Dashboard 2'!$A$1:$X$1, 0), FALSE)</f>
        <v>0.34</v>
      </c>
      <c r="AA34" s="2">
        <f t="shared" si="10"/>
        <v>-2.1602464573700075E-4</v>
      </c>
      <c r="AB34" s="4">
        <f t="shared" si="11"/>
        <v>57</v>
      </c>
      <c r="AC34" s="3">
        <f>VLOOKUP($A34, Dashboard!$A$2:$Y$155, MATCH('Total Calculated'!AC$1, Dashboard!$A$1:$Y$1, 0), FALSE)</f>
        <v>116.811248303372</v>
      </c>
      <c r="AD34" s="3">
        <f>VLOOKUP($A34, 'Dashboard 2'!$A$2:$X$155, MATCH('Total Calculated'!AD$1, 'Dashboard 2'!$A$1:$X$1, 0), FALSE)</f>
        <v>119</v>
      </c>
      <c r="AE34" s="3">
        <f t="shared" si="12"/>
        <v>2.1887516966280032</v>
      </c>
      <c r="AF34" s="4">
        <f t="shared" si="13"/>
        <v>56</v>
      </c>
      <c r="AG34" s="3">
        <f>VLOOKUP($A34, Dashboard!$A$2:$Y$155, MATCH('Total Calculated'!AG$1, Dashboard!$A$1:$Y$1, 0), FALSE)</f>
        <v>1.39526472576827</v>
      </c>
      <c r="AH34" s="3">
        <f>VLOOKUP($A34, 'Dashboard 2'!$A$2:$X$155, MATCH('Total Calculated'!AH$1, 'Dashboard 2'!$A$1:$X$1, 0), FALSE)</f>
        <v>2.4</v>
      </c>
      <c r="AI34" s="3">
        <f>(AG34/C34)*162</f>
        <v>4.1857941773048104</v>
      </c>
      <c r="AJ34" s="3">
        <f>(AH34/D34)*162</f>
        <v>4.8599999999999994</v>
      </c>
      <c r="AK34" s="3">
        <f t="shared" si="14"/>
        <v>0.67420582269518903</v>
      </c>
      <c r="AL34">
        <f t="shared" si="15"/>
        <v>49</v>
      </c>
    </row>
    <row r="35" spans="1:38" x14ac:dyDescent="0.45">
      <c r="A35" t="s">
        <v>46</v>
      </c>
      <c r="B35" t="str">
        <f>VLOOKUP($A35, Dashboard!$A$2:$Y$155, MATCH('Total Calculated'!B$1, Dashboard!$A$1:$Y$1, 0), FALSE)</f>
        <v>ATL</v>
      </c>
      <c r="C35">
        <f>VLOOKUP($A35, Dashboard!$A$2:$Y$155, MATCH('Total Calculated'!C$1, Dashboard!$A$1:$Y$1, 0), FALSE)</f>
        <v>51</v>
      </c>
      <c r="D35">
        <f>VLOOKUP($A35, 'Dashboard 2'!$A$2:$X$155, MATCH('Total Calculated'!D$1, 'Dashboard 2'!$A$1:$X$1, 0), FALSE)</f>
        <v>96</v>
      </c>
      <c r="E35">
        <f>VLOOKUP($A35, Dashboard!$A$2:$Y$155, MATCH('Total Calculated'!E$1, Dashboard!$A$1:$Y$1, 0), FALSE)</f>
        <v>15</v>
      </c>
      <c r="F35">
        <f>VLOOKUP($A35, 'Dashboard 2'!$A$2:$X$155, MATCH('Total Calculated'!F$1, 'Dashboard 2'!$A$1:$X$1, 0), FALSE)</f>
        <v>22</v>
      </c>
      <c r="G35">
        <f>VLOOKUP($A35, Dashboard!$A$2:$Y$155, MATCH('Total Calculated'!G$1, Dashboard!$A$1:$Y$1, 0), FALSE)</f>
        <v>47</v>
      </c>
      <c r="H35">
        <f>VLOOKUP($A35, 'Dashboard 2'!$A$2:$X$155, MATCH('Total Calculated'!H$1, 'Dashboard 2'!$A$1:$X$1, 0), FALSE)</f>
        <v>51</v>
      </c>
      <c r="I35" s="2">
        <f>VLOOKUP($A35, Dashboard!$A$2:$Y$155, MATCH('Total Calculated'!I$1, Dashboard!$A$1:$Y$1, 0), FALSE)</f>
        <v>0.217592592</v>
      </c>
      <c r="J35" s="2">
        <f>VLOOKUP($A35, 'Dashboard 2'!$A$2:$X$155, MATCH('Total Calculated'!J$1, 'Dashboard 2'!$A$1:$X$1, 0), FALSE)</f>
        <v>0.27100000000000002</v>
      </c>
      <c r="K35" s="2">
        <f t="shared" si="0"/>
        <v>5.3407408000000017E-2</v>
      </c>
      <c r="L35" s="4">
        <f t="shared" si="1"/>
        <v>12</v>
      </c>
      <c r="M35" s="2">
        <f>VLOOKUP($A35, Dashboard!$A$2:$Y$155, MATCH('Total Calculated'!M$1, Dashboard!$A$1:$Y$1, 0), FALSE)</f>
        <v>0.39351851799999998</v>
      </c>
      <c r="N35" s="2">
        <f>VLOOKUP($A35, 'Dashboard 2'!$A$2:$X$155, MATCH('Total Calculated'!N$1, 'Dashboard 2'!$A$1:$X$1, 0), FALSE)</f>
        <v>0.36699999999999999</v>
      </c>
      <c r="O35" s="2">
        <f>VLOOKUP($A35, Dashboard!$A$2:$Y$155, MATCH('Total Calculated'!O$1, Dashboard!$A$1:$Y$1, 0), FALSE)</f>
        <v>0.604278074</v>
      </c>
      <c r="P35" s="2">
        <f>VLOOKUP($A35, 'Dashboard 2'!$A$2:$X$155, MATCH('Total Calculated'!P$1, 'Dashboard 2'!$A$1:$X$1, 0), FALSE)</f>
        <v>0.52700000000000002</v>
      </c>
      <c r="Q35" s="2">
        <f t="shared" si="2"/>
        <v>0.99779659200000004</v>
      </c>
      <c r="R35" s="2">
        <f t="shared" si="3"/>
        <v>0.89400000000000002</v>
      </c>
      <c r="S35" s="2">
        <f t="shared" si="4"/>
        <v>-0.10379659200000002</v>
      </c>
      <c r="T35" s="4">
        <f t="shared" si="5"/>
        <v>88</v>
      </c>
      <c r="U35" s="4">
        <f t="shared" si="6"/>
        <v>188.42537283827872</v>
      </c>
      <c r="V35" s="4">
        <f t="shared" si="7"/>
        <v>157.34659002640981</v>
      </c>
      <c r="W35" s="4">
        <f t="shared" si="8"/>
        <v>-31.078782811868905</v>
      </c>
      <c r="X35" s="4">
        <f t="shared" si="9"/>
        <v>88</v>
      </c>
      <c r="Y35" s="2">
        <f>VLOOKUP($A35, Dashboard!$A$2:$Y$155, MATCH('Total Calculated'!Y$1, Dashboard!$A$1:$Y$1, 0), FALSE)</f>
        <v>0.419444446508274</v>
      </c>
      <c r="Z35" s="2">
        <f>VLOOKUP($A35, 'Dashboard 2'!$A$2:$X$155, MATCH('Total Calculated'!Z$1, 'Dashboard 2'!$A$1:$X$1, 0), FALSE)</f>
        <v>0.38200000000000001</v>
      </c>
      <c r="AA35" s="2">
        <f t="shared" si="10"/>
        <v>-3.7444446508273999E-2</v>
      </c>
      <c r="AB35" s="4">
        <f t="shared" si="11"/>
        <v>87</v>
      </c>
      <c r="AC35" s="3">
        <f>VLOOKUP($A35, Dashboard!$A$2:$Y$155, MATCH('Total Calculated'!AC$1, Dashboard!$A$1:$Y$1, 0), FALSE)</f>
        <v>170.53828304842099</v>
      </c>
      <c r="AD35" s="3">
        <f>VLOOKUP($A35, 'Dashboard 2'!$A$2:$X$155, MATCH('Total Calculated'!AD$1, 'Dashboard 2'!$A$1:$X$1, 0), FALSE)</f>
        <v>146</v>
      </c>
      <c r="AE35" s="3">
        <f t="shared" si="12"/>
        <v>-24.538283048420993</v>
      </c>
      <c r="AF35" s="4">
        <f t="shared" si="13"/>
        <v>87</v>
      </c>
      <c r="AG35" s="3">
        <f>VLOOKUP($A35, Dashboard!$A$2:$Y$155, MATCH('Total Calculated'!AG$1, Dashboard!$A$1:$Y$1, 0), FALSE)</f>
        <v>1.91422955299575</v>
      </c>
      <c r="AH35" s="3">
        <f>VLOOKUP($A35, 'Dashboard 2'!$A$2:$X$155, MATCH('Total Calculated'!AH$1, 'Dashboard 2'!$A$1:$X$1, 0), FALSE)</f>
        <v>2.4</v>
      </c>
      <c r="AI35" s="3">
        <f>(AG35/C35)*162</f>
        <v>6.0804938742217942</v>
      </c>
      <c r="AJ35" s="3">
        <f>(AH35/D35)*162</f>
        <v>4.05</v>
      </c>
      <c r="AK35" s="3">
        <f t="shared" si="14"/>
        <v>-2.0304938742217944</v>
      </c>
      <c r="AL35">
        <f t="shared" si="15"/>
        <v>88</v>
      </c>
    </row>
    <row r="36" spans="1:38" x14ac:dyDescent="0.45">
      <c r="A36" t="s">
        <v>137</v>
      </c>
      <c r="B36" t="str">
        <f>VLOOKUP($A36, Dashboard!$A$2:$Y$155, MATCH('Total Calculated'!B$1, Dashboard!$A$1:$Y$1, 0), FALSE)</f>
        <v>SEA</v>
      </c>
      <c r="C36">
        <f>VLOOKUP($A36, Dashboard!$A$2:$Y$155, MATCH('Total Calculated'!C$1, Dashboard!$A$1:$Y$1, 0), FALSE)</f>
        <v>55</v>
      </c>
      <c r="D36">
        <f>VLOOKUP($A36, 'Dashboard 2'!$A$2:$X$155, MATCH('Total Calculated'!D$1, 'Dashboard 2'!$A$1:$X$1, 0), FALSE)</f>
        <v>73</v>
      </c>
      <c r="E36">
        <f>VLOOKUP($A36, Dashboard!$A$2:$Y$155, MATCH('Total Calculated'!E$1, Dashboard!$A$1:$Y$1, 0), FALSE)</f>
        <v>4</v>
      </c>
      <c r="F36">
        <f>VLOOKUP($A36, 'Dashboard 2'!$A$2:$X$155, MATCH('Total Calculated'!F$1, 'Dashboard 2'!$A$1:$X$1, 0), FALSE)</f>
        <v>12</v>
      </c>
      <c r="G36">
        <f>VLOOKUP($A36, Dashboard!$A$2:$Y$155, MATCH('Total Calculated'!G$1, Dashboard!$A$1:$Y$1, 0), FALSE)</f>
        <v>19</v>
      </c>
      <c r="H36">
        <f>VLOOKUP($A36, 'Dashboard 2'!$A$2:$X$155, MATCH('Total Calculated'!H$1, 'Dashboard 2'!$A$1:$X$1, 0), FALSE)</f>
        <v>35</v>
      </c>
      <c r="I36" s="2">
        <f>VLOOKUP($A36, Dashboard!$A$2:$Y$155, MATCH('Total Calculated'!I$1, Dashboard!$A$1:$Y$1, 0), FALSE)</f>
        <v>0.274678111</v>
      </c>
      <c r="J36" s="2">
        <f>VLOOKUP($A36, 'Dashboard 2'!$A$2:$X$155, MATCH('Total Calculated'!J$1, 'Dashboard 2'!$A$1:$X$1, 0), FALSE)</f>
        <v>0.23499999999999999</v>
      </c>
      <c r="K36" s="2">
        <f t="shared" si="0"/>
        <v>-3.9678111000000016E-2</v>
      </c>
      <c r="L36" s="4">
        <f t="shared" si="1"/>
        <v>91</v>
      </c>
      <c r="M36" s="2">
        <f>VLOOKUP($A36, Dashboard!$A$2:$Y$155, MATCH('Total Calculated'!M$1, Dashboard!$A$1:$Y$1, 0), FALSE)</f>
        <v>0.30901287500000002</v>
      </c>
      <c r="N36" s="2">
        <f>VLOOKUP($A36, 'Dashboard 2'!$A$2:$X$155, MATCH('Total Calculated'!N$1, 'Dashboard 2'!$A$1:$X$1, 0), FALSE)</f>
        <v>0.33300000000000002</v>
      </c>
      <c r="O36" s="2">
        <f>VLOOKUP($A36, Dashboard!$A$2:$Y$155, MATCH('Total Calculated'!O$1, Dashboard!$A$1:$Y$1, 0), FALSE)</f>
        <v>0.34246575299999998</v>
      </c>
      <c r="P36" s="2">
        <f>VLOOKUP($A36, 'Dashboard 2'!$A$2:$X$155, MATCH('Total Calculated'!P$1, 'Dashboard 2'!$A$1:$X$1, 0), FALSE)</f>
        <v>0.432</v>
      </c>
      <c r="Q36" s="2">
        <f t="shared" si="2"/>
        <v>0.651478628</v>
      </c>
      <c r="R36" s="2">
        <f t="shared" si="3"/>
        <v>0.76500000000000001</v>
      </c>
      <c r="S36" s="2">
        <f t="shared" si="4"/>
        <v>0.11352137200000001</v>
      </c>
      <c r="T36" s="4">
        <f t="shared" si="5"/>
        <v>28</v>
      </c>
      <c r="U36" s="4">
        <f t="shared" si="6"/>
        <v>84.434520335560052</v>
      </c>
      <c r="V36" s="4">
        <f t="shared" si="7"/>
        <v>118.79913002951685</v>
      </c>
      <c r="W36" s="4">
        <f t="shared" si="8"/>
        <v>34.364609693956794</v>
      </c>
      <c r="X36" s="4">
        <f t="shared" si="9"/>
        <v>28</v>
      </c>
      <c r="Y36" s="2">
        <f>VLOOKUP($A36, Dashboard!$A$2:$Y$155, MATCH('Total Calculated'!Y$1, Dashboard!$A$1:$Y$1, 0), FALSE)</f>
        <v>0.28893429782769198</v>
      </c>
      <c r="Z36" s="2">
        <f>VLOOKUP($A36, 'Dashboard 2'!$A$2:$X$155, MATCH('Total Calculated'!Z$1, 'Dashboard 2'!$A$1:$X$1, 0), FALSE)</f>
        <v>0.33400000000000002</v>
      </c>
      <c r="AA36" s="2">
        <f t="shared" si="10"/>
        <v>4.5065702172308042E-2</v>
      </c>
      <c r="AB36" s="4">
        <f t="shared" si="11"/>
        <v>28</v>
      </c>
      <c r="AC36" s="3">
        <f>VLOOKUP($A36, Dashboard!$A$2:$Y$155, MATCH('Total Calculated'!AC$1, Dashboard!$A$1:$Y$1, 0), FALSE)</f>
        <v>92.338231774981793</v>
      </c>
      <c r="AD36" s="3">
        <f>VLOOKUP($A36, 'Dashboard 2'!$A$2:$X$155, MATCH('Total Calculated'!AD$1, 'Dashboard 2'!$A$1:$X$1, 0), FALSE)</f>
        <v>124</v>
      </c>
      <c r="AE36" s="3">
        <f t="shared" si="12"/>
        <v>31.661768225018207</v>
      </c>
      <c r="AF36" s="4">
        <f t="shared" si="13"/>
        <v>28</v>
      </c>
      <c r="AG36" s="3">
        <f>VLOOKUP($A36, Dashboard!$A$2:$Y$155, MATCH('Total Calculated'!AG$1, Dashboard!$A$1:$Y$1, 0), FALSE)</f>
        <v>0.764442717467126</v>
      </c>
      <c r="AH36" s="3">
        <f>VLOOKUP($A36, 'Dashboard 2'!$A$2:$X$155, MATCH('Total Calculated'!AH$1, 'Dashboard 2'!$A$1:$X$1, 0), FALSE)</f>
        <v>2.2999999999999998</v>
      </c>
      <c r="AI36" s="3">
        <f>(AG36/C36)*162</f>
        <v>2.2516312769031712</v>
      </c>
      <c r="AJ36" s="3">
        <f>(AH36/D36)*162</f>
        <v>5.1041095890410952</v>
      </c>
      <c r="AK36" s="3">
        <f t="shared" si="14"/>
        <v>2.852478312137924</v>
      </c>
      <c r="AL36">
        <f t="shared" si="15"/>
        <v>24</v>
      </c>
    </row>
    <row r="37" spans="1:38" x14ac:dyDescent="0.45">
      <c r="A37" t="s">
        <v>58</v>
      </c>
      <c r="B37" t="str">
        <f>VLOOKUP($A37, Dashboard!$A$2:$Y$155, MATCH('Total Calculated'!B$1, Dashboard!$A$1:$Y$1, 0), FALSE)</f>
        <v>HOU</v>
      </c>
      <c r="C37">
        <f>VLOOKUP($A37, Dashboard!$A$2:$Y$155, MATCH('Total Calculated'!C$1, Dashboard!$A$1:$Y$1, 0), FALSE)</f>
        <v>53</v>
      </c>
      <c r="D37">
        <f>VLOOKUP($A37, 'Dashboard 2'!$A$2:$X$155, MATCH('Total Calculated'!D$1, 'Dashboard 2'!$A$1:$X$1, 0), FALSE)</f>
        <v>89</v>
      </c>
      <c r="E37">
        <f>VLOOKUP($A37, Dashboard!$A$2:$Y$155, MATCH('Total Calculated'!E$1, Dashboard!$A$1:$Y$1, 0), FALSE)</f>
        <v>9</v>
      </c>
      <c r="F37">
        <f>VLOOKUP($A37, 'Dashboard 2'!$A$2:$X$155, MATCH('Total Calculated'!F$1, 'Dashboard 2'!$A$1:$X$1, 0), FALSE)</f>
        <v>10</v>
      </c>
      <c r="G37">
        <f>VLOOKUP($A37, Dashboard!$A$2:$Y$155, MATCH('Total Calculated'!G$1, Dashboard!$A$1:$Y$1, 0), FALSE)</f>
        <v>20</v>
      </c>
      <c r="H37">
        <f>VLOOKUP($A37, 'Dashboard 2'!$A$2:$X$155, MATCH('Total Calculated'!H$1, 'Dashboard 2'!$A$1:$X$1, 0), FALSE)</f>
        <v>42</v>
      </c>
      <c r="I37" s="2">
        <f>VLOOKUP($A37, Dashboard!$A$2:$Y$155, MATCH('Total Calculated'!I$1, Dashboard!$A$1:$Y$1, 0), FALSE)</f>
        <v>0.171548117</v>
      </c>
      <c r="J37" s="2">
        <f>VLOOKUP($A37, 'Dashboard 2'!$A$2:$X$155, MATCH('Total Calculated'!J$1, 'Dashboard 2'!$A$1:$X$1, 0), FALSE)</f>
        <v>0.17899999999999999</v>
      </c>
      <c r="K37" s="2">
        <f t="shared" si="0"/>
        <v>7.4518829999999925E-3</v>
      </c>
      <c r="L37" s="4">
        <f t="shared" si="1"/>
        <v>49</v>
      </c>
      <c r="M37" s="2">
        <f>VLOOKUP($A37, Dashboard!$A$2:$Y$155, MATCH('Total Calculated'!M$1, Dashboard!$A$1:$Y$1, 0), FALSE)</f>
        <v>0.35146443500000002</v>
      </c>
      <c r="N37" s="2">
        <f>VLOOKUP($A37, 'Dashboard 2'!$A$2:$X$155, MATCH('Total Calculated'!N$1, 'Dashboard 2'!$A$1:$X$1, 0), FALSE)</f>
        <v>0.35599999999999998</v>
      </c>
      <c r="O37" s="2">
        <f>VLOOKUP($A37, Dashboard!$A$2:$Y$155, MATCH('Total Calculated'!O$1, Dashboard!$A$1:$Y$1, 0), FALSE)</f>
        <v>0.46818181800000003</v>
      </c>
      <c r="P37" s="2">
        <f>VLOOKUP($A37, 'Dashboard 2'!$A$2:$X$155, MATCH('Total Calculated'!P$1, 'Dashboard 2'!$A$1:$X$1, 0), FALSE)</f>
        <v>0.433</v>
      </c>
      <c r="Q37" s="2">
        <f t="shared" si="2"/>
        <v>0.81964625300000005</v>
      </c>
      <c r="R37" s="2">
        <f t="shared" si="3"/>
        <v>0.78899999999999992</v>
      </c>
      <c r="S37" s="2">
        <f t="shared" si="4"/>
        <v>-3.0646253000000123E-2</v>
      </c>
      <c r="T37" s="4">
        <f t="shared" si="5"/>
        <v>66</v>
      </c>
      <c r="U37" s="4">
        <f t="shared" si="6"/>
        <v>134.82552273574649</v>
      </c>
      <c r="V37" s="4">
        <f t="shared" si="7"/>
        <v>124.72735746465746</v>
      </c>
      <c r="W37" s="4">
        <f t="shared" si="8"/>
        <v>-10.09816527108903</v>
      </c>
      <c r="X37" s="4">
        <f t="shared" si="9"/>
        <v>67</v>
      </c>
      <c r="Y37" s="2">
        <f>VLOOKUP($A37, Dashboard!$A$2:$Y$155, MATCH('Total Calculated'!Y$1, Dashboard!$A$1:$Y$1, 0), FALSE)</f>
        <v>0.35422040459488602</v>
      </c>
      <c r="Z37" s="2">
        <f>VLOOKUP($A37, 'Dashboard 2'!$A$2:$X$155, MATCH('Total Calculated'!Z$1, 'Dashboard 2'!$A$1:$X$1, 0), FALSE)</f>
        <v>0.34499999999999997</v>
      </c>
      <c r="AA37" s="2">
        <f t="shared" si="10"/>
        <v>-9.2204045948860447E-3</v>
      </c>
      <c r="AB37" s="4">
        <f t="shared" si="11"/>
        <v>65</v>
      </c>
      <c r="AC37" s="3">
        <f>VLOOKUP($A37, Dashboard!$A$2:$Y$155, MATCH('Total Calculated'!AC$1, Dashboard!$A$1:$Y$1, 0), FALSE)</f>
        <v>133.66251466459801</v>
      </c>
      <c r="AD37" s="3">
        <f>VLOOKUP($A37, 'Dashboard 2'!$A$2:$X$155, MATCH('Total Calculated'!AD$1, 'Dashboard 2'!$A$1:$X$1, 0), FALSE)</f>
        <v>127</v>
      </c>
      <c r="AE37" s="3">
        <f t="shared" si="12"/>
        <v>-6.6625146645980067</v>
      </c>
      <c r="AF37" s="4">
        <f t="shared" si="13"/>
        <v>66</v>
      </c>
      <c r="AG37" s="3">
        <f>VLOOKUP($A37, Dashboard!$A$2:$Y$155, MATCH('Total Calculated'!AG$1, Dashboard!$A$1:$Y$1, 0), FALSE)</f>
        <v>1.67506872964491</v>
      </c>
      <c r="AH37" s="3">
        <f>VLOOKUP($A37, 'Dashboard 2'!$A$2:$X$155, MATCH('Total Calculated'!AH$1, 'Dashboard 2'!$A$1:$X$1, 0), FALSE)</f>
        <v>2.2999999999999998</v>
      </c>
      <c r="AI37" s="3">
        <f>(AG37/C37)*162</f>
        <v>5.1200214000467064</v>
      </c>
      <c r="AJ37" s="3">
        <f>(AH37/D37)*162</f>
        <v>4.1865168539325843</v>
      </c>
      <c r="AK37" s="3">
        <f t="shared" si="14"/>
        <v>-0.93350454611412204</v>
      </c>
      <c r="AL37">
        <f t="shared" si="15"/>
        <v>72</v>
      </c>
    </row>
    <row r="38" spans="1:38" x14ac:dyDescent="0.45">
      <c r="A38" t="s">
        <v>180</v>
      </c>
      <c r="B38" t="str">
        <f>VLOOKUP($A38, Dashboard!$A$2:$Y$155, MATCH('Total Calculated'!B$1, Dashboard!$A$1:$Y$1, 0), FALSE)</f>
        <v>MIN</v>
      </c>
      <c r="C38">
        <f>VLOOKUP($A38, Dashboard!$A$2:$Y$155, MATCH('Total Calculated'!C$1, Dashboard!$A$1:$Y$1, 0), FALSE)</f>
        <v>49</v>
      </c>
      <c r="D38">
        <f>VLOOKUP($A38, 'Dashboard 2'!$A$2:$X$155, MATCH('Total Calculated'!D$1, 'Dashboard 2'!$A$1:$X$1, 0), FALSE)</f>
        <v>86</v>
      </c>
      <c r="E38">
        <f>VLOOKUP($A38, Dashboard!$A$2:$Y$155, MATCH('Total Calculated'!E$1, Dashboard!$A$1:$Y$1, 0), FALSE)</f>
        <v>7</v>
      </c>
      <c r="F38">
        <f>VLOOKUP($A38, 'Dashboard 2'!$A$2:$X$155, MATCH('Total Calculated'!F$1, 'Dashboard 2'!$A$1:$X$1, 0), FALSE)</f>
        <v>13</v>
      </c>
      <c r="G38">
        <f>VLOOKUP($A38, Dashboard!$A$2:$Y$155, MATCH('Total Calculated'!G$1, Dashboard!$A$1:$Y$1, 0), FALSE)</f>
        <v>22</v>
      </c>
      <c r="H38">
        <f>VLOOKUP($A38, 'Dashboard 2'!$A$2:$X$155, MATCH('Total Calculated'!H$1, 'Dashboard 2'!$A$1:$X$1, 0), FALSE)</f>
        <v>39</v>
      </c>
      <c r="I38" s="2">
        <f>VLOOKUP($A38, Dashboard!$A$2:$Y$155, MATCH('Total Calculated'!I$1, Dashboard!$A$1:$Y$1, 0), FALSE)</f>
        <v>0.17553191400000001</v>
      </c>
      <c r="J38" s="2">
        <f>VLOOKUP($A38, 'Dashboard 2'!$A$2:$X$155, MATCH('Total Calculated'!J$1, 'Dashboard 2'!$A$1:$X$1, 0), FALSE)</f>
        <v>0.161</v>
      </c>
      <c r="K38" s="2">
        <f t="shared" si="0"/>
        <v>-1.4531914000000007E-2</v>
      </c>
      <c r="L38" s="4">
        <f t="shared" si="1"/>
        <v>74</v>
      </c>
      <c r="M38" s="2">
        <f>VLOOKUP($A38, Dashboard!$A$2:$Y$155, MATCH('Total Calculated'!M$1, Dashboard!$A$1:$Y$1, 0), FALSE)</f>
        <v>0.281914893</v>
      </c>
      <c r="N38" s="2">
        <f>VLOOKUP($A38, 'Dashboard 2'!$A$2:$X$155, MATCH('Total Calculated'!N$1, 'Dashboard 2'!$A$1:$X$1, 0), FALSE)</f>
        <v>0.34799999999999998</v>
      </c>
      <c r="O38" s="2">
        <f>VLOOKUP($A38, Dashboard!$A$2:$Y$155, MATCH('Total Calculated'!O$1, Dashboard!$A$1:$Y$1, 0), FALSE)</f>
        <v>0.36094674500000001</v>
      </c>
      <c r="P38" s="2">
        <f>VLOOKUP($A38, 'Dashboard 2'!$A$2:$X$155, MATCH('Total Calculated'!P$1, 'Dashboard 2'!$A$1:$X$1, 0), FALSE)</f>
        <v>0.44400000000000001</v>
      </c>
      <c r="Q38" s="2">
        <f t="shared" si="2"/>
        <v>0.64286163800000007</v>
      </c>
      <c r="R38" s="2">
        <f t="shared" si="3"/>
        <v>0.79200000000000004</v>
      </c>
      <c r="S38" s="2">
        <f t="shared" si="4"/>
        <v>0.14913836199999997</v>
      </c>
      <c r="T38" s="4">
        <f t="shared" si="5"/>
        <v>21</v>
      </c>
      <c r="U38" s="4">
        <f t="shared" si="6"/>
        <v>83.710922675159253</v>
      </c>
      <c r="V38" s="4">
        <f t="shared" si="7"/>
        <v>126.27932266583812</v>
      </c>
      <c r="W38" s="4">
        <f t="shared" si="8"/>
        <v>42.56839999067887</v>
      </c>
      <c r="X38" s="4">
        <f t="shared" si="9"/>
        <v>21</v>
      </c>
      <c r="Y38" s="2">
        <f>VLOOKUP($A38, Dashboard!$A$2:$Y$155, MATCH('Total Calculated'!Y$1, Dashboard!$A$1:$Y$1, 0), FALSE)</f>
        <v>0.28023127137973702</v>
      </c>
      <c r="Z38" s="2">
        <f>VLOOKUP($A38, 'Dashboard 2'!$A$2:$X$155, MATCH('Total Calculated'!Z$1, 'Dashboard 2'!$A$1:$X$1, 0), FALSE)</f>
        <v>0.34599999999999997</v>
      </c>
      <c r="AA38" s="2">
        <f t="shared" si="10"/>
        <v>6.5768728620262951E-2</v>
      </c>
      <c r="AB38" s="4">
        <f t="shared" si="11"/>
        <v>19</v>
      </c>
      <c r="AC38" s="3">
        <f>VLOOKUP($A38, Dashboard!$A$2:$Y$155, MATCH('Total Calculated'!AC$1, Dashboard!$A$1:$Y$1, 0), FALSE)</f>
        <v>81.251367869753196</v>
      </c>
      <c r="AD38" s="3">
        <f>VLOOKUP($A38, 'Dashboard 2'!$A$2:$X$155, MATCH('Total Calculated'!AD$1, 'Dashboard 2'!$A$1:$X$1, 0), FALSE)</f>
        <v>127</v>
      </c>
      <c r="AE38" s="3">
        <f t="shared" si="12"/>
        <v>45.748632130246804</v>
      </c>
      <c r="AF38" s="4">
        <f t="shared" si="13"/>
        <v>18</v>
      </c>
      <c r="AG38" s="3">
        <f>VLOOKUP($A38, Dashboard!$A$2:$Y$155, MATCH('Total Calculated'!AG$1, Dashboard!$A$1:$Y$1, 0), FALSE)</f>
        <v>0.20795910722592001</v>
      </c>
      <c r="AH38" s="3">
        <f>VLOOKUP($A38, 'Dashboard 2'!$A$2:$X$155, MATCH('Total Calculated'!AH$1, 'Dashboard 2'!$A$1:$X$1, 0), FALSE)</f>
        <v>2.2999999999999998</v>
      </c>
      <c r="AI38" s="3">
        <f>(AG38/C38)*162</f>
        <v>0.68753827286936819</v>
      </c>
      <c r="AJ38" s="3">
        <f>(AH38/D38)*162</f>
        <v>4.3325581395348838</v>
      </c>
      <c r="AK38" s="3">
        <f t="shared" si="14"/>
        <v>3.6450198666655158</v>
      </c>
      <c r="AL38">
        <f t="shared" si="15"/>
        <v>19</v>
      </c>
    </row>
    <row r="39" spans="1:38" x14ac:dyDescent="0.45">
      <c r="A39" t="s">
        <v>117</v>
      </c>
      <c r="B39" t="str">
        <f>VLOOKUP($A39, Dashboard!$A$2:$Y$155, MATCH('Total Calculated'!B$1, Dashboard!$A$1:$Y$1, 0), FALSE)</f>
        <v>DET</v>
      </c>
      <c r="C39">
        <f>VLOOKUP($A39, Dashboard!$A$2:$Y$155, MATCH('Total Calculated'!C$1, Dashboard!$A$1:$Y$1, 0), FALSE)</f>
        <v>52</v>
      </c>
      <c r="D39">
        <f>VLOOKUP($A39, 'Dashboard 2'!$A$2:$X$155, MATCH('Total Calculated'!D$1, 'Dashboard 2'!$A$1:$X$1, 0), FALSE)</f>
        <v>68</v>
      </c>
      <c r="E39">
        <f>VLOOKUP($A39, Dashboard!$A$2:$Y$155, MATCH('Total Calculated'!E$1, Dashboard!$A$1:$Y$1, 0), FALSE)</f>
        <v>9</v>
      </c>
      <c r="F39">
        <f>VLOOKUP($A39, 'Dashboard 2'!$A$2:$X$155, MATCH('Total Calculated'!F$1, 'Dashboard 2'!$A$1:$X$1, 0), FALSE)</f>
        <v>11</v>
      </c>
      <c r="G39">
        <f>VLOOKUP($A39, Dashboard!$A$2:$Y$155, MATCH('Total Calculated'!G$1, Dashboard!$A$1:$Y$1, 0), FALSE)</f>
        <v>20</v>
      </c>
      <c r="H39">
        <f>VLOOKUP($A39, 'Dashboard 2'!$A$2:$X$155, MATCH('Total Calculated'!H$1, 'Dashboard 2'!$A$1:$X$1, 0), FALSE)</f>
        <v>41</v>
      </c>
      <c r="I39" s="2">
        <f>VLOOKUP($A39, Dashboard!$A$2:$Y$155, MATCH('Total Calculated'!I$1, Dashboard!$A$1:$Y$1, 0), FALSE)</f>
        <v>0.26576576499999999</v>
      </c>
      <c r="J39" s="2">
        <f>VLOOKUP($A39, 'Dashboard 2'!$A$2:$X$155, MATCH('Total Calculated'!J$1, 'Dashboard 2'!$A$1:$X$1, 0), FALSE)</f>
        <v>0.26900000000000002</v>
      </c>
      <c r="K39" s="2">
        <f t="shared" si="0"/>
        <v>3.2342350000000297E-3</v>
      </c>
      <c r="L39" s="4">
        <f t="shared" si="1"/>
        <v>55</v>
      </c>
      <c r="M39" s="2">
        <f>VLOOKUP($A39, Dashboard!$A$2:$Y$155, MATCH('Total Calculated'!M$1, Dashboard!$A$1:$Y$1, 0), FALSE)</f>
        <v>0.33333333300000001</v>
      </c>
      <c r="N39" s="2">
        <f>VLOOKUP($A39, 'Dashboard 2'!$A$2:$X$155, MATCH('Total Calculated'!N$1, 'Dashboard 2'!$A$1:$X$1, 0), FALSE)</f>
        <v>0.36299999999999999</v>
      </c>
      <c r="O39" s="2">
        <f>VLOOKUP($A39, Dashboard!$A$2:$Y$155, MATCH('Total Calculated'!O$1, Dashboard!$A$1:$Y$1, 0), FALSE)</f>
        <v>0.42931937100000001</v>
      </c>
      <c r="P39" s="2">
        <f>VLOOKUP($A39, 'Dashboard 2'!$A$2:$X$155, MATCH('Total Calculated'!P$1, 'Dashboard 2'!$A$1:$X$1, 0), FALSE)</f>
        <v>0.502</v>
      </c>
      <c r="Q39" s="2">
        <f t="shared" si="2"/>
        <v>0.76265270399999996</v>
      </c>
      <c r="R39" s="2">
        <f t="shared" si="3"/>
        <v>0.86499999999999999</v>
      </c>
      <c r="S39" s="2">
        <f t="shared" si="4"/>
        <v>0.10234729600000003</v>
      </c>
      <c r="T39" s="4">
        <f t="shared" si="5"/>
        <v>33</v>
      </c>
      <c r="U39" s="4">
        <f t="shared" si="6"/>
        <v>118.02672725803949</v>
      </c>
      <c r="V39" s="4">
        <f t="shared" si="7"/>
        <v>148.40919683082183</v>
      </c>
      <c r="W39" s="4">
        <f t="shared" si="8"/>
        <v>30.382469572782341</v>
      </c>
      <c r="X39" s="4">
        <f t="shared" si="9"/>
        <v>31</v>
      </c>
      <c r="Y39" s="2">
        <f>VLOOKUP($A39, Dashboard!$A$2:$Y$155, MATCH('Total Calculated'!Y$1, Dashboard!$A$1:$Y$1, 0), FALSE)</f>
        <v>0.33161125301775302</v>
      </c>
      <c r="Z39" s="2">
        <f>VLOOKUP($A39, 'Dashboard 2'!$A$2:$X$155, MATCH('Total Calculated'!Z$1, 'Dashboard 2'!$A$1:$X$1, 0), FALSE)</f>
        <v>0.371</v>
      </c>
      <c r="AA39" s="2">
        <f t="shared" si="10"/>
        <v>3.938874698224698E-2</v>
      </c>
      <c r="AB39" s="4">
        <f t="shared" si="11"/>
        <v>34</v>
      </c>
      <c r="AC39" s="3">
        <f>VLOOKUP($A39, Dashboard!$A$2:$Y$155, MATCH('Total Calculated'!AC$1, Dashboard!$A$1:$Y$1, 0), FALSE)</f>
        <v>116.76587059778601</v>
      </c>
      <c r="AD39" s="3">
        <f>VLOOKUP($A39, 'Dashboard 2'!$A$2:$X$155, MATCH('Total Calculated'!AD$1, 'Dashboard 2'!$A$1:$X$1, 0), FALSE)</f>
        <v>144</v>
      </c>
      <c r="AE39" s="3">
        <f t="shared" si="12"/>
        <v>27.234129402213995</v>
      </c>
      <c r="AF39" s="4">
        <f t="shared" si="13"/>
        <v>34</v>
      </c>
      <c r="AG39" s="3">
        <f>VLOOKUP($A39, Dashboard!$A$2:$Y$155, MATCH('Total Calculated'!AG$1, Dashboard!$A$1:$Y$1, 0), FALSE)</f>
        <v>0.99920373347328995</v>
      </c>
      <c r="AH39" s="3">
        <f>VLOOKUP($A39, 'Dashboard 2'!$A$2:$X$155, MATCH('Total Calculated'!AH$1, 'Dashboard 2'!$A$1:$X$1, 0), FALSE)</f>
        <v>2.2000000000000002</v>
      </c>
      <c r="AI39" s="3">
        <f>(AG39/C39)*162</f>
        <v>3.1129039388975572</v>
      </c>
      <c r="AJ39" s="3">
        <f>(AH39/D39)*162</f>
        <v>5.2411764705882362</v>
      </c>
      <c r="AK39" s="3">
        <f t="shared" si="14"/>
        <v>2.128272531690679</v>
      </c>
      <c r="AL39">
        <f t="shared" si="15"/>
        <v>35</v>
      </c>
    </row>
    <row r="40" spans="1:38" x14ac:dyDescent="0.45">
      <c r="A40" t="s">
        <v>217</v>
      </c>
      <c r="B40" t="str">
        <f>VLOOKUP($A40, Dashboard!$A$2:$Y$155, MATCH('Total Calculated'!B$1, Dashboard!$A$1:$Y$1, 0), FALSE)</f>
        <v>TBR</v>
      </c>
      <c r="C40">
        <f>VLOOKUP($A40, Dashboard!$A$2:$Y$155, MATCH('Total Calculated'!C$1, Dashboard!$A$1:$Y$1, 0), FALSE)</f>
        <v>52</v>
      </c>
      <c r="D40">
        <f>VLOOKUP($A40, 'Dashboard 2'!$A$2:$X$155, MATCH('Total Calculated'!D$1, 'Dashboard 2'!$A$1:$X$1, 0), FALSE)</f>
        <v>87</v>
      </c>
      <c r="E40">
        <f>VLOOKUP($A40, Dashboard!$A$2:$Y$155, MATCH('Total Calculated'!E$1, Dashboard!$A$1:$Y$1, 0), FALSE)</f>
        <v>8</v>
      </c>
      <c r="F40">
        <f>VLOOKUP($A40, 'Dashboard 2'!$A$2:$X$155, MATCH('Total Calculated'!F$1, 'Dashboard 2'!$A$1:$X$1, 0), FALSE)</f>
        <v>11</v>
      </c>
      <c r="G40">
        <f>VLOOKUP($A40, Dashboard!$A$2:$Y$155, MATCH('Total Calculated'!G$1, Dashboard!$A$1:$Y$1, 0), FALSE)</f>
        <v>18</v>
      </c>
      <c r="H40">
        <f>VLOOKUP($A40, 'Dashboard 2'!$A$2:$X$155, MATCH('Total Calculated'!H$1, 'Dashboard 2'!$A$1:$X$1, 0), FALSE)</f>
        <v>34</v>
      </c>
      <c r="I40" s="2">
        <f>VLOOKUP($A40, Dashboard!$A$2:$Y$155, MATCH('Total Calculated'!I$1, Dashboard!$A$1:$Y$1, 0), FALSE)</f>
        <v>0.29493087499999998</v>
      </c>
      <c r="J40" s="2">
        <f>VLOOKUP($A40, 'Dashboard 2'!$A$2:$X$155, MATCH('Total Calculated'!J$1, 'Dashboard 2'!$A$1:$X$1, 0), FALSE)</f>
        <v>0.23100000000000001</v>
      </c>
      <c r="K40" s="2">
        <f t="shared" si="0"/>
        <v>-6.393087499999997E-2</v>
      </c>
      <c r="L40" s="4">
        <f t="shared" si="1"/>
        <v>97</v>
      </c>
      <c r="M40" s="2">
        <f>VLOOKUP($A40, Dashboard!$A$2:$Y$155, MATCH('Total Calculated'!M$1, Dashboard!$A$1:$Y$1, 0), FALSE)</f>
        <v>0.25345622099999998</v>
      </c>
      <c r="N40" s="2">
        <f>VLOOKUP($A40, 'Dashboard 2'!$A$2:$X$155, MATCH('Total Calculated'!N$1, 'Dashboard 2'!$A$1:$X$1, 0), FALSE)</f>
        <v>0.38100000000000001</v>
      </c>
      <c r="O40" s="2">
        <f>VLOOKUP($A40, Dashboard!$A$2:$Y$155, MATCH('Total Calculated'!O$1, Dashboard!$A$1:$Y$1, 0), FALSE)</f>
        <v>0.3125</v>
      </c>
      <c r="P40" s="2">
        <f>VLOOKUP($A40, 'Dashboard 2'!$A$2:$X$155, MATCH('Total Calculated'!P$1, 'Dashboard 2'!$A$1:$X$1, 0), FALSE)</f>
        <v>0.44600000000000001</v>
      </c>
      <c r="Q40" s="2">
        <f t="shared" si="2"/>
        <v>0.56595622099999998</v>
      </c>
      <c r="R40" s="2">
        <f t="shared" si="3"/>
        <v>0.82699999999999996</v>
      </c>
      <c r="S40" s="2">
        <f t="shared" si="4"/>
        <v>0.26104377899999998</v>
      </c>
      <c r="T40" s="4">
        <f t="shared" si="5"/>
        <v>7</v>
      </c>
      <c r="U40" s="4">
        <f t="shared" si="6"/>
        <v>61.340883481435448</v>
      </c>
      <c r="V40" s="4">
        <f t="shared" si="7"/>
        <v>134.96504582880226</v>
      </c>
      <c r="W40" s="4">
        <f t="shared" si="8"/>
        <v>73.62416234736682</v>
      </c>
      <c r="X40" s="4">
        <f t="shared" si="9"/>
        <v>7</v>
      </c>
      <c r="Y40" s="2">
        <f>VLOOKUP($A40, Dashboard!$A$2:$Y$155, MATCH('Total Calculated'!Y$1, Dashboard!$A$1:$Y$1, 0), FALSE)</f>
        <v>0.25458268553430502</v>
      </c>
      <c r="Z40" s="2">
        <f>VLOOKUP($A40, 'Dashboard 2'!$A$2:$X$155, MATCH('Total Calculated'!Z$1, 'Dashboard 2'!$A$1:$X$1, 0), FALSE)</f>
        <v>0.36299999999999999</v>
      </c>
      <c r="AA40" s="2">
        <f t="shared" si="10"/>
        <v>0.10841731446569497</v>
      </c>
      <c r="AB40" s="4">
        <f t="shared" si="11"/>
        <v>3</v>
      </c>
      <c r="AC40" s="3">
        <f>VLOOKUP($A40, Dashboard!$A$2:$Y$155, MATCH('Total Calculated'!AC$1, Dashboard!$A$1:$Y$1, 0), FALSE)</f>
        <v>66.517756210018007</v>
      </c>
      <c r="AD40" s="3">
        <f>VLOOKUP($A40, 'Dashboard 2'!$A$2:$X$155, MATCH('Total Calculated'!AD$1, 'Dashboard 2'!$A$1:$X$1, 0), FALSE)</f>
        <v>143</v>
      </c>
      <c r="AE40" s="3">
        <f t="shared" si="12"/>
        <v>76.482243789981993</v>
      </c>
      <c r="AF40" s="4">
        <f t="shared" si="13"/>
        <v>2</v>
      </c>
      <c r="AG40" s="3">
        <f>VLOOKUP($A40, Dashboard!$A$2:$Y$155, MATCH('Total Calculated'!AG$1, Dashboard!$A$1:$Y$1, 0), FALSE)</f>
        <v>-0.53678375403312795</v>
      </c>
      <c r="AH40" s="3">
        <f>VLOOKUP($A40, 'Dashboard 2'!$A$2:$X$155, MATCH('Total Calculated'!AH$1, 'Dashboard 2'!$A$1:$X$1, 0), FALSE)</f>
        <v>2.2000000000000002</v>
      </c>
      <c r="AI40" s="3">
        <f>(AG40/C40)*162</f>
        <v>-1.6722878491032063</v>
      </c>
      <c r="AJ40" s="3">
        <f>(AH40/D40)*162</f>
        <v>4.0965517241379317</v>
      </c>
      <c r="AK40" s="3">
        <f t="shared" si="14"/>
        <v>5.7688395732411379</v>
      </c>
      <c r="AL40">
        <f t="shared" si="15"/>
        <v>6</v>
      </c>
    </row>
    <row r="41" spans="1:38" x14ac:dyDescent="0.45">
      <c r="A41" t="s">
        <v>79</v>
      </c>
      <c r="B41" t="str">
        <f>VLOOKUP($A41, Dashboard!$A$2:$Y$155, MATCH('Total Calculated'!B$1, Dashboard!$A$1:$Y$1, 0), FALSE)</f>
        <v>BAL</v>
      </c>
      <c r="C41">
        <f>VLOOKUP($A41, Dashboard!$A$2:$Y$155, MATCH('Total Calculated'!C$1, Dashboard!$A$1:$Y$1, 0), FALSE)</f>
        <v>50</v>
      </c>
      <c r="D41">
        <f>VLOOKUP($A41, 'Dashboard 2'!$A$2:$X$155, MATCH('Total Calculated'!D$1, 'Dashboard 2'!$A$1:$X$1, 0), FALSE)</f>
        <v>90</v>
      </c>
      <c r="E41">
        <f>VLOOKUP($A41, Dashboard!$A$2:$Y$155, MATCH('Total Calculated'!E$1, Dashboard!$A$1:$Y$1, 0), FALSE)</f>
        <v>7</v>
      </c>
      <c r="F41">
        <f>VLOOKUP($A41, 'Dashboard 2'!$A$2:$X$155, MATCH('Total Calculated'!F$1, 'Dashboard 2'!$A$1:$X$1, 0), FALSE)</f>
        <v>14</v>
      </c>
      <c r="G41">
        <f>VLOOKUP($A41, Dashboard!$A$2:$Y$155, MATCH('Total Calculated'!G$1, Dashboard!$A$1:$Y$1, 0), FALSE)</f>
        <v>24</v>
      </c>
      <c r="H41">
        <f>VLOOKUP($A41, 'Dashboard 2'!$A$2:$X$155, MATCH('Total Calculated'!H$1, 'Dashboard 2'!$A$1:$X$1, 0), FALSE)</f>
        <v>39</v>
      </c>
      <c r="I41" s="2">
        <f>VLOOKUP($A41, Dashboard!$A$2:$Y$155, MATCH('Total Calculated'!I$1, Dashboard!$A$1:$Y$1, 0), FALSE)</f>
        <v>0.29761904700000003</v>
      </c>
      <c r="J41" s="2">
        <f>VLOOKUP($A41, 'Dashboard 2'!$A$2:$X$155, MATCH('Total Calculated'!J$1, 'Dashboard 2'!$A$1:$X$1, 0), FALSE)</f>
        <v>0.30599999999999999</v>
      </c>
      <c r="K41" s="2">
        <f t="shared" si="0"/>
        <v>8.3809529999999688E-3</v>
      </c>
      <c r="L41" s="4">
        <f t="shared" si="1"/>
        <v>46</v>
      </c>
      <c r="M41" s="2">
        <f>VLOOKUP($A41, Dashboard!$A$2:$Y$155, MATCH('Total Calculated'!M$1, Dashboard!$A$1:$Y$1, 0), FALSE)</f>
        <v>0.33928571400000002</v>
      </c>
      <c r="N41" s="2">
        <f>VLOOKUP($A41, 'Dashboard 2'!$A$2:$X$155, MATCH('Total Calculated'!N$1, 'Dashboard 2'!$A$1:$X$1, 0), FALSE)</f>
        <v>0.315</v>
      </c>
      <c r="O41" s="2">
        <f>VLOOKUP($A41, Dashboard!$A$2:$Y$155, MATCH('Total Calculated'!O$1, Dashboard!$A$1:$Y$1, 0), FALSE)</f>
        <v>0.468965517</v>
      </c>
      <c r="P41" s="2">
        <f>VLOOKUP($A41, 'Dashboard 2'!$A$2:$X$155, MATCH('Total Calculated'!P$1, 'Dashboard 2'!$A$1:$X$1, 0), FALSE)</f>
        <v>0.41799999999999998</v>
      </c>
      <c r="Q41" s="2">
        <f t="shared" si="2"/>
        <v>0.80825123100000007</v>
      </c>
      <c r="R41" s="2">
        <f t="shared" si="3"/>
        <v>0.73299999999999998</v>
      </c>
      <c r="S41" s="2">
        <f t="shared" si="4"/>
        <v>-7.5251231000000085E-2</v>
      </c>
      <c r="T41" s="4">
        <f t="shared" si="5"/>
        <v>79</v>
      </c>
      <c r="U41" s="4">
        <f t="shared" si="6"/>
        <v>132.10468864843872</v>
      </c>
      <c r="V41" s="4">
        <f t="shared" si="7"/>
        <v>109.95028740096319</v>
      </c>
      <c r="W41" s="4">
        <f t="shared" si="8"/>
        <v>-22.154401247475533</v>
      </c>
      <c r="X41" s="4">
        <f t="shared" si="9"/>
        <v>81</v>
      </c>
      <c r="Y41" s="2">
        <f>VLOOKUP($A41, Dashboard!$A$2:$Y$155, MATCH('Total Calculated'!Y$1, Dashboard!$A$1:$Y$1, 0), FALSE)</f>
        <v>0.34597260009742697</v>
      </c>
      <c r="Z41" s="2">
        <f>VLOOKUP($A41, 'Dashboard 2'!$A$2:$X$155, MATCH('Total Calculated'!Z$1, 'Dashboard 2'!$A$1:$X$1, 0), FALSE)</f>
        <v>0.31900000000000001</v>
      </c>
      <c r="AA41" s="2">
        <f t="shared" si="10"/>
        <v>-2.6972600097426969E-2</v>
      </c>
      <c r="AB41" s="4">
        <f t="shared" si="11"/>
        <v>76</v>
      </c>
      <c r="AC41" s="3">
        <f>VLOOKUP($A41, Dashboard!$A$2:$Y$155, MATCH('Total Calculated'!AC$1, Dashboard!$A$1:$Y$1, 0), FALSE)</f>
        <v>128.29824762008101</v>
      </c>
      <c r="AD41" s="3">
        <f>VLOOKUP($A41, 'Dashboard 2'!$A$2:$X$155, MATCH('Total Calculated'!AD$1, 'Dashboard 2'!$A$1:$X$1, 0), FALSE)</f>
        <v>110</v>
      </c>
      <c r="AE41" s="3">
        <f t="shared" si="12"/>
        <v>-18.298247620081014</v>
      </c>
      <c r="AF41" s="4">
        <f t="shared" si="13"/>
        <v>76</v>
      </c>
      <c r="AG41" s="3">
        <f>VLOOKUP($A41, Dashboard!$A$2:$Y$155, MATCH('Total Calculated'!AG$1, Dashboard!$A$1:$Y$1, 0), FALSE)</f>
        <v>1.4315285792093699</v>
      </c>
      <c r="AH41" s="3">
        <f>VLOOKUP($A41, 'Dashboard 2'!$A$2:$X$155, MATCH('Total Calculated'!AH$1, 'Dashboard 2'!$A$1:$X$1, 0), FALSE)</f>
        <v>2.1</v>
      </c>
      <c r="AI41" s="3">
        <f>(AG41/C41)*162</f>
        <v>4.638152596638359</v>
      </c>
      <c r="AJ41" s="3">
        <f>(AH41/D41)*162</f>
        <v>3.7800000000000002</v>
      </c>
      <c r="AK41" s="3">
        <f t="shared" si="14"/>
        <v>-0.85815259663835874</v>
      </c>
      <c r="AL41">
        <f t="shared" si="15"/>
        <v>71</v>
      </c>
    </row>
    <row r="42" spans="1:38" x14ac:dyDescent="0.45">
      <c r="A42" t="s">
        <v>91</v>
      </c>
      <c r="B42" t="str">
        <f>VLOOKUP($A42, Dashboard!$A$2:$Y$155, MATCH('Total Calculated'!B$1, Dashboard!$A$1:$Y$1, 0), FALSE)</f>
        <v>TEX</v>
      </c>
      <c r="C42">
        <f>VLOOKUP($A42, Dashboard!$A$2:$Y$155, MATCH('Total Calculated'!C$1, Dashboard!$A$1:$Y$1, 0), FALSE)</f>
        <v>52</v>
      </c>
      <c r="D42">
        <f>VLOOKUP($A42, 'Dashboard 2'!$A$2:$X$155, MATCH('Total Calculated'!D$1, 'Dashboard 2'!$A$1:$X$1, 0), FALSE)</f>
        <v>82</v>
      </c>
      <c r="E42">
        <f>VLOOKUP($A42, Dashboard!$A$2:$Y$155, MATCH('Total Calculated'!E$1, Dashboard!$A$1:$Y$1, 0), FALSE)</f>
        <v>2</v>
      </c>
      <c r="F42">
        <f>VLOOKUP($A42, 'Dashboard 2'!$A$2:$X$155, MATCH('Total Calculated'!F$1, 'Dashboard 2'!$A$1:$X$1, 0), FALSE)</f>
        <v>10</v>
      </c>
      <c r="G42">
        <f>VLOOKUP($A42, Dashboard!$A$2:$Y$155, MATCH('Total Calculated'!G$1, Dashboard!$A$1:$Y$1, 0), FALSE)</f>
        <v>20</v>
      </c>
      <c r="H42">
        <f>VLOOKUP($A42, 'Dashboard 2'!$A$2:$X$155, MATCH('Total Calculated'!H$1, 'Dashboard 2'!$A$1:$X$1, 0), FALSE)</f>
        <v>36</v>
      </c>
      <c r="I42" s="2">
        <f>VLOOKUP($A42, Dashboard!$A$2:$Y$155, MATCH('Total Calculated'!I$1, Dashboard!$A$1:$Y$1, 0), FALSE)</f>
        <v>0.18817204300000001</v>
      </c>
      <c r="J42" s="2">
        <f>VLOOKUP($A42, 'Dashboard 2'!$A$2:$X$155, MATCH('Total Calculated'!J$1, 'Dashboard 2'!$A$1:$X$1, 0), FALSE)</f>
        <v>0.2</v>
      </c>
      <c r="K42" s="2">
        <f t="shared" si="0"/>
        <v>1.1827957E-2</v>
      </c>
      <c r="L42" s="4">
        <f t="shared" si="1"/>
        <v>39</v>
      </c>
      <c r="M42" s="2">
        <f>VLOOKUP($A42, Dashboard!$A$2:$Y$155, MATCH('Total Calculated'!M$1, Dashboard!$A$1:$Y$1, 0), FALSE)</f>
        <v>0.37634408600000002</v>
      </c>
      <c r="N42" s="2">
        <f>VLOOKUP($A42, 'Dashboard 2'!$A$2:$X$155, MATCH('Total Calculated'!N$1, 'Dashboard 2'!$A$1:$X$1, 0), FALSE)</f>
        <v>0.34300000000000003</v>
      </c>
      <c r="O42" s="2">
        <f>VLOOKUP($A42, Dashboard!$A$2:$Y$155, MATCH('Total Calculated'!O$1, Dashboard!$A$1:$Y$1, 0), FALSE)</f>
        <v>0.40993788799999997</v>
      </c>
      <c r="P42" s="2">
        <f>VLOOKUP($A42, 'Dashboard 2'!$A$2:$X$155, MATCH('Total Calculated'!P$1, 'Dashboard 2'!$A$1:$X$1, 0), FALSE)</f>
        <v>0.41299999999999998</v>
      </c>
      <c r="Q42" s="2">
        <f t="shared" si="2"/>
        <v>0.78628197399999999</v>
      </c>
      <c r="R42" s="2">
        <f t="shared" si="3"/>
        <v>0.75600000000000001</v>
      </c>
      <c r="S42" s="2">
        <f t="shared" si="4"/>
        <v>-3.0281973999999989E-2</v>
      </c>
      <c r="T42" s="4">
        <f t="shared" si="5"/>
        <v>65</v>
      </c>
      <c r="U42" s="4">
        <f t="shared" si="6"/>
        <v>122.34470800372846</v>
      </c>
      <c r="V42" s="4">
        <f t="shared" si="7"/>
        <v>115.18719900574803</v>
      </c>
      <c r="W42" s="4">
        <f t="shared" si="8"/>
        <v>-7.1575089979804289</v>
      </c>
      <c r="X42" s="4">
        <f t="shared" si="9"/>
        <v>65</v>
      </c>
      <c r="Y42" s="2">
        <f>VLOOKUP($A42, Dashboard!$A$2:$Y$155, MATCH('Total Calculated'!Y$1, Dashboard!$A$1:$Y$1, 0), FALSE)</f>
        <v>0.34939836526429702</v>
      </c>
      <c r="Z42" s="2">
        <f>VLOOKUP($A42, 'Dashboard 2'!$A$2:$X$155, MATCH('Total Calculated'!Z$1, 'Dashboard 2'!$A$1:$X$1, 0), FALSE)</f>
        <v>0.33200000000000002</v>
      </c>
      <c r="AA42" s="2">
        <f t="shared" si="10"/>
        <v>-1.7398365264297E-2</v>
      </c>
      <c r="AB42" s="4">
        <f t="shared" si="11"/>
        <v>72</v>
      </c>
      <c r="AC42" s="3">
        <f>VLOOKUP($A42, Dashboard!$A$2:$Y$155, MATCH('Total Calculated'!AC$1, Dashboard!$A$1:$Y$1, 0), FALSE)</f>
        <v>128.29825523040401</v>
      </c>
      <c r="AD42" s="3">
        <f>VLOOKUP($A42, 'Dashboard 2'!$A$2:$X$155, MATCH('Total Calculated'!AD$1, 'Dashboard 2'!$A$1:$X$1, 0), FALSE)</f>
        <v>116</v>
      </c>
      <c r="AE42" s="3">
        <f t="shared" si="12"/>
        <v>-12.29825523040401</v>
      </c>
      <c r="AF42" s="4">
        <f t="shared" si="13"/>
        <v>73</v>
      </c>
      <c r="AG42" s="3">
        <f>VLOOKUP($A42, Dashboard!$A$2:$Y$155, MATCH('Total Calculated'!AG$1, Dashboard!$A$1:$Y$1, 0), FALSE)</f>
        <v>1.33172417579475</v>
      </c>
      <c r="AH42" s="3">
        <f>VLOOKUP($A42, 'Dashboard 2'!$A$2:$X$155, MATCH('Total Calculated'!AH$1, 'Dashboard 2'!$A$1:$X$1, 0), FALSE)</f>
        <v>2</v>
      </c>
      <c r="AI42" s="3">
        <f>(AG42/C42)*162</f>
        <v>4.1488330092067214</v>
      </c>
      <c r="AJ42" s="3">
        <f>(AH42/D42)*162</f>
        <v>3.9512195121951219</v>
      </c>
      <c r="AK42" s="3">
        <f t="shared" si="14"/>
        <v>-0.19761349701159947</v>
      </c>
      <c r="AL42">
        <f t="shared" si="15"/>
        <v>64</v>
      </c>
    </row>
    <row r="43" spans="1:38" x14ac:dyDescent="0.45">
      <c r="A43" t="s">
        <v>175</v>
      </c>
      <c r="B43" t="str">
        <f>VLOOKUP($A43, Dashboard!$A$2:$Y$155, MATCH('Total Calculated'!B$1, Dashboard!$A$1:$Y$1, 0), FALSE)</f>
        <v>CIN</v>
      </c>
      <c r="C43">
        <f>VLOOKUP($A43, Dashboard!$A$2:$Y$155, MATCH('Total Calculated'!C$1, Dashboard!$A$1:$Y$1, 0), FALSE)</f>
        <v>47</v>
      </c>
      <c r="D43">
        <f>VLOOKUP($A43, 'Dashboard 2'!$A$2:$X$155, MATCH('Total Calculated'!D$1, 'Dashboard 2'!$A$1:$X$1, 0), FALSE)</f>
        <v>90</v>
      </c>
      <c r="E43">
        <f>VLOOKUP($A43, Dashboard!$A$2:$Y$155, MATCH('Total Calculated'!E$1, Dashboard!$A$1:$Y$1, 0), FALSE)</f>
        <v>3</v>
      </c>
      <c r="F43">
        <f>VLOOKUP($A43, 'Dashboard 2'!$A$2:$X$155, MATCH('Total Calculated'!F$1, 'Dashboard 2'!$A$1:$X$1, 0), FALSE)</f>
        <v>11</v>
      </c>
      <c r="G43">
        <f>VLOOKUP($A43, Dashboard!$A$2:$Y$155, MATCH('Total Calculated'!G$1, Dashboard!$A$1:$Y$1, 0), FALSE)</f>
        <v>17</v>
      </c>
      <c r="H43">
        <f>VLOOKUP($A43, 'Dashboard 2'!$A$2:$X$155, MATCH('Total Calculated'!H$1, 'Dashboard 2'!$A$1:$X$1, 0), FALSE)</f>
        <v>38</v>
      </c>
      <c r="I43" s="2">
        <f>VLOOKUP($A43, Dashboard!$A$2:$Y$155, MATCH('Total Calculated'!I$1, Dashboard!$A$1:$Y$1, 0), FALSE)</f>
        <v>0.19487179399999999</v>
      </c>
      <c r="J43" s="2">
        <f>VLOOKUP($A43, 'Dashboard 2'!$A$2:$X$155, MATCH('Total Calculated'!J$1, 'Dashboard 2'!$A$1:$X$1, 0), FALSE)</f>
        <v>0.20899999999999999</v>
      </c>
      <c r="K43" s="2">
        <f t="shared" si="0"/>
        <v>1.4128206000000004E-2</v>
      </c>
      <c r="L43" s="4">
        <f t="shared" si="1"/>
        <v>36</v>
      </c>
      <c r="M43" s="2">
        <f>VLOOKUP($A43, Dashboard!$A$2:$Y$155, MATCH('Total Calculated'!M$1, Dashboard!$A$1:$Y$1, 0), FALSE)</f>
        <v>0.33333333300000001</v>
      </c>
      <c r="N43" s="2">
        <f>VLOOKUP($A43, 'Dashboard 2'!$A$2:$X$155, MATCH('Total Calculated'!N$1, 'Dashboard 2'!$A$1:$X$1, 0), FALSE)</f>
        <v>0.35399999999999998</v>
      </c>
      <c r="O43" s="2">
        <f>VLOOKUP($A43, Dashboard!$A$2:$Y$155, MATCH('Total Calculated'!O$1, Dashboard!$A$1:$Y$1, 0), FALSE)</f>
        <v>0.313253012</v>
      </c>
      <c r="P43" s="2">
        <f>VLOOKUP($A43, 'Dashboard 2'!$A$2:$X$155, MATCH('Total Calculated'!P$1, 'Dashboard 2'!$A$1:$X$1, 0), FALSE)</f>
        <v>0.42499999999999999</v>
      </c>
      <c r="Q43" s="2">
        <f t="shared" si="2"/>
        <v>0.64658634500000001</v>
      </c>
      <c r="R43" s="2">
        <f t="shared" si="3"/>
        <v>0.77899999999999991</v>
      </c>
      <c r="S43" s="2">
        <f t="shared" si="4"/>
        <v>0.13241365499999991</v>
      </c>
      <c r="T43" s="4">
        <f t="shared" si="5"/>
        <v>25</v>
      </c>
      <c r="U43" s="4">
        <f t="shared" si="6"/>
        <v>81.06291865931334</v>
      </c>
      <c r="V43" s="4">
        <f t="shared" si="7"/>
        <v>121.69178188597174</v>
      </c>
      <c r="W43" s="4">
        <f t="shared" si="8"/>
        <v>40.628863226658396</v>
      </c>
      <c r="X43" s="4">
        <f t="shared" si="9"/>
        <v>24</v>
      </c>
      <c r="Y43" s="2">
        <f>VLOOKUP($A43, Dashboard!$A$2:$Y$155, MATCH('Total Calculated'!Y$1, Dashboard!$A$1:$Y$1, 0), FALSE)</f>
        <v>0.29561461607615103</v>
      </c>
      <c r="Z43" s="2">
        <f>VLOOKUP($A43, 'Dashboard 2'!$A$2:$X$155, MATCH('Total Calculated'!Z$1, 'Dashboard 2'!$A$1:$X$1, 0), FALSE)</f>
        <v>0.34100000000000003</v>
      </c>
      <c r="AA43" s="2">
        <f t="shared" si="10"/>
        <v>4.5385383923848999E-2</v>
      </c>
      <c r="AB43" s="4">
        <f t="shared" si="11"/>
        <v>27</v>
      </c>
      <c r="AC43" s="3">
        <f>VLOOKUP($A43, Dashboard!$A$2:$Y$155, MATCH('Total Calculated'!AC$1, Dashboard!$A$1:$Y$1, 0), FALSE)</f>
        <v>82.800978228103403</v>
      </c>
      <c r="AD43" s="3">
        <f>VLOOKUP($A43, 'Dashboard 2'!$A$2:$X$155, MATCH('Total Calculated'!AD$1, 'Dashboard 2'!$A$1:$X$1, 0), FALSE)</f>
        <v>114</v>
      </c>
      <c r="AE43" s="3">
        <f t="shared" si="12"/>
        <v>31.199021771896597</v>
      </c>
      <c r="AF43" s="4">
        <f t="shared" si="13"/>
        <v>29</v>
      </c>
      <c r="AG43" s="3">
        <f>VLOOKUP($A43, Dashboard!$A$2:$Y$155, MATCH('Total Calculated'!AG$1, Dashboard!$A$1:$Y$1, 0), FALSE)</f>
        <v>0.28530912480522003</v>
      </c>
      <c r="AH43" s="3">
        <f>VLOOKUP($A43, 'Dashboard 2'!$A$2:$X$155, MATCH('Total Calculated'!AH$1, 'Dashboard 2'!$A$1:$X$1, 0), FALSE)</f>
        <v>2</v>
      </c>
      <c r="AI43" s="3">
        <f>(AG43/C43)*162</f>
        <v>0.98340591954139678</v>
      </c>
      <c r="AJ43" s="3">
        <f>(AH43/D43)*162</f>
        <v>3.6</v>
      </c>
      <c r="AK43" s="3">
        <f t="shared" si="14"/>
        <v>2.6165940804586034</v>
      </c>
      <c r="AL43">
        <f t="shared" si="15"/>
        <v>29</v>
      </c>
    </row>
    <row r="44" spans="1:38" x14ac:dyDescent="0.45">
      <c r="A44" t="s">
        <v>171</v>
      </c>
      <c r="B44" t="str">
        <f>VLOOKUP($A44, Dashboard!$A$2:$Y$155, MATCH('Total Calculated'!B$1, Dashboard!$A$1:$Y$1, 0), FALSE)</f>
        <v>ATL</v>
      </c>
      <c r="C44">
        <f>VLOOKUP($A44, Dashboard!$A$2:$Y$155, MATCH('Total Calculated'!C$1, Dashboard!$A$1:$Y$1, 0), FALSE)</f>
        <v>38</v>
      </c>
      <c r="D44">
        <f>VLOOKUP($A44, 'Dashboard 2'!$A$2:$X$155, MATCH('Total Calculated'!D$1, 'Dashboard 2'!$A$1:$X$1, 0), FALSE)</f>
        <v>73</v>
      </c>
      <c r="E44">
        <f>VLOOKUP($A44, Dashboard!$A$2:$Y$155, MATCH('Total Calculated'!E$1, Dashboard!$A$1:$Y$1, 0), FALSE)</f>
        <v>3</v>
      </c>
      <c r="F44">
        <f>VLOOKUP($A44, 'Dashboard 2'!$A$2:$X$155, MATCH('Total Calculated'!F$1, 'Dashboard 2'!$A$1:$X$1, 0), FALSE)</f>
        <v>16</v>
      </c>
      <c r="G44">
        <f>VLOOKUP($A44, Dashboard!$A$2:$Y$155, MATCH('Total Calculated'!G$1, Dashboard!$A$1:$Y$1, 0), FALSE)</f>
        <v>18</v>
      </c>
      <c r="H44">
        <f>VLOOKUP($A44, 'Dashboard 2'!$A$2:$X$155, MATCH('Total Calculated'!H$1, 'Dashboard 2'!$A$1:$X$1, 0), FALSE)</f>
        <v>38</v>
      </c>
      <c r="I44" s="2">
        <f>VLOOKUP($A44, Dashboard!$A$2:$Y$155, MATCH('Total Calculated'!I$1, Dashboard!$A$1:$Y$1, 0), FALSE)</f>
        <v>0.23952095800000001</v>
      </c>
      <c r="J44" s="2">
        <f>VLOOKUP($A44, 'Dashboard 2'!$A$2:$X$155, MATCH('Total Calculated'!J$1, 'Dashboard 2'!$A$1:$X$1, 0), FALSE)</f>
        <v>0.25800000000000001</v>
      </c>
      <c r="K44" s="2">
        <f t="shared" si="0"/>
        <v>1.8479042000000001E-2</v>
      </c>
      <c r="L44" s="4">
        <f t="shared" si="1"/>
        <v>32</v>
      </c>
      <c r="M44" s="2">
        <f>VLOOKUP($A44, Dashboard!$A$2:$Y$155, MATCH('Total Calculated'!M$1, Dashboard!$A$1:$Y$1, 0), FALSE)</f>
        <v>0.31137724500000002</v>
      </c>
      <c r="N44" s="2">
        <f>VLOOKUP($A44, 'Dashboard 2'!$A$2:$X$155, MATCH('Total Calculated'!N$1, 'Dashboard 2'!$A$1:$X$1, 0), FALSE)</f>
        <v>0.32400000000000001</v>
      </c>
      <c r="O44" s="2">
        <f>VLOOKUP($A44, Dashboard!$A$2:$Y$155, MATCH('Total Calculated'!O$1, Dashboard!$A$1:$Y$1, 0), FALSE)</f>
        <v>0.37748344299999997</v>
      </c>
      <c r="P44" s="2">
        <f>VLOOKUP($A44, 'Dashboard 2'!$A$2:$X$155, MATCH('Total Calculated'!P$1, 'Dashboard 2'!$A$1:$X$1, 0), FALSE)</f>
        <v>0.5</v>
      </c>
      <c r="Q44" s="2">
        <f t="shared" si="2"/>
        <v>0.688860688</v>
      </c>
      <c r="R44" s="2">
        <f t="shared" si="3"/>
        <v>0.82400000000000007</v>
      </c>
      <c r="S44" s="2">
        <f t="shared" si="4"/>
        <v>0.13513931200000007</v>
      </c>
      <c r="T44" s="4">
        <f t="shared" si="5"/>
        <v>23</v>
      </c>
      <c r="U44" s="4">
        <f t="shared" si="6"/>
        <v>96.163326518564546</v>
      </c>
      <c r="V44" s="4">
        <f t="shared" si="7"/>
        <v>138.26005903371134</v>
      </c>
      <c r="W44" s="4">
        <f t="shared" si="8"/>
        <v>42.096732515146797</v>
      </c>
      <c r="X44" s="4">
        <f t="shared" si="9"/>
        <v>22</v>
      </c>
      <c r="Y44" s="2">
        <f>VLOOKUP($A44, Dashboard!$A$2:$Y$155, MATCH('Total Calculated'!Y$1, Dashboard!$A$1:$Y$1, 0), FALSE)</f>
        <v>0.30344569468926502</v>
      </c>
      <c r="Z44" s="2">
        <f>VLOOKUP($A44, 'Dashboard 2'!$A$2:$X$155, MATCH('Total Calculated'!Z$1, 'Dashboard 2'!$A$1:$X$1, 0), FALSE)</f>
        <v>0.35199999999999998</v>
      </c>
      <c r="AA44" s="2">
        <f t="shared" si="10"/>
        <v>4.8554305310734958E-2</v>
      </c>
      <c r="AB44" s="4">
        <f t="shared" si="11"/>
        <v>24</v>
      </c>
      <c r="AC44" s="3">
        <f>VLOOKUP($A44, Dashboard!$A$2:$Y$155, MATCH('Total Calculated'!AC$1, Dashboard!$A$1:$Y$1, 0), FALSE)</f>
        <v>92.178398335733306</v>
      </c>
      <c r="AD44" s="3">
        <f>VLOOKUP($A44, 'Dashboard 2'!$A$2:$X$155, MATCH('Total Calculated'!AD$1, 'Dashboard 2'!$A$1:$X$1, 0), FALSE)</f>
        <v>126</v>
      </c>
      <c r="AE44" s="3">
        <f t="shared" si="12"/>
        <v>33.821601664266694</v>
      </c>
      <c r="AF44" s="4">
        <f t="shared" si="13"/>
        <v>24</v>
      </c>
      <c r="AG44" s="3">
        <f>VLOOKUP($A44, Dashboard!$A$2:$Y$155, MATCH('Total Calculated'!AG$1, Dashboard!$A$1:$Y$1, 0), FALSE)</f>
        <v>0.360423089943543</v>
      </c>
      <c r="AH44" s="3">
        <f>VLOOKUP($A44, 'Dashboard 2'!$A$2:$X$155, MATCH('Total Calculated'!AH$1, 'Dashboard 2'!$A$1:$X$1, 0), FALSE)</f>
        <v>1.9</v>
      </c>
      <c r="AI44" s="3">
        <f>(AG44/C44)*162</f>
        <v>1.536540541338262</v>
      </c>
      <c r="AJ44" s="3">
        <f>(AH44/D44)*162</f>
        <v>4.2164383561643834</v>
      </c>
      <c r="AK44" s="3">
        <f t="shared" si="14"/>
        <v>2.6798978148261217</v>
      </c>
      <c r="AL44">
        <f t="shared" si="15"/>
        <v>26</v>
      </c>
    </row>
    <row r="45" spans="1:38" x14ac:dyDescent="0.45">
      <c r="A45" t="s">
        <v>44</v>
      </c>
      <c r="B45" t="str">
        <f>VLOOKUP($A45, Dashboard!$A$2:$Y$155, MATCH('Total Calculated'!B$1, Dashboard!$A$1:$Y$1, 0), FALSE)</f>
        <v>PHI</v>
      </c>
      <c r="C45">
        <f>VLOOKUP($A45, Dashboard!$A$2:$Y$155, MATCH('Total Calculated'!C$1, Dashboard!$A$1:$Y$1, 0), FALSE)</f>
        <v>54</v>
      </c>
      <c r="D45">
        <f>VLOOKUP($A45, 'Dashboard 2'!$A$2:$X$155, MATCH('Total Calculated'!D$1, 'Dashboard 2'!$A$1:$X$1, 0), FALSE)</f>
        <v>80</v>
      </c>
      <c r="E45">
        <f>VLOOKUP($A45, Dashboard!$A$2:$Y$155, MATCH('Total Calculated'!E$1, Dashboard!$A$1:$Y$1, 0), FALSE)</f>
        <v>5</v>
      </c>
      <c r="F45">
        <f>VLOOKUP($A45, 'Dashboard 2'!$A$2:$X$155, MATCH('Total Calculated'!F$1, 'Dashboard 2'!$A$1:$X$1, 0), FALSE)</f>
        <v>8</v>
      </c>
      <c r="G45">
        <f>VLOOKUP($A45, Dashboard!$A$2:$Y$155, MATCH('Total Calculated'!G$1, Dashboard!$A$1:$Y$1, 0), FALSE)</f>
        <v>47</v>
      </c>
      <c r="H45">
        <f>VLOOKUP($A45, 'Dashboard 2'!$A$2:$X$155, MATCH('Total Calculated'!H$1, 'Dashboard 2'!$A$1:$X$1, 0), FALSE)</f>
        <v>43</v>
      </c>
      <c r="I45" s="2">
        <f>VLOOKUP($A45, Dashboard!$A$2:$Y$155, MATCH('Total Calculated'!I$1, Dashboard!$A$1:$Y$1, 0), FALSE)</f>
        <v>0.13973799100000001</v>
      </c>
      <c r="J45" s="2">
        <f>VLOOKUP($A45, 'Dashboard 2'!$A$2:$X$155, MATCH('Total Calculated'!J$1, 'Dashboard 2'!$A$1:$X$1, 0), FALSE)</f>
        <v>0.13200000000000001</v>
      </c>
      <c r="K45" s="2">
        <f t="shared" si="0"/>
        <v>-7.7379909999999996E-3</v>
      </c>
      <c r="L45" s="4">
        <f t="shared" si="1"/>
        <v>64</v>
      </c>
      <c r="M45" s="2">
        <f>VLOOKUP($A45, Dashboard!$A$2:$Y$155, MATCH('Total Calculated'!M$1, Dashboard!$A$1:$Y$1, 0), FALSE)</f>
        <v>0.36681222699999999</v>
      </c>
      <c r="N45" s="2">
        <f>VLOOKUP($A45, 'Dashboard 2'!$A$2:$X$155, MATCH('Total Calculated'!N$1, 'Dashboard 2'!$A$1:$X$1, 0), FALSE)</f>
        <v>0.32600000000000001</v>
      </c>
      <c r="O45" s="2">
        <f>VLOOKUP($A45, Dashboard!$A$2:$Y$155, MATCH('Total Calculated'!O$1, Dashboard!$A$1:$Y$1, 0), FALSE)</f>
        <v>0.49514563099999997</v>
      </c>
      <c r="P45" s="2">
        <f>VLOOKUP($A45, 'Dashboard 2'!$A$2:$X$155, MATCH('Total Calculated'!P$1, 'Dashboard 2'!$A$1:$X$1, 0), FALSE)</f>
        <v>0.435</v>
      </c>
      <c r="Q45" s="2">
        <f t="shared" si="2"/>
        <v>0.86195785800000002</v>
      </c>
      <c r="R45" s="2">
        <f t="shared" si="3"/>
        <v>0.76100000000000001</v>
      </c>
      <c r="S45" s="2">
        <f t="shared" si="4"/>
        <v>-0.10095785800000001</v>
      </c>
      <c r="T45" s="4">
        <f t="shared" si="5"/>
        <v>86</v>
      </c>
      <c r="U45" s="4">
        <f t="shared" si="6"/>
        <v>147.1560882305422</v>
      </c>
      <c r="V45" s="4">
        <f t="shared" si="7"/>
        <v>118.047226969085</v>
      </c>
      <c r="W45" s="4">
        <f t="shared" si="8"/>
        <v>-29.108861261457193</v>
      </c>
      <c r="X45" s="4">
        <f t="shared" si="9"/>
        <v>85</v>
      </c>
      <c r="Y45" s="2">
        <f>VLOOKUP($A45, Dashboard!$A$2:$Y$155, MATCH('Total Calculated'!Y$1, Dashboard!$A$1:$Y$1, 0), FALSE)</f>
        <v>0.367917440962373</v>
      </c>
      <c r="Z45" s="2">
        <f>VLOOKUP($A45, 'Dashboard 2'!$A$2:$X$155, MATCH('Total Calculated'!Z$1, 'Dashboard 2'!$A$1:$X$1, 0), FALSE)</f>
        <v>0.32800000000000001</v>
      </c>
      <c r="AA45" s="2">
        <f t="shared" si="10"/>
        <v>-3.9917440962372985E-2</v>
      </c>
      <c r="AB45" s="4">
        <f t="shared" si="11"/>
        <v>88</v>
      </c>
      <c r="AC45" s="3">
        <f>VLOOKUP($A45, Dashboard!$A$2:$Y$155, MATCH('Total Calculated'!AC$1, Dashboard!$A$1:$Y$1, 0), FALSE)</f>
        <v>136.81322665981099</v>
      </c>
      <c r="AD45" s="3">
        <f>VLOOKUP($A45, 'Dashboard 2'!$A$2:$X$155, MATCH('Total Calculated'!AD$1, 'Dashboard 2'!$A$1:$X$1, 0), FALSE)</f>
        <v>110</v>
      </c>
      <c r="AE45" s="3">
        <f t="shared" si="12"/>
        <v>-26.813226659810994</v>
      </c>
      <c r="AF45" s="4">
        <f t="shared" si="13"/>
        <v>88</v>
      </c>
      <c r="AG45" s="3">
        <f>VLOOKUP($A45, Dashboard!$A$2:$Y$155, MATCH('Total Calculated'!AG$1, Dashboard!$A$1:$Y$1, 0), FALSE)</f>
        <v>1.9956303805536499</v>
      </c>
      <c r="AH45" s="3">
        <f>VLOOKUP($A45, 'Dashboard 2'!$A$2:$X$155, MATCH('Total Calculated'!AH$1, 'Dashboard 2'!$A$1:$X$1, 0), FALSE)</f>
        <v>1.9</v>
      </c>
      <c r="AI45" s="3">
        <f>(AG45/C45)*162</f>
        <v>5.9868911416609505</v>
      </c>
      <c r="AJ45" s="3">
        <f>(AH45/D45)*162</f>
        <v>3.8475000000000001</v>
      </c>
      <c r="AK45" s="3">
        <f t="shared" si="14"/>
        <v>-2.1393911416609503</v>
      </c>
      <c r="AL45">
        <f t="shared" si="15"/>
        <v>89</v>
      </c>
    </row>
    <row r="46" spans="1:38" x14ac:dyDescent="0.45">
      <c r="A46" t="s">
        <v>89</v>
      </c>
      <c r="B46" t="str">
        <f>VLOOKUP($A46, Dashboard!$A$2:$Y$155, MATCH('Total Calculated'!B$1, Dashboard!$A$1:$Y$1, 0), FALSE)</f>
        <v>STL</v>
      </c>
      <c r="C46">
        <f>VLOOKUP($A46, Dashboard!$A$2:$Y$155, MATCH('Total Calculated'!C$1, Dashboard!$A$1:$Y$1, 0), FALSE)</f>
        <v>47</v>
      </c>
      <c r="D46">
        <f>VLOOKUP($A46, 'Dashboard 2'!$A$2:$X$155, MATCH('Total Calculated'!D$1, 'Dashboard 2'!$A$1:$X$1, 0), FALSE)</f>
        <v>90</v>
      </c>
      <c r="E46">
        <f>VLOOKUP($A46, Dashboard!$A$2:$Y$155, MATCH('Total Calculated'!E$1, Dashboard!$A$1:$Y$1, 0), FALSE)</f>
        <v>2</v>
      </c>
      <c r="F46">
        <f>VLOOKUP($A46, 'Dashboard 2'!$A$2:$X$155, MATCH('Total Calculated'!F$1, 'Dashboard 2'!$A$1:$X$1, 0), FALSE)</f>
        <v>10</v>
      </c>
      <c r="G46">
        <f>VLOOKUP($A46, Dashboard!$A$2:$Y$155, MATCH('Total Calculated'!G$1, Dashboard!$A$1:$Y$1, 0), FALSE)</f>
        <v>15</v>
      </c>
      <c r="H46">
        <f>VLOOKUP($A46, 'Dashboard 2'!$A$2:$X$155, MATCH('Total Calculated'!H$1, 'Dashboard 2'!$A$1:$X$1, 0), FALSE)</f>
        <v>35</v>
      </c>
      <c r="I46" s="2">
        <f>VLOOKUP($A46, Dashboard!$A$2:$Y$155, MATCH('Total Calculated'!I$1, Dashboard!$A$1:$Y$1, 0), FALSE)</f>
        <v>0.16568047299999999</v>
      </c>
      <c r="J46" s="2">
        <f>VLOOKUP($A46, 'Dashboard 2'!$A$2:$X$155, MATCH('Total Calculated'!J$1, 'Dashboard 2'!$A$1:$X$1, 0), FALSE)</f>
        <v>0.17499999999999999</v>
      </c>
      <c r="K46" s="2">
        <f t="shared" si="0"/>
        <v>9.3195269999999941E-3</v>
      </c>
      <c r="L46" s="4">
        <f t="shared" si="1"/>
        <v>45</v>
      </c>
      <c r="M46" s="2">
        <f>VLOOKUP($A46, Dashboard!$A$2:$Y$155, MATCH('Total Calculated'!M$1, Dashboard!$A$1:$Y$1, 0), FALSE)</f>
        <v>0.353293413</v>
      </c>
      <c r="N46" s="2">
        <f>VLOOKUP($A46, 'Dashboard 2'!$A$2:$X$155, MATCH('Total Calculated'!N$1, 'Dashboard 2'!$A$1:$X$1, 0), FALSE)</f>
        <v>0.309</v>
      </c>
      <c r="O46" s="2">
        <f>VLOOKUP($A46, Dashboard!$A$2:$Y$155, MATCH('Total Calculated'!O$1, Dashboard!$A$1:$Y$1, 0), FALSE)</f>
        <v>0.43333333299999999</v>
      </c>
      <c r="P46" s="2">
        <f>VLOOKUP($A46, 'Dashboard 2'!$A$2:$X$155, MATCH('Total Calculated'!P$1, 'Dashboard 2'!$A$1:$X$1, 0), FALSE)</f>
        <v>0.39900000000000002</v>
      </c>
      <c r="Q46" s="2">
        <f t="shared" si="2"/>
        <v>0.78662674600000004</v>
      </c>
      <c r="R46" s="2">
        <f t="shared" si="3"/>
        <v>0.70799999999999996</v>
      </c>
      <c r="S46" s="2">
        <f t="shared" si="4"/>
        <v>-7.8626746000000081E-2</v>
      </c>
      <c r="T46" s="4">
        <f t="shared" si="5"/>
        <v>81</v>
      </c>
      <c r="U46" s="4">
        <f t="shared" si="6"/>
        <v>124.17337130029517</v>
      </c>
      <c r="V46" s="4">
        <f t="shared" si="7"/>
        <v>102.43591735280413</v>
      </c>
      <c r="W46" s="4">
        <f t="shared" si="8"/>
        <v>-21.737453947491048</v>
      </c>
      <c r="X46" s="4">
        <f t="shared" si="9"/>
        <v>79</v>
      </c>
      <c r="Y46" s="2">
        <f>VLOOKUP($A46, Dashboard!$A$2:$Y$155, MATCH('Total Calculated'!Y$1, Dashboard!$A$1:$Y$1, 0), FALSE)</f>
        <v>0.33769419430250103</v>
      </c>
      <c r="Z46" s="2">
        <f>VLOOKUP($A46, 'Dashboard 2'!$A$2:$X$155, MATCH('Total Calculated'!Z$1, 'Dashboard 2'!$A$1:$X$1, 0), FALSE)</f>
        <v>0.308</v>
      </c>
      <c r="AA46" s="2">
        <f t="shared" si="10"/>
        <v>-2.9694194302501031E-2</v>
      </c>
      <c r="AB46" s="4">
        <f t="shared" si="11"/>
        <v>81</v>
      </c>
      <c r="AC46" s="3">
        <f>VLOOKUP($A46, Dashboard!$A$2:$Y$155, MATCH('Total Calculated'!AC$1, Dashboard!$A$1:$Y$1, 0), FALSE)</f>
        <v>118.231964799328</v>
      </c>
      <c r="AD46" s="3">
        <f>VLOOKUP($A46, 'Dashboard 2'!$A$2:$X$155, MATCH('Total Calculated'!AD$1, 'Dashboard 2'!$A$1:$X$1, 0), FALSE)</f>
        <v>99</v>
      </c>
      <c r="AE46" s="3">
        <f t="shared" si="12"/>
        <v>-19.231964799327997</v>
      </c>
      <c r="AF46" s="4">
        <f t="shared" si="13"/>
        <v>78</v>
      </c>
      <c r="AG46" s="3">
        <f>VLOOKUP($A46, Dashboard!$A$2:$Y$155, MATCH('Total Calculated'!AG$1, Dashboard!$A$1:$Y$1, 0), FALSE)</f>
        <v>1.3433054117179699</v>
      </c>
      <c r="AH46" s="3">
        <f>VLOOKUP($A46, 'Dashboard 2'!$A$2:$X$155, MATCH('Total Calculated'!AH$1, 'Dashboard 2'!$A$1:$X$1, 0), FALSE)</f>
        <v>1.8</v>
      </c>
      <c r="AI46" s="3">
        <f>(AG46/C46)*162</f>
        <v>4.6301165254959811</v>
      </c>
      <c r="AJ46" s="3">
        <f>(AH46/D46)*162</f>
        <v>3.24</v>
      </c>
      <c r="AK46" s="3">
        <f t="shared" si="14"/>
        <v>-1.3901165254959809</v>
      </c>
      <c r="AL46">
        <f t="shared" si="15"/>
        <v>79</v>
      </c>
    </row>
    <row r="47" spans="1:38" x14ac:dyDescent="0.45">
      <c r="A47" t="s">
        <v>52</v>
      </c>
      <c r="B47" t="str">
        <f>VLOOKUP($A47, Dashboard!$A$2:$Y$155, MATCH('Total Calculated'!B$1, Dashboard!$A$1:$Y$1, 0), FALSE)</f>
        <v>SDP</v>
      </c>
      <c r="C47">
        <f>VLOOKUP($A47, Dashboard!$A$2:$Y$155, MATCH('Total Calculated'!C$1, Dashboard!$A$1:$Y$1, 0), FALSE)</f>
        <v>57</v>
      </c>
      <c r="D47">
        <f>VLOOKUP($A47, 'Dashboard 2'!$A$2:$X$155, MATCH('Total Calculated'!D$1, 'Dashboard 2'!$A$1:$X$1, 0), FALSE)</f>
        <v>88</v>
      </c>
      <c r="E47">
        <f>VLOOKUP($A47, Dashboard!$A$2:$Y$155, MATCH('Total Calculated'!E$1, Dashboard!$A$1:$Y$1, 0), FALSE)</f>
        <v>7</v>
      </c>
      <c r="F47">
        <f>VLOOKUP($A47, 'Dashboard 2'!$A$2:$X$155, MATCH('Total Calculated'!F$1, 'Dashboard 2'!$A$1:$X$1, 0), FALSE)</f>
        <v>15</v>
      </c>
      <c r="G47">
        <f>VLOOKUP($A47, Dashboard!$A$2:$Y$155, MATCH('Total Calculated'!G$1, Dashboard!$A$1:$Y$1, 0), FALSE)</f>
        <v>32</v>
      </c>
      <c r="H47">
        <f>VLOOKUP($A47, 'Dashboard 2'!$A$2:$X$155, MATCH('Total Calculated'!H$1, 'Dashboard 2'!$A$1:$X$1, 0), FALSE)</f>
        <v>50</v>
      </c>
      <c r="I47" s="2">
        <f>VLOOKUP($A47, Dashboard!$A$2:$Y$155, MATCH('Total Calculated'!I$1, Dashboard!$A$1:$Y$1, 0), FALSE)</f>
        <v>0.146666666</v>
      </c>
      <c r="J47" s="2">
        <f>VLOOKUP($A47, 'Dashboard 2'!$A$2:$X$155, MATCH('Total Calculated'!J$1, 'Dashboard 2'!$A$1:$X$1, 0), FALSE)</f>
        <v>0.153</v>
      </c>
      <c r="K47" s="2">
        <f t="shared" si="0"/>
        <v>6.333333999999996E-3</v>
      </c>
      <c r="L47" s="4">
        <f t="shared" si="1"/>
        <v>51</v>
      </c>
      <c r="M47" s="2">
        <f>VLOOKUP($A47, Dashboard!$A$2:$Y$155, MATCH('Total Calculated'!M$1, Dashboard!$A$1:$Y$1, 0), FALSE)</f>
        <v>0.41777777700000002</v>
      </c>
      <c r="N47" s="2">
        <f>VLOOKUP($A47, 'Dashboard 2'!$A$2:$X$155, MATCH('Total Calculated'!N$1, 'Dashboard 2'!$A$1:$X$1, 0), FALSE)</f>
        <v>0.35499999999999998</v>
      </c>
      <c r="O47" s="2">
        <f>VLOOKUP($A47, Dashboard!$A$2:$Y$155, MATCH('Total Calculated'!O$1, Dashboard!$A$1:$Y$1, 0), FALSE)</f>
        <v>0.48167539199999998</v>
      </c>
      <c r="P47" s="2">
        <f>VLOOKUP($A47, 'Dashboard 2'!$A$2:$X$155, MATCH('Total Calculated'!P$1, 'Dashboard 2'!$A$1:$X$1, 0), FALSE)</f>
        <v>0.42899999999999999</v>
      </c>
      <c r="Q47" s="2">
        <f t="shared" si="2"/>
        <v>0.89945316900000005</v>
      </c>
      <c r="R47" s="2">
        <f t="shared" si="3"/>
        <v>0.78400000000000003</v>
      </c>
      <c r="S47" s="2">
        <f t="shared" si="4"/>
        <v>-0.11545316900000002</v>
      </c>
      <c r="T47" s="4">
        <f t="shared" si="5"/>
        <v>92</v>
      </c>
      <c r="U47" s="4">
        <f t="shared" si="6"/>
        <v>155.29682514991458</v>
      </c>
      <c r="V47" s="4">
        <f t="shared" si="7"/>
        <v>123.2095696753146</v>
      </c>
      <c r="W47" s="4">
        <f t="shared" si="8"/>
        <v>-32.087255474599985</v>
      </c>
      <c r="X47" s="4">
        <f t="shared" si="9"/>
        <v>92</v>
      </c>
      <c r="Y47" s="2">
        <f>VLOOKUP($A47, Dashboard!$A$2:$Y$155, MATCH('Total Calculated'!Y$1, Dashboard!$A$1:$Y$1, 0), FALSE)</f>
        <v>0.39171381002025901</v>
      </c>
      <c r="Z47" s="2">
        <f>VLOOKUP($A47, 'Dashboard 2'!$A$2:$X$155, MATCH('Total Calculated'!Z$1, 'Dashboard 2'!$A$1:$X$1, 0), FALSE)</f>
        <v>0.34300000000000003</v>
      </c>
      <c r="AA47" s="2">
        <f t="shared" si="10"/>
        <v>-4.8713810020258985E-2</v>
      </c>
      <c r="AB47" s="4">
        <f t="shared" si="11"/>
        <v>92</v>
      </c>
      <c r="AC47" s="3">
        <f>VLOOKUP($A47, Dashboard!$A$2:$Y$155, MATCH('Total Calculated'!AC$1, Dashboard!$A$1:$Y$1, 0), FALSE)</f>
        <v>157.333001887656</v>
      </c>
      <c r="AD47" s="3">
        <f>VLOOKUP($A47, 'Dashboard 2'!$A$2:$X$155, MATCH('Total Calculated'!AD$1, 'Dashboard 2'!$A$1:$X$1, 0), FALSE)</f>
        <v>124</v>
      </c>
      <c r="AE47" s="3">
        <f t="shared" si="12"/>
        <v>-33.333001887655996</v>
      </c>
      <c r="AF47" s="4">
        <f t="shared" si="13"/>
        <v>90</v>
      </c>
      <c r="AG47" s="3">
        <f>VLOOKUP($A47, Dashboard!$A$2:$Y$155, MATCH('Total Calculated'!AG$1, Dashboard!$A$1:$Y$1, 0), FALSE)</f>
        <v>1.8411772787820599</v>
      </c>
      <c r="AH47" s="3">
        <f>VLOOKUP($A47, 'Dashboard 2'!$A$2:$X$155, MATCH('Total Calculated'!AH$1, 'Dashboard 2'!$A$1:$X$1, 0), FALSE)</f>
        <v>1.8</v>
      </c>
      <c r="AI47" s="3">
        <f>(AG47/C47)*162</f>
        <v>5.2328196344332225</v>
      </c>
      <c r="AJ47" s="3">
        <f>(AH47/D47)*162</f>
        <v>3.3136363636363635</v>
      </c>
      <c r="AK47" s="3">
        <f t="shared" si="14"/>
        <v>-1.919183270796859</v>
      </c>
      <c r="AL47">
        <f t="shared" si="15"/>
        <v>86</v>
      </c>
    </row>
    <row r="48" spans="1:38" x14ac:dyDescent="0.45">
      <c r="A48" t="s">
        <v>170</v>
      </c>
      <c r="B48" t="str">
        <f>VLOOKUP($A48, Dashboard!$A$2:$Y$155, MATCH('Total Calculated'!B$1, Dashboard!$A$1:$Y$1, 0), FALSE)</f>
        <v>STL</v>
      </c>
      <c r="C48">
        <f>VLOOKUP($A48, Dashboard!$A$2:$Y$155, MATCH('Total Calculated'!C$1, Dashboard!$A$1:$Y$1, 0), FALSE)</f>
        <v>50</v>
      </c>
      <c r="D48">
        <f>VLOOKUP($A48, 'Dashboard 2'!$A$2:$X$155, MATCH('Total Calculated'!D$1, 'Dashboard 2'!$A$1:$X$1, 0), FALSE)</f>
        <v>87</v>
      </c>
      <c r="E48">
        <f>VLOOKUP($A48, Dashboard!$A$2:$Y$155, MATCH('Total Calculated'!E$1, Dashboard!$A$1:$Y$1, 0), FALSE)</f>
        <v>4</v>
      </c>
      <c r="F48">
        <f>VLOOKUP($A48, 'Dashboard 2'!$A$2:$X$155, MATCH('Total Calculated'!F$1, 'Dashboard 2'!$A$1:$X$1, 0), FALSE)</f>
        <v>7</v>
      </c>
      <c r="G48">
        <f>VLOOKUP($A48, Dashboard!$A$2:$Y$155, MATCH('Total Calculated'!G$1, Dashboard!$A$1:$Y$1, 0), FALSE)</f>
        <v>25</v>
      </c>
      <c r="H48">
        <f>VLOOKUP($A48, 'Dashboard 2'!$A$2:$X$155, MATCH('Total Calculated'!H$1, 'Dashboard 2'!$A$1:$X$1, 0), FALSE)</f>
        <v>38</v>
      </c>
      <c r="I48" s="2">
        <f>VLOOKUP($A48, Dashboard!$A$2:$Y$155, MATCH('Total Calculated'!I$1, Dashboard!$A$1:$Y$1, 0), FALSE)</f>
        <v>0.14222222200000001</v>
      </c>
      <c r="J48" s="2">
        <f>VLOOKUP($A48, 'Dashboard 2'!$A$2:$X$155, MATCH('Total Calculated'!J$1, 'Dashboard 2'!$A$1:$X$1, 0), FALSE)</f>
        <v>0.114</v>
      </c>
      <c r="K48" s="2">
        <f t="shared" si="0"/>
        <v>-2.8222222000000005E-2</v>
      </c>
      <c r="L48" s="4">
        <f t="shared" si="1"/>
        <v>85</v>
      </c>
      <c r="M48" s="2">
        <f>VLOOKUP($A48, Dashboard!$A$2:$Y$155, MATCH('Total Calculated'!M$1, Dashboard!$A$1:$Y$1, 0), FALSE)</f>
        <v>0.311111111</v>
      </c>
      <c r="N48" s="2">
        <f>VLOOKUP($A48, 'Dashboard 2'!$A$2:$X$155, MATCH('Total Calculated'!N$1, 'Dashboard 2'!$A$1:$X$1, 0), FALSE)</f>
        <v>0.34399999999999997</v>
      </c>
      <c r="O48" s="2">
        <f>VLOOKUP($A48, Dashboard!$A$2:$Y$155, MATCH('Total Calculated'!O$1, Dashboard!$A$1:$Y$1, 0), FALSE)</f>
        <v>0.36040609099999998</v>
      </c>
      <c r="P48" s="2">
        <f>VLOOKUP($A48, 'Dashboard 2'!$A$2:$X$155, MATCH('Total Calculated'!P$1, 'Dashboard 2'!$A$1:$X$1, 0), FALSE)</f>
        <v>0.41199999999999998</v>
      </c>
      <c r="Q48" s="2">
        <f t="shared" si="2"/>
        <v>0.67151720199999998</v>
      </c>
      <c r="R48" s="2">
        <f t="shared" si="3"/>
        <v>0.75600000000000001</v>
      </c>
      <c r="S48" s="2">
        <f t="shared" si="4"/>
        <v>8.4482798000000026E-2</v>
      </c>
      <c r="T48" s="4">
        <f t="shared" si="5"/>
        <v>36</v>
      </c>
      <c r="U48" s="4">
        <f t="shared" si="6"/>
        <v>90.659768653099277</v>
      </c>
      <c r="V48" s="4">
        <f t="shared" si="7"/>
        <v>115.11263010719279</v>
      </c>
      <c r="W48" s="4">
        <f t="shared" si="8"/>
        <v>24.452861454093508</v>
      </c>
      <c r="X48" s="4">
        <f t="shared" si="9"/>
        <v>37</v>
      </c>
      <c r="Y48" s="2">
        <f>VLOOKUP($A48, Dashboard!$A$2:$Y$155, MATCH('Total Calculated'!Y$1, Dashboard!$A$1:$Y$1, 0), FALSE)</f>
        <v>0.29736187987857299</v>
      </c>
      <c r="Z48" s="2">
        <f>VLOOKUP($A48, 'Dashboard 2'!$A$2:$X$155, MATCH('Total Calculated'!Z$1, 'Dashboard 2'!$A$1:$X$1, 0), FALSE)</f>
        <v>0.33200000000000002</v>
      </c>
      <c r="AA48" s="2">
        <f t="shared" si="10"/>
        <v>3.463812012142703E-2</v>
      </c>
      <c r="AB48" s="4">
        <f t="shared" si="11"/>
        <v>37</v>
      </c>
      <c r="AC48" s="3">
        <f>VLOOKUP($A48, Dashboard!$A$2:$Y$155, MATCH('Total Calculated'!AC$1, Dashboard!$A$1:$Y$1, 0), FALSE)</f>
        <v>90.986537940028697</v>
      </c>
      <c r="AD48" s="3">
        <f>VLOOKUP($A48, 'Dashboard 2'!$A$2:$X$155, MATCH('Total Calculated'!AD$1, 'Dashboard 2'!$A$1:$X$1, 0), FALSE)</f>
        <v>115</v>
      </c>
      <c r="AE48" s="3">
        <f t="shared" si="12"/>
        <v>24.013462059971303</v>
      </c>
      <c r="AF48" s="4">
        <f t="shared" si="13"/>
        <v>36</v>
      </c>
      <c r="AG48" s="3">
        <f>VLOOKUP($A48, Dashboard!$A$2:$Y$155, MATCH('Total Calculated'!AG$1, Dashboard!$A$1:$Y$1, 0), FALSE)</f>
        <v>0.39160915219938902</v>
      </c>
      <c r="AH48" s="3">
        <f>VLOOKUP($A48, 'Dashboard 2'!$A$2:$X$155, MATCH('Total Calculated'!AH$1, 'Dashboard 2'!$A$1:$X$1, 0), FALSE)</f>
        <v>1.8</v>
      </c>
      <c r="AI48" s="3">
        <f>(AG48/C48)*162</f>
        <v>1.2688136531260203</v>
      </c>
      <c r="AJ48" s="3">
        <f>(AH48/D48)*162</f>
        <v>3.3517241379310345</v>
      </c>
      <c r="AK48" s="3">
        <f t="shared" si="14"/>
        <v>2.082910484805014</v>
      </c>
      <c r="AL48">
        <f t="shared" si="15"/>
        <v>36</v>
      </c>
    </row>
    <row r="49" spans="1:38" x14ac:dyDescent="0.45">
      <c r="A49" t="s">
        <v>106</v>
      </c>
      <c r="B49" t="str">
        <f>VLOOKUP($A49, Dashboard!$A$2:$Y$155, MATCH('Total Calculated'!B$1, Dashboard!$A$1:$Y$1, 0), FALSE)</f>
        <v>LAD</v>
      </c>
      <c r="C49">
        <f>VLOOKUP($A49, Dashboard!$A$2:$Y$155, MATCH('Total Calculated'!C$1, Dashboard!$A$1:$Y$1, 0), FALSE)</f>
        <v>55</v>
      </c>
      <c r="D49">
        <f>VLOOKUP($A49, 'Dashboard 2'!$A$2:$X$155, MATCH('Total Calculated'!D$1, 'Dashboard 2'!$A$1:$X$1, 0), FALSE)</f>
        <v>85</v>
      </c>
      <c r="E49">
        <f>VLOOKUP($A49, Dashboard!$A$2:$Y$155, MATCH('Total Calculated'!E$1, Dashboard!$A$1:$Y$1, 0), FALSE)</f>
        <v>12</v>
      </c>
      <c r="F49">
        <f>VLOOKUP($A49, 'Dashboard 2'!$A$2:$X$155, MATCH('Total Calculated'!F$1, 'Dashboard 2'!$A$1:$X$1, 0), FALSE)</f>
        <v>16</v>
      </c>
      <c r="G49">
        <f>VLOOKUP($A49, Dashboard!$A$2:$Y$155, MATCH('Total Calculated'!G$1, Dashboard!$A$1:$Y$1, 0), FALSE)</f>
        <v>38</v>
      </c>
      <c r="H49">
        <f>VLOOKUP($A49, 'Dashboard 2'!$A$2:$X$155, MATCH('Total Calculated'!H$1, 'Dashboard 2'!$A$1:$X$1, 0), FALSE)</f>
        <v>49</v>
      </c>
      <c r="I49" s="2">
        <f>VLOOKUP($A49, Dashboard!$A$2:$Y$155, MATCH('Total Calculated'!I$1, Dashboard!$A$1:$Y$1, 0), FALSE)</f>
        <v>0.293859649</v>
      </c>
      <c r="J49" s="2">
        <f>VLOOKUP($A49, 'Dashboard 2'!$A$2:$X$155, MATCH('Total Calculated'!J$1, 'Dashboard 2'!$A$1:$X$1, 0), FALSE)</f>
        <v>0.28000000000000003</v>
      </c>
      <c r="K49" s="2">
        <f t="shared" si="0"/>
        <v>-1.3859648999999974E-2</v>
      </c>
      <c r="L49" s="4">
        <f t="shared" si="1"/>
        <v>73</v>
      </c>
      <c r="M49" s="2">
        <f>VLOOKUP($A49, Dashboard!$A$2:$Y$155, MATCH('Total Calculated'!M$1, Dashboard!$A$1:$Y$1, 0), FALSE)</f>
        <v>0.33039647500000002</v>
      </c>
      <c r="N49" s="2">
        <f>VLOOKUP($A49, 'Dashboard 2'!$A$2:$X$155, MATCH('Total Calculated'!N$1, 'Dashboard 2'!$A$1:$X$1, 0), FALSE)</f>
        <v>0.33200000000000002</v>
      </c>
      <c r="O49" s="2">
        <f>VLOOKUP($A49, Dashboard!$A$2:$Y$155, MATCH('Total Calculated'!O$1, Dashboard!$A$1:$Y$1, 0), FALSE)</f>
        <v>0.49268292600000002</v>
      </c>
      <c r="P49" s="2">
        <f>VLOOKUP($A49, 'Dashboard 2'!$A$2:$X$155, MATCH('Total Calculated'!P$1, 'Dashboard 2'!$A$1:$X$1, 0), FALSE)</f>
        <v>0.48799999999999999</v>
      </c>
      <c r="Q49" s="2">
        <f t="shared" si="2"/>
        <v>0.82307940099999999</v>
      </c>
      <c r="R49" s="2">
        <f t="shared" si="3"/>
        <v>0.82000000000000006</v>
      </c>
      <c r="S49" s="2">
        <f t="shared" si="4"/>
        <v>-3.0794009999999261E-3</v>
      </c>
      <c r="T49" s="4">
        <f t="shared" si="5"/>
        <v>59</v>
      </c>
      <c r="U49" s="4">
        <f t="shared" si="6"/>
        <v>137.48989654342085</v>
      </c>
      <c r="V49" s="4">
        <f t="shared" si="7"/>
        <v>136.38962249495106</v>
      </c>
      <c r="W49" s="4">
        <f t="shared" si="8"/>
        <v>-1.1002740484697995</v>
      </c>
      <c r="X49" s="4">
        <f t="shared" si="9"/>
        <v>59</v>
      </c>
      <c r="Y49" s="2">
        <f>VLOOKUP($A49, Dashboard!$A$2:$Y$155, MATCH('Total Calculated'!Y$1, Dashboard!$A$1:$Y$1, 0), FALSE)</f>
        <v>0.35361769598486098</v>
      </c>
      <c r="Z49" s="2">
        <f>VLOOKUP($A49, 'Dashboard 2'!$A$2:$X$155, MATCH('Total Calculated'!Z$1, 'Dashboard 2'!$A$1:$X$1, 0), FALSE)</f>
        <v>0.35099999999999998</v>
      </c>
      <c r="AA49" s="2">
        <f t="shared" si="10"/>
        <v>-2.6176959848610015E-3</v>
      </c>
      <c r="AB49" s="4">
        <f t="shared" si="11"/>
        <v>60</v>
      </c>
      <c r="AC49" s="3">
        <f>VLOOKUP($A49, Dashboard!$A$2:$Y$155, MATCH('Total Calculated'!AC$1, Dashboard!$A$1:$Y$1, 0), FALSE)</f>
        <v>129.151885383853</v>
      </c>
      <c r="AD49" s="3">
        <f>VLOOKUP($A49, 'Dashboard 2'!$A$2:$X$155, MATCH('Total Calculated'!AD$1, 'Dashboard 2'!$A$1:$X$1, 0), FALSE)</f>
        <v>128</v>
      </c>
      <c r="AE49" s="3">
        <f t="shared" si="12"/>
        <v>-1.1518853838529992</v>
      </c>
      <c r="AF49" s="4">
        <f t="shared" si="13"/>
        <v>60</v>
      </c>
      <c r="AG49" s="3">
        <f>VLOOKUP($A49, Dashboard!$A$2:$Y$155, MATCH('Total Calculated'!AG$1, Dashboard!$A$1:$Y$1, 0), FALSE)</f>
        <v>1.1002542987024</v>
      </c>
      <c r="AH49" s="3">
        <f>VLOOKUP($A49, 'Dashboard 2'!$A$2:$X$155, MATCH('Total Calculated'!AH$1, 'Dashboard 2'!$A$1:$X$1, 0), FALSE)</f>
        <v>1.8</v>
      </c>
      <c r="AI49" s="3">
        <f>(AG49/C49)*162</f>
        <v>3.2407490252688875</v>
      </c>
      <c r="AJ49" s="3">
        <f>(AH49/D49)*162</f>
        <v>3.4305882352941173</v>
      </c>
      <c r="AK49" s="3">
        <f t="shared" si="14"/>
        <v>0.18983921002522974</v>
      </c>
      <c r="AL49">
        <f t="shared" si="15"/>
        <v>56</v>
      </c>
    </row>
    <row r="50" spans="1:38" x14ac:dyDescent="0.45">
      <c r="A50" t="s">
        <v>153</v>
      </c>
      <c r="B50" t="str">
        <f>VLOOKUP($A50, Dashboard!$A$2:$Y$155, MATCH('Total Calculated'!B$1, Dashboard!$A$1:$Y$1, 0), FALSE)</f>
        <v>STL</v>
      </c>
      <c r="C50">
        <f>VLOOKUP($A50, Dashboard!$A$2:$Y$155, MATCH('Total Calculated'!C$1, Dashboard!$A$1:$Y$1, 0), FALSE)</f>
        <v>51</v>
      </c>
      <c r="D50">
        <f>VLOOKUP($A50, 'Dashboard 2'!$A$2:$X$155, MATCH('Total Calculated'!D$1, 'Dashboard 2'!$A$1:$X$1, 0), FALSE)</f>
        <v>88</v>
      </c>
      <c r="E50">
        <f>VLOOKUP($A50, Dashboard!$A$2:$Y$155, MATCH('Total Calculated'!E$1, Dashboard!$A$1:$Y$1, 0), FALSE)</f>
        <v>3</v>
      </c>
      <c r="F50">
        <f>VLOOKUP($A50, 'Dashboard 2'!$A$2:$X$155, MATCH('Total Calculated'!F$1, 'Dashboard 2'!$A$1:$X$1, 0), FALSE)</f>
        <v>12</v>
      </c>
      <c r="G50">
        <f>VLOOKUP($A50, Dashboard!$A$2:$Y$155, MATCH('Total Calculated'!G$1, Dashboard!$A$1:$Y$1, 0), FALSE)</f>
        <v>23</v>
      </c>
      <c r="H50">
        <f>VLOOKUP($A50, 'Dashboard 2'!$A$2:$X$155, MATCH('Total Calculated'!H$1, 'Dashboard 2'!$A$1:$X$1, 0), FALSE)</f>
        <v>42</v>
      </c>
      <c r="I50" s="2">
        <f>VLOOKUP($A50, Dashboard!$A$2:$Y$155, MATCH('Total Calculated'!I$1, Dashboard!$A$1:$Y$1, 0), FALSE)</f>
        <v>0.165898617</v>
      </c>
      <c r="J50" s="2">
        <f>VLOOKUP($A50, 'Dashboard 2'!$A$2:$X$155, MATCH('Total Calculated'!J$1, 'Dashboard 2'!$A$1:$X$1, 0), FALSE)</f>
        <v>0.13200000000000001</v>
      </c>
      <c r="K50" s="2">
        <f t="shared" si="0"/>
        <v>-3.3898616999999992E-2</v>
      </c>
      <c r="L50" s="4">
        <f t="shared" si="1"/>
        <v>90</v>
      </c>
      <c r="M50" s="2">
        <f>VLOOKUP($A50, Dashboard!$A$2:$Y$155, MATCH('Total Calculated'!M$1, Dashboard!$A$1:$Y$1, 0), FALSE)</f>
        <v>0.30875575999999999</v>
      </c>
      <c r="N50" s="2">
        <f>VLOOKUP($A50, 'Dashboard 2'!$A$2:$X$155, MATCH('Total Calculated'!N$1, 'Dashboard 2'!$A$1:$X$1, 0), FALSE)</f>
        <v>0.315</v>
      </c>
      <c r="O50" s="2">
        <f>VLOOKUP($A50, Dashboard!$A$2:$Y$155, MATCH('Total Calculated'!O$1, Dashboard!$A$1:$Y$1, 0), FALSE)</f>
        <v>0.353535353</v>
      </c>
      <c r="P50" s="2">
        <f>VLOOKUP($A50, 'Dashboard 2'!$A$2:$X$155, MATCH('Total Calculated'!P$1, 'Dashboard 2'!$A$1:$X$1, 0), FALSE)</f>
        <v>0.40500000000000003</v>
      </c>
      <c r="Q50" s="2">
        <f t="shared" si="2"/>
        <v>0.66229111299999999</v>
      </c>
      <c r="R50" s="2">
        <f t="shared" si="3"/>
        <v>0.72</v>
      </c>
      <c r="S50" s="2">
        <f t="shared" si="4"/>
        <v>5.7708886999999987E-2</v>
      </c>
      <c r="T50" s="4">
        <f t="shared" si="5"/>
        <v>43</v>
      </c>
      <c r="U50" s="4">
        <f t="shared" si="6"/>
        <v>87.897159678421616</v>
      </c>
      <c r="V50" s="4">
        <f t="shared" si="7"/>
        <v>105.81016001242816</v>
      </c>
      <c r="W50" s="4">
        <f t="shared" si="8"/>
        <v>17.91300033400654</v>
      </c>
      <c r="X50" s="4">
        <f t="shared" si="9"/>
        <v>44</v>
      </c>
      <c r="Y50" s="2">
        <f>VLOOKUP($A50, Dashboard!$A$2:$Y$155, MATCH('Total Calculated'!Y$1, Dashboard!$A$1:$Y$1, 0), FALSE)</f>
        <v>0.29136565918197199</v>
      </c>
      <c r="Z50" s="2">
        <f>VLOOKUP($A50, 'Dashboard 2'!$A$2:$X$155, MATCH('Total Calculated'!Z$1, 'Dashboard 2'!$A$1:$X$1, 0), FALSE)</f>
        <v>0.313</v>
      </c>
      <c r="AA50" s="2">
        <f t="shared" si="10"/>
        <v>2.1634340818028008E-2</v>
      </c>
      <c r="AB50" s="4">
        <f t="shared" si="11"/>
        <v>43</v>
      </c>
      <c r="AC50" s="3">
        <f>VLOOKUP($A50, Dashboard!$A$2:$Y$155, MATCH('Total Calculated'!AC$1, Dashboard!$A$1:$Y$1, 0), FALSE)</f>
        <v>86.935949850678995</v>
      </c>
      <c r="AD50" s="3">
        <f>VLOOKUP($A50, 'Dashboard 2'!$A$2:$X$155, MATCH('Total Calculated'!AD$1, 'Dashboard 2'!$A$1:$X$1, 0), FALSE)</f>
        <v>102</v>
      </c>
      <c r="AE50" s="3">
        <f t="shared" si="12"/>
        <v>15.064050149321005</v>
      </c>
      <c r="AF50" s="4">
        <f t="shared" si="13"/>
        <v>43</v>
      </c>
      <c r="AG50" s="3">
        <f>VLOOKUP($A50, Dashboard!$A$2:$Y$155, MATCH('Total Calculated'!AG$1, Dashboard!$A$1:$Y$1, 0), FALSE)</f>
        <v>0.61078211396412296</v>
      </c>
      <c r="AH50" s="3">
        <f>VLOOKUP($A50, 'Dashboard 2'!$A$2:$X$155, MATCH('Total Calculated'!AH$1, 'Dashboard 2'!$A$1:$X$1, 0), FALSE)</f>
        <v>1.8</v>
      </c>
      <c r="AI50" s="3">
        <f>(AG50/C50)*162</f>
        <v>1.940131420827214</v>
      </c>
      <c r="AJ50" s="3">
        <f>(AH50/D50)*162</f>
        <v>3.3136363636363635</v>
      </c>
      <c r="AK50" s="3">
        <f t="shared" si="14"/>
        <v>1.3735049428091495</v>
      </c>
      <c r="AL50">
        <f t="shared" si="15"/>
        <v>42</v>
      </c>
    </row>
    <row r="51" spans="1:38" x14ac:dyDescent="0.45">
      <c r="A51" t="s">
        <v>69</v>
      </c>
      <c r="B51" t="str">
        <f>VLOOKUP($A51, Dashboard!$A$2:$Y$155, MATCH('Total Calculated'!B$1, Dashboard!$A$1:$Y$1, 0), FALSE)</f>
        <v>TOR</v>
      </c>
      <c r="C51">
        <f>VLOOKUP($A51, Dashboard!$A$2:$Y$155, MATCH('Total Calculated'!C$1, Dashboard!$A$1:$Y$1, 0), FALSE)</f>
        <v>50</v>
      </c>
      <c r="D51">
        <f>VLOOKUP($A51, 'Dashboard 2'!$A$2:$X$155, MATCH('Total Calculated'!D$1, 'Dashboard 2'!$A$1:$X$1, 0), FALSE)</f>
        <v>86</v>
      </c>
      <c r="E51">
        <f>VLOOKUP($A51, Dashboard!$A$2:$Y$155, MATCH('Total Calculated'!E$1, Dashboard!$A$1:$Y$1, 0), FALSE)</f>
        <v>10</v>
      </c>
      <c r="F51">
        <f>VLOOKUP($A51, 'Dashboard 2'!$A$2:$X$155, MATCH('Total Calculated'!F$1, 'Dashboard 2'!$A$1:$X$1, 0), FALSE)</f>
        <v>9</v>
      </c>
      <c r="G51">
        <f>VLOOKUP($A51, Dashboard!$A$2:$Y$155, MATCH('Total Calculated'!G$1, Dashboard!$A$1:$Y$1, 0), FALSE)</f>
        <v>30</v>
      </c>
      <c r="H51">
        <f>VLOOKUP($A51, 'Dashboard 2'!$A$2:$X$155, MATCH('Total Calculated'!H$1, 'Dashboard 2'!$A$1:$X$1, 0), FALSE)</f>
        <v>31</v>
      </c>
      <c r="I51" s="2">
        <f>VLOOKUP($A51, Dashboard!$A$2:$Y$155, MATCH('Total Calculated'!I$1, Dashboard!$A$1:$Y$1, 0), FALSE)</f>
        <v>0.244680851</v>
      </c>
      <c r="J51" s="2">
        <f>VLOOKUP($A51, 'Dashboard 2'!$A$2:$X$155, MATCH('Total Calculated'!J$1, 'Dashboard 2'!$A$1:$X$1, 0), FALSE)</f>
        <v>0.27700000000000002</v>
      </c>
      <c r="K51" s="2">
        <f t="shared" si="0"/>
        <v>3.2319149000000019E-2</v>
      </c>
      <c r="L51" s="4">
        <f t="shared" si="1"/>
        <v>26</v>
      </c>
      <c r="M51" s="2">
        <f>VLOOKUP($A51, Dashboard!$A$2:$Y$155, MATCH('Total Calculated'!M$1, Dashboard!$A$1:$Y$1, 0), FALSE)</f>
        <v>0.29787234000000001</v>
      </c>
      <c r="N51" s="2">
        <f>VLOOKUP($A51, 'Dashboard 2'!$A$2:$X$155, MATCH('Total Calculated'!N$1, 'Dashboard 2'!$A$1:$X$1, 0), FALSE)</f>
        <v>0.29099999999999998</v>
      </c>
      <c r="O51" s="2">
        <f>VLOOKUP($A51, Dashboard!$A$2:$Y$155, MATCH('Total Calculated'!O$1, Dashboard!$A$1:$Y$1, 0), FALSE)</f>
        <v>0.45180722800000001</v>
      </c>
      <c r="P51" s="2">
        <f>VLOOKUP($A51, 'Dashboard 2'!$A$2:$X$155, MATCH('Total Calculated'!P$1, 'Dashboard 2'!$A$1:$X$1, 0), FALSE)</f>
        <v>0.39</v>
      </c>
      <c r="Q51" s="2">
        <f t="shared" si="2"/>
        <v>0.74967956800000002</v>
      </c>
      <c r="R51" s="2">
        <f t="shared" si="3"/>
        <v>0.68100000000000005</v>
      </c>
      <c r="S51" s="2">
        <f t="shared" si="4"/>
        <v>-6.8679567999999969E-2</v>
      </c>
      <c r="T51" s="4">
        <f t="shared" si="5"/>
        <v>77</v>
      </c>
      <c r="U51" s="4">
        <f t="shared" si="6"/>
        <v>116.5394424732018</v>
      </c>
      <c r="V51" s="4">
        <f t="shared" si="7"/>
        <v>95.179431412148503</v>
      </c>
      <c r="W51" s="4">
        <f t="shared" si="8"/>
        <v>-21.360011061053299</v>
      </c>
      <c r="X51" s="4">
        <f t="shared" si="9"/>
        <v>78</v>
      </c>
      <c r="Y51" s="2">
        <f>VLOOKUP($A51, Dashboard!$A$2:$Y$155, MATCH('Total Calculated'!Y$1, Dashboard!$A$1:$Y$1, 0), FALSE)</f>
        <v>0.32327350530218502</v>
      </c>
      <c r="Z51" s="2">
        <f>VLOOKUP($A51, 'Dashboard 2'!$A$2:$X$155, MATCH('Total Calculated'!Z$1, 'Dashboard 2'!$A$1:$X$1, 0), FALSE)</f>
        <v>0.29599999999999999</v>
      </c>
      <c r="AA51" s="2">
        <f t="shared" si="10"/>
        <v>-2.727350530218503E-2</v>
      </c>
      <c r="AB51" s="4">
        <f t="shared" si="11"/>
        <v>77</v>
      </c>
      <c r="AC51" s="3">
        <f>VLOOKUP($A51, Dashboard!$A$2:$Y$155, MATCH('Total Calculated'!AC$1, Dashboard!$A$1:$Y$1, 0), FALSE)</f>
        <v>111.599796252885</v>
      </c>
      <c r="AD51" s="3">
        <f>VLOOKUP($A51, 'Dashboard 2'!$A$2:$X$155, MATCH('Total Calculated'!AD$1, 'Dashboard 2'!$A$1:$X$1, 0), FALSE)</f>
        <v>92</v>
      </c>
      <c r="AE51" s="3">
        <f t="shared" si="12"/>
        <v>-19.599796252885</v>
      </c>
      <c r="AF51" s="4">
        <f t="shared" si="13"/>
        <v>79</v>
      </c>
      <c r="AG51" s="3">
        <f>VLOOKUP($A51, Dashboard!$A$2:$Y$155, MATCH('Total Calculated'!AG$1, Dashboard!$A$1:$Y$1, 0), FALSE)</f>
        <v>1.5479974872466999</v>
      </c>
      <c r="AH51" s="3">
        <f>VLOOKUP($A51, 'Dashboard 2'!$A$2:$X$155, MATCH('Total Calculated'!AH$1, 'Dashboard 2'!$A$1:$X$1, 0), FALSE)</f>
        <v>1.8</v>
      </c>
      <c r="AI51" s="3">
        <f>(AG51/C51)*162</f>
        <v>5.0155118586793082</v>
      </c>
      <c r="AJ51" s="3">
        <f>(AH51/D51)*162</f>
        <v>3.3906976744186048</v>
      </c>
      <c r="AK51" s="3">
        <f t="shared" si="14"/>
        <v>-1.6248141842607033</v>
      </c>
      <c r="AL51">
        <f t="shared" si="15"/>
        <v>82</v>
      </c>
    </row>
    <row r="52" spans="1:38" x14ac:dyDescent="0.45">
      <c r="A52" t="s">
        <v>130</v>
      </c>
      <c r="B52" t="str">
        <f>VLOOKUP($A52, Dashboard!$A$2:$Y$155, MATCH('Total Calculated'!B$1, Dashboard!$A$1:$Y$1, 0), FALSE)</f>
        <v>WSN</v>
      </c>
      <c r="C52">
        <f>VLOOKUP($A52, Dashboard!$A$2:$Y$155, MATCH('Total Calculated'!C$1, Dashboard!$A$1:$Y$1, 0), FALSE)</f>
        <v>45</v>
      </c>
      <c r="D52">
        <f>VLOOKUP($A52, 'Dashboard 2'!$A$2:$X$155, MATCH('Total Calculated'!D$1, 'Dashboard 2'!$A$1:$X$1, 0), FALSE)</f>
        <v>83</v>
      </c>
      <c r="E52">
        <f>VLOOKUP($A52, Dashboard!$A$2:$Y$155, MATCH('Total Calculated'!E$1, Dashboard!$A$1:$Y$1, 0), FALSE)</f>
        <v>5</v>
      </c>
      <c r="F52">
        <f>VLOOKUP($A52, 'Dashboard 2'!$A$2:$X$155, MATCH('Total Calculated'!F$1, 'Dashboard 2'!$A$1:$X$1, 0), FALSE)</f>
        <v>10</v>
      </c>
      <c r="G52">
        <f>VLOOKUP($A52, Dashboard!$A$2:$Y$155, MATCH('Total Calculated'!G$1, Dashboard!$A$1:$Y$1, 0), FALSE)</f>
        <v>26</v>
      </c>
      <c r="H52">
        <f>VLOOKUP($A52, 'Dashboard 2'!$A$2:$X$155, MATCH('Total Calculated'!H$1, 'Dashboard 2'!$A$1:$X$1, 0), FALSE)</f>
        <v>37</v>
      </c>
      <c r="I52" s="2">
        <f>VLOOKUP($A52, Dashboard!$A$2:$Y$155, MATCH('Total Calculated'!I$1, Dashboard!$A$1:$Y$1, 0), FALSE)</f>
        <v>0.19526627199999999</v>
      </c>
      <c r="J52" s="2">
        <f>VLOOKUP($A52, 'Dashboard 2'!$A$2:$X$155, MATCH('Total Calculated'!J$1, 'Dashboard 2'!$A$1:$X$1, 0), FALSE)</f>
        <v>0.14399999999999999</v>
      </c>
      <c r="K52" s="2">
        <f t="shared" si="0"/>
        <v>-5.1266272000000002E-2</v>
      </c>
      <c r="L52" s="4">
        <f t="shared" si="1"/>
        <v>94</v>
      </c>
      <c r="M52" s="2">
        <f>VLOOKUP($A52, Dashboard!$A$2:$Y$155, MATCH('Total Calculated'!M$1, Dashboard!$A$1:$Y$1, 0), FALSE)</f>
        <v>0.307692307</v>
      </c>
      <c r="N52" s="2">
        <f>VLOOKUP($A52, 'Dashboard 2'!$A$2:$X$155, MATCH('Total Calculated'!N$1, 'Dashboard 2'!$A$1:$X$1, 0), FALSE)</f>
        <v>0.32300000000000001</v>
      </c>
      <c r="O52" s="2">
        <f>VLOOKUP($A52, Dashboard!$A$2:$Y$155, MATCH('Total Calculated'!O$1, Dashboard!$A$1:$Y$1, 0), FALSE)</f>
        <v>0.42138364699999997</v>
      </c>
      <c r="P52" s="2">
        <f>VLOOKUP($A52, 'Dashboard 2'!$A$2:$X$155, MATCH('Total Calculated'!P$1, 'Dashboard 2'!$A$1:$X$1, 0), FALSE)</f>
        <v>0.44400000000000001</v>
      </c>
      <c r="Q52" s="2">
        <f t="shared" si="2"/>
        <v>0.72907595400000003</v>
      </c>
      <c r="R52" s="2">
        <f t="shared" si="3"/>
        <v>0.76700000000000002</v>
      </c>
      <c r="S52" s="2">
        <f t="shared" si="4"/>
        <v>3.7924045999999989E-2</v>
      </c>
      <c r="T52" s="4">
        <f t="shared" si="5"/>
        <v>48</v>
      </c>
      <c r="U52" s="4">
        <f t="shared" si="6"/>
        <v>109.24551784060897</v>
      </c>
      <c r="V52" s="4">
        <f t="shared" si="7"/>
        <v>120.18176169022836</v>
      </c>
      <c r="W52" s="4">
        <f t="shared" si="8"/>
        <v>10.936243849619387</v>
      </c>
      <c r="X52" s="4">
        <f t="shared" si="9"/>
        <v>48</v>
      </c>
      <c r="Y52" s="2">
        <f>VLOOKUP($A52, Dashboard!$A$2:$Y$155, MATCH('Total Calculated'!Y$1, Dashboard!$A$1:$Y$1, 0), FALSE)</f>
        <v>0.316068982231546</v>
      </c>
      <c r="Z52" s="2">
        <f>VLOOKUP($A52, 'Dashboard 2'!$A$2:$X$155, MATCH('Total Calculated'!Z$1, 'Dashboard 2'!$A$1:$X$1, 0), FALSE)</f>
        <v>0.32900000000000001</v>
      </c>
      <c r="AA52" s="2">
        <f t="shared" si="10"/>
        <v>1.2931017768454012E-2</v>
      </c>
      <c r="AB52" s="4">
        <f t="shared" si="11"/>
        <v>49</v>
      </c>
      <c r="AC52" s="3">
        <f>VLOOKUP($A52, Dashboard!$A$2:$Y$155, MATCH('Total Calculated'!AC$1, Dashboard!$A$1:$Y$1, 0), FALSE)</f>
        <v>102.74941575823</v>
      </c>
      <c r="AD52" s="3">
        <f>VLOOKUP($A52, 'Dashboard 2'!$A$2:$X$155, MATCH('Total Calculated'!AD$1, 'Dashboard 2'!$A$1:$X$1, 0), FALSE)</f>
        <v>112</v>
      </c>
      <c r="AE52" s="3">
        <f t="shared" si="12"/>
        <v>9.2505842417699995</v>
      </c>
      <c r="AF52" s="4">
        <f t="shared" si="13"/>
        <v>49</v>
      </c>
      <c r="AG52" s="3">
        <f>VLOOKUP($A52, Dashboard!$A$2:$Y$155, MATCH('Total Calculated'!AG$1, Dashboard!$A$1:$Y$1, 0), FALSE)</f>
        <v>0.87141966997737197</v>
      </c>
      <c r="AH52" s="3">
        <f>VLOOKUP($A52, 'Dashboard 2'!$A$2:$X$155, MATCH('Total Calculated'!AH$1, 'Dashboard 2'!$A$1:$X$1, 0), FALSE)</f>
        <v>1.8</v>
      </c>
      <c r="AI52" s="3">
        <f>(AG52/C52)*162</f>
        <v>3.1371108119185389</v>
      </c>
      <c r="AJ52" s="3">
        <f>(AH52/D52)*162</f>
        <v>3.5132530120481928</v>
      </c>
      <c r="AK52" s="3">
        <f t="shared" si="14"/>
        <v>0.37614220012965394</v>
      </c>
      <c r="AL52">
        <f t="shared" si="15"/>
        <v>55</v>
      </c>
    </row>
    <row r="53" spans="1:38" x14ac:dyDescent="0.45">
      <c r="A53" t="s">
        <v>37</v>
      </c>
      <c r="B53" t="str">
        <f>VLOOKUP($A53, Dashboard!$A$2:$Y$155, MATCH('Total Calculated'!B$1, Dashboard!$A$1:$Y$1, 0), FALSE)</f>
        <v>MIL</v>
      </c>
      <c r="C53">
        <f>VLOOKUP($A53, Dashboard!$A$2:$Y$155, MATCH('Total Calculated'!C$1, Dashboard!$A$1:$Y$1, 0), FALSE)</f>
        <v>53</v>
      </c>
      <c r="D53">
        <f>VLOOKUP($A53, 'Dashboard 2'!$A$2:$X$155, MATCH('Total Calculated'!D$1, 'Dashboard 2'!$A$1:$X$1, 0), FALSE)</f>
        <v>89</v>
      </c>
      <c r="E53">
        <f>VLOOKUP($A53, Dashboard!$A$2:$Y$155, MATCH('Total Calculated'!E$1, Dashboard!$A$1:$Y$1, 0), FALSE)</f>
        <v>8</v>
      </c>
      <c r="F53">
        <f>VLOOKUP($A53, 'Dashboard 2'!$A$2:$X$155, MATCH('Total Calculated'!F$1, 'Dashboard 2'!$A$1:$X$1, 0), FALSE)</f>
        <v>13</v>
      </c>
      <c r="G53">
        <f>VLOOKUP($A53, Dashboard!$A$2:$Y$155, MATCH('Total Calculated'!G$1, Dashboard!$A$1:$Y$1, 0), FALSE)</f>
        <v>43</v>
      </c>
      <c r="H53">
        <f>VLOOKUP($A53, 'Dashboard 2'!$A$2:$X$155, MATCH('Total Calculated'!H$1, 'Dashboard 2'!$A$1:$X$1, 0), FALSE)</f>
        <v>40</v>
      </c>
      <c r="I53" s="2">
        <f>VLOOKUP($A53, Dashboard!$A$2:$Y$155, MATCH('Total Calculated'!I$1, Dashboard!$A$1:$Y$1, 0), FALSE)</f>
        <v>0.199170124</v>
      </c>
      <c r="J53" s="2">
        <f>VLOOKUP($A53, 'Dashboard 2'!$A$2:$X$155, MATCH('Total Calculated'!J$1, 'Dashboard 2'!$A$1:$X$1, 0), FALSE)</f>
        <v>0.20699999999999999</v>
      </c>
      <c r="K53" s="2">
        <f t="shared" ref="K53:K80" si="16">J53-I53</f>
        <v>7.8298759999999856E-3</v>
      </c>
      <c r="L53" s="4">
        <f t="shared" si="1"/>
        <v>47</v>
      </c>
      <c r="M53" s="2">
        <f>VLOOKUP($A53, Dashboard!$A$2:$Y$155, MATCH('Total Calculated'!M$1, Dashboard!$A$1:$Y$1, 0), FALSE)</f>
        <v>0.40248962599999999</v>
      </c>
      <c r="N53" s="2">
        <f>VLOOKUP($A53, 'Dashboard 2'!$A$2:$X$155, MATCH('Total Calculated'!N$1, 'Dashboard 2'!$A$1:$X$1, 0), FALSE)</f>
        <v>0.32600000000000001</v>
      </c>
      <c r="O53" s="2">
        <f>VLOOKUP($A53, Dashboard!$A$2:$Y$155, MATCH('Total Calculated'!O$1, Dashboard!$A$1:$Y$1, 0), FALSE)</f>
        <v>0.52358490499999999</v>
      </c>
      <c r="P53" s="2">
        <f>VLOOKUP($A53, 'Dashboard 2'!$A$2:$X$155, MATCH('Total Calculated'!P$1, 'Dashboard 2'!$A$1:$X$1, 0), FALSE)</f>
        <v>0.42</v>
      </c>
      <c r="Q53" s="2">
        <f t="shared" ref="Q53:Q80" si="17">M53+O53</f>
        <v>0.92607453100000003</v>
      </c>
      <c r="R53" s="2">
        <f t="shared" ref="R53:R80" si="18">N53+P53</f>
        <v>0.746</v>
      </c>
      <c r="S53" s="2">
        <f t="shared" ref="S53:S80" si="19">R53-Q53</f>
        <v>-0.18007453100000004</v>
      </c>
      <c r="T53" s="4">
        <f t="shared" si="5"/>
        <v>104</v>
      </c>
      <c r="U53" s="4">
        <f t="shared" si="6"/>
        <v>164.91498649526176</v>
      </c>
      <c r="V53" s="4">
        <f t="shared" si="7"/>
        <v>113.27015690539071</v>
      </c>
      <c r="W53" s="4">
        <f t="shared" ref="W53:W80" si="20">V53-U53</f>
        <v>-51.644829589871051</v>
      </c>
      <c r="X53" s="4">
        <f t="shared" si="9"/>
        <v>104</v>
      </c>
      <c r="Y53" s="2">
        <f>VLOOKUP($A53, Dashboard!$A$2:$Y$155, MATCH('Total Calculated'!Y$1, Dashboard!$A$1:$Y$1, 0), FALSE)</f>
        <v>0.39676868269840798</v>
      </c>
      <c r="Z53" s="2">
        <f>VLOOKUP($A53, 'Dashboard 2'!$A$2:$X$155, MATCH('Total Calculated'!Z$1, 'Dashboard 2'!$A$1:$X$1, 0), FALSE)</f>
        <v>0.32400000000000001</v>
      </c>
      <c r="AA53" s="2">
        <f t="shared" ref="AA53:AA80" si="21">Z53-Y53</f>
        <v>-7.2768682698407972E-2</v>
      </c>
      <c r="AB53" s="4">
        <f t="shared" si="11"/>
        <v>103</v>
      </c>
      <c r="AC53" s="3">
        <f>VLOOKUP($A53, Dashboard!$A$2:$Y$155, MATCH('Total Calculated'!AC$1, Dashboard!$A$1:$Y$1, 0), FALSE)</f>
        <v>156.37659499646901</v>
      </c>
      <c r="AD53" s="3">
        <f>VLOOKUP($A53, 'Dashboard 2'!$A$2:$X$155, MATCH('Total Calculated'!AD$1, 'Dashboard 2'!$A$1:$X$1, 0), FALSE)</f>
        <v>108</v>
      </c>
      <c r="AE53" s="3">
        <f t="shared" ref="AE53:AE80" si="22">AD53-AC53</f>
        <v>-48.376594996469009</v>
      </c>
      <c r="AF53" s="4">
        <f t="shared" si="13"/>
        <v>103</v>
      </c>
      <c r="AG53" s="3">
        <f>VLOOKUP($A53, Dashboard!$A$2:$Y$155, MATCH('Total Calculated'!AG$1, Dashboard!$A$1:$Y$1, 0), FALSE)</f>
        <v>2.6025427427435499</v>
      </c>
      <c r="AH53" s="3">
        <f>VLOOKUP($A53, 'Dashboard 2'!$A$2:$X$155, MATCH('Total Calculated'!AH$1, 'Dashboard 2'!$A$1:$X$1, 0), FALSE)</f>
        <v>1.7</v>
      </c>
      <c r="AI53" s="3">
        <f>(AG53/C53)*162</f>
        <v>7.9549419683859455</v>
      </c>
      <c r="AJ53" s="3">
        <f>(AH53/D53)*162</f>
        <v>3.0943820224719101</v>
      </c>
      <c r="AK53" s="3">
        <f t="shared" ref="AK53:AK80" si="23">AJ53-AI53</f>
        <v>-4.8605599459140354</v>
      </c>
      <c r="AL53">
        <f t="shared" si="15"/>
        <v>105</v>
      </c>
    </row>
    <row r="54" spans="1:38" x14ac:dyDescent="0.45">
      <c r="A54" t="s">
        <v>112</v>
      </c>
      <c r="B54" t="str">
        <f>VLOOKUP($A54, Dashboard!$A$2:$Y$155, MATCH('Total Calculated'!B$1, Dashboard!$A$1:$Y$1, 0), FALSE)</f>
        <v>OAK</v>
      </c>
      <c r="C54">
        <f>VLOOKUP($A54, Dashboard!$A$2:$Y$155, MATCH('Total Calculated'!C$1, Dashboard!$A$1:$Y$1, 0), FALSE)</f>
        <v>55</v>
      </c>
      <c r="D54">
        <f>VLOOKUP($A54, 'Dashboard 2'!$A$2:$X$155, MATCH('Total Calculated'!D$1, 'Dashboard 2'!$A$1:$X$1, 0), FALSE)</f>
        <v>88</v>
      </c>
      <c r="E54">
        <f>VLOOKUP($A54, Dashboard!$A$2:$Y$155, MATCH('Total Calculated'!E$1, Dashboard!$A$1:$Y$1, 0), FALSE)</f>
        <v>8</v>
      </c>
      <c r="F54">
        <f>VLOOKUP($A54, 'Dashboard 2'!$A$2:$X$155, MATCH('Total Calculated'!F$1, 'Dashboard 2'!$A$1:$X$1, 0), FALSE)</f>
        <v>12</v>
      </c>
      <c r="G54">
        <f>VLOOKUP($A54, Dashboard!$A$2:$Y$155, MATCH('Total Calculated'!G$1, Dashboard!$A$1:$Y$1, 0), FALSE)</f>
        <v>22</v>
      </c>
      <c r="H54">
        <f>VLOOKUP($A54, 'Dashboard 2'!$A$2:$X$155, MATCH('Total Calculated'!H$1, 'Dashboard 2'!$A$1:$X$1, 0), FALSE)</f>
        <v>33</v>
      </c>
      <c r="I54" s="2">
        <f>VLOOKUP($A54, Dashboard!$A$2:$Y$155, MATCH('Total Calculated'!I$1, Dashboard!$A$1:$Y$1, 0), FALSE)</f>
        <v>0.19158878500000001</v>
      </c>
      <c r="J54" s="2">
        <f>VLOOKUP($A54, 'Dashboard 2'!$A$2:$X$155, MATCH('Total Calculated'!J$1, 'Dashboard 2'!$A$1:$X$1, 0), FALSE)</f>
        <v>0.18</v>
      </c>
      <c r="K54" s="2">
        <f t="shared" si="16"/>
        <v>-1.1588785000000018E-2</v>
      </c>
      <c r="L54" s="4">
        <f t="shared" si="1"/>
        <v>71</v>
      </c>
      <c r="M54" s="2">
        <f>VLOOKUP($A54, Dashboard!$A$2:$Y$155, MATCH('Total Calculated'!M$1, Dashboard!$A$1:$Y$1, 0), FALSE)</f>
        <v>0.31455399000000001</v>
      </c>
      <c r="N54" s="2">
        <f>VLOOKUP($A54, 'Dashboard 2'!$A$2:$X$155, MATCH('Total Calculated'!N$1, 'Dashboard 2'!$A$1:$X$1, 0), FALSE)</f>
        <v>0.32500000000000001</v>
      </c>
      <c r="O54" s="2">
        <f>VLOOKUP($A54, Dashboard!$A$2:$Y$155, MATCH('Total Calculated'!O$1, Dashboard!$A$1:$Y$1, 0), FALSE)</f>
        <v>0.46354166600000002</v>
      </c>
      <c r="P54" s="2">
        <f>VLOOKUP($A54, 'Dashboard 2'!$A$2:$X$155, MATCH('Total Calculated'!P$1, 'Dashboard 2'!$A$1:$X$1, 0), FALSE)</f>
        <v>0.434</v>
      </c>
      <c r="Q54" s="2">
        <f t="shared" si="17"/>
        <v>0.77809565600000008</v>
      </c>
      <c r="R54" s="2">
        <f t="shared" si="18"/>
        <v>0.75900000000000001</v>
      </c>
      <c r="S54" s="2">
        <f t="shared" si="19"/>
        <v>-1.9095656000000072E-2</v>
      </c>
      <c r="T54" s="4">
        <f t="shared" si="5"/>
        <v>61</v>
      </c>
      <c r="U54" s="4">
        <f t="shared" si="6"/>
        <v>124.34521976075814</v>
      </c>
      <c r="V54" s="4">
        <f t="shared" si="7"/>
        <v>117.48485319248098</v>
      </c>
      <c r="W54" s="4">
        <f t="shared" si="20"/>
        <v>-6.8603665682771577</v>
      </c>
      <c r="X54" s="4">
        <f t="shared" si="9"/>
        <v>64</v>
      </c>
      <c r="Y54" s="2">
        <f>VLOOKUP($A54, Dashboard!$A$2:$Y$155, MATCH('Total Calculated'!Y$1, Dashboard!$A$1:$Y$1, 0), FALSE)</f>
        <v>0.33123363222556002</v>
      </c>
      <c r="Z54" s="2">
        <f>VLOOKUP($A54, 'Dashboard 2'!$A$2:$X$155, MATCH('Total Calculated'!Z$1, 'Dashboard 2'!$A$1:$X$1, 0), FALSE)</f>
        <v>0.33100000000000002</v>
      </c>
      <c r="AA54" s="2">
        <f t="shared" si="21"/>
        <v>-2.3363222555999874E-4</v>
      </c>
      <c r="AB54" s="4">
        <f t="shared" si="11"/>
        <v>58</v>
      </c>
      <c r="AC54" s="3">
        <f>VLOOKUP($A54, Dashboard!$A$2:$Y$155, MATCH('Total Calculated'!AC$1, Dashboard!$A$1:$Y$1, 0), FALSE)</f>
        <v>119.673213546892</v>
      </c>
      <c r="AD54" s="3">
        <f>VLOOKUP($A54, 'Dashboard 2'!$A$2:$X$155, MATCH('Total Calculated'!AD$1, 'Dashboard 2'!$A$1:$X$1, 0), FALSE)</f>
        <v>119</v>
      </c>
      <c r="AE54" s="3">
        <f t="shared" si="22"/>
        <v>-0.67321354689200064</v>
      </c>
      <c r="AF54" s="4">
        <f t="shared" si="13"/>
        <v>59</v>
      </c>
      <c r="AG54" s="3">
        <f>VLOOKUP($A54, Dashboard!$A$2:$Y$155, MATCH('Total Calculated'!AG$1, Dashboard!$A$1:$Y$1, 0), FALSE)</f>
        <v>1.04453179209765</v>
      </c>
      <c r="AH54" s="3">
        <f>VLOOKUP($A54, 'Dashboard 2'!$A$2:$X$155, MATCH('Total Calculated'!AH$1, 'Dashboard 2'!$A$1:$X$1, 0), FALSE)</f>
        <v>1.7</v>
      </c>
      <c r="AI54" s="3">
        <f>(AG54/C54)*162</f>
        <v>3.0766209149058055</v>
      </c>
      <c r="AJ54" s="3">
        <f>(AH54/D54)*162</f>
        <v>3.1295454545454544</v>
      </c>
      <c r="AK54" s="3">
        <f t="shared" si="23"/>
        <v>5.2924539639648938E-2</v>
      </c>
      <c r="AL54">
        <f t="shared" si="15"/>
        <v>61</v>
      </c>
    </row>
    <row r="55" spans="1:38" x14ac:dyDescent="0.45">
      <c r="A55" t="s">
        <v>95</v>
      </c>
      <c r="B55" t="str">
        <f>VLOOKUP($A55, Dashboard!$A$2:$Y$155, MATCH('Total Calculated'!B$1, Dashboard!$A$1:$Y$1, 0), FALSE)</f>
        <v>CHC</v>
      </c>
      <c r="C55">
        <f>VLOOKUP($A55, Dashboard!$A$2:$Y$155, MATCH('Total Calculated'!C$1, Dashboard!$A$1:$Y$1, 0), FALSE)</f>
        <v>47</v>
      </c>
      <c r="D55">
        <f>VLOOKUP($A55, 'Dashboard 2'!$A$2:$X$155, MATCH('Total Calculated'!D$1, 'Dashboard 2'!$A$1:$X$1, 0), FALSE)</f>
        <v>90</v>
      </c>
      <c r="E55">
        <f>VLOOKUP($A55, Dashboard!$A$2:$Y$155, MATCH('Total Calculated'!E$1, Dashboard!$A$1:$Y$1, 0), FALSE)</f>
        <v>2</v>
      </c>
      <c r="F55">
        <f>VLOOKUP($A55, 'Dashboard 2'!$A$2:$X$155, MATCH('Total Calculated'!F$1, 'Dashboard 2'!$A$1:$X$1, 0), FALSE)</f>
        <v>3</v>
      </c>
      <c r="G55">
        <f>VLOOKUP($A55, Dashboard!$A$2:$Y$155, MATCH('Total Calculated'!G$1, Dashboard!$A$1:$Y$1, 0), FALSE)</f>
        <v>15</v>
      </c>
      <c r="H55">
        <f>VLOOKUP($A55, 'Dashboard 2'!$A$2:$X$155, MATCH('Total Calculated'!H$1, 'Dashboard 2'!$A$1:$X$1, 0), FALSE)</f>
        <v>28</v>
      </c>
      <c r="I55" s="2">
        <f>VLOOKUP($A55, Dashboard!$A$2:$Y$155, MATCH('Total Calculated'!I$1, Dashboard!$A$1:$Y$1, 0), FALSE)</f>
        <v>0.102941176</v>
      </c>
      <c r="J55" s="2">
        <f>VLOOKUP($A55, 'Dashboard 2'!$A$2:$X$155, MATCH('Total Calculated'!J$1, 'Dashboard 2'!$A$1:$X$1, 0), FALSE)</f>
        <v>0.113</v>
      </c>
      <c r="K55" s="2">
        <f t="shared" si="16"/>
        <v>1.0058824000000008E-2</v>
      </c>
      <c r="L55" s="4">
        <f t="shared" si="1"/>
        <v>43</v>
      </c>
      <c r="M55" s="2">
        <f>VLOOKUP($A55, Dashboard!$A$2:$Y$155, MATCH('Total Calculated'!M$1, Dashboard!$A$1:$Y$1, 0), FALSE)</f>
        <v>0.35294117600000002</v>
      </c>
      <c r="N55" s="2">
        <f>VLOOKUP($A55, 'Dashboard 2'!$A$2:$X$155, MATCH('Total Calculated'!N$1, 'Dashboard 2'!$A$1:$X$1, 0), FALSE)</f>
        <v>0.316</v>
      </c>
      <c r="O55" s="2">
        <f>VLOOKUP($A55, Dashboard!$A$2:$Y$155, MATCH('Total Calculated'!O$1, Dashboard!$A$1:$Y$1, 0), FALSE)</f>
        <v>0.37640449399999998</v>
      </c>
      <c r="P55" s="2">
        <f>VLOOKUP($A55, 'Dashboard 2'!$A$2:$X$155, MATCH('Total Calculated'!P$1, 'Dashboard 2'!$A$1:$X$1, 0), FALSE)</f>
        <v>0.34100000000000003</v>
      </c>
      <c r="Q55" s="2">
        <f t="shared" si="17"/>
        <v>0.72934567000000006</v>
      </c>
      <c r="R55" s="2">
        <f t="shared" si="18"/>
        <v>0.65700000000000003</v>
      </c>
      <c r="S55" s="2">
        <f t="shared" si="19"/>
        <v>-7.2345670000000029E-2</v>
      </c>
      <c r="T55" s="4">
        <f t="shared" si="5"/>
        <v>78</v>
      </c>
      <c r="U55" s="4">
        <f t="shared" si="6"/>
        <v>105.95725633369581</v>
      </c>
      <c r="V55" s="4">
        <f t="shared" si="7"/>
        <v>85.671896846357015</v>
      </c>
      <c r="W55" s="4">
        <f t="shared" si="20"/>
        <v>-20.285359487338795</v>
      </c>
      <c r="X55" s="4">
        <f t="shared" si="9"/>
        <v>76</v>
      </c>
      <c r="Y55" s="2">
        <f>VLOOKUP($A55, Dashboard!$A$2:$Y$155, MATCH('Total Calculated'!Y$1, Dashboard!$A$1:$Y$1, 0), FALSE)</f>
        <v>0.32313995437669002</v>
      </c>
      <c r="Z55" s="2">
        <f>VLOOKUP($A55, 'Dashboard 2'!$A$2:$X$155, MATCH('Total Calculated'!Z$1, 'Dashboard 2'!$A$1:$X$1, 0), FALSE)</f>
        <v>0.29199999999999998</v>
      </c>
      <c r="AA55" s="2">
        <f t="shared" si="21"/>
        <v>-3.1139954376690038E-2</v>
      </c>
      <c r="AB55" s="4">
        <f t="shared" si="11"/>
        <v>82</v>
      </c>
      <c r="AC55" s="3">
        <f>VLOOKUP($A55, Dashboard!$A$2:$Y$155, MATCH('Total Calculated'!AC$1, Dashboard!$A$1:$Y$1, 0), FALSE)</f>
        <v>108.980448071521</v>
      </c>
      <c r="AD55" s="3">
        <f>VLOOKUP($A55, 'Dashboard 2'!$A$2:$X$155, MATCH('Total Calculated'!AD$1, 'Dashboard 2'!$A$1:$X$1, 0), FALSE)</f>
        <v>89</v>
      </c>
      <c r="AE55" s="3">
        <f t="shared" si="22"/>
        <v>-19.980448071520996</v>
      </c>
      <c r="AF55" s="4">
        <f t="shared" si="13"/>
        <v>80</v>
      </c>
      <c r="AG55" s="3">
        <f>VLOOKUP($A55, Dashboard!$A$2:$Y$155, MATCH('Total Calculated'!AG$1, Dashboard!$A$1:$Y$1, 0), FALSE)</f>
        <v>1.2341229570829599</v>
      </c>
      <c r="AH55" s="3">
        <f>VLOOKUP($A55, 'Dashboard 2'!$A$2:$X$155, MATCH('Total Calculated'!AH$1, 'Dashboard 2'!$A$1:$X$1, 0), FALSE)</f>
        <v>1.7</v>
      </c>
      <c r="AI55" s="3">
        <f>(AG55/C55)*162</f>
        <v>4.2537855116476493</v>
      </c>
      <c r="AJ55" s="3">
        <f>(AH55/D55)*162</f>
        <v>3.06</v>
      </c>
      <c r="AK55" s="3">
        <f t="shared" si="23"/>
        <v>-1.1937855116476492</v>
      </c>
      <c r="AL55">
        <f t="shared" si="15"/>
        <v>75</v>
      </c>
    </row>
    <row r="56" spans="1:38" x14ac:dyDescent="0.45">
      <c r="A56" t="s">
        <v>185</v>
      </c>
      <c r="B56" t="str">
        <f>VLOOKUP($A56, Dashboard!$A$2:$Y$155, MATCH('Total Calculated'!B$1, Dashboard!$A$1:$Y$1, 0), FALSE)</f>
        <v>ARI</v>
      </c>
      <c r="C56">
        <f>VLOOKUP($A56, Dashboard!$A$2:$Y$155, MATCH('Total Calculated'!C$1, Dashboard!$A$1:$Y$1, 0), FALSE)</f>
        <v>49</v>
      </c>
      <c r="D56">
        <f>VLOOKUP($A56, 'Dashboard 2'!$A$2:$X$155, MATCH('Total Calculated'!D$1, 'Dashboard 2'!$A$1:$X$1, 0), FALSE)</f>
        <v>78</v>
      </c>
      <c r="E56">
        <f>VLOOKUP($A56, Dashboard!$A$2:$Y$155, MATCH('Total Calculated'!E$1, Dashboard!$A$1:$Y$1, 0), FALSE)</f>
        <v>6</v>
      </c>
      <c r="F56">
        <f>VLOOKUP($A56, 'Dashboard 2'!$A$2:$X$155, MATCH('Total Calculated'!F$1, 'Dashboard 2'!$A$1:$X$1, 0), FALSE)</f>
        <v>11</v>
      </c>
      <c r="G56">
        <f>VLOOKUP($A56, Dashboard!$A$2:$Y$155, MATCH('Total Calculated'!G$1, Dashboard!$A$1:$Y$1, 0), FALSE)</f>
        <v>29</v>
      </c>
      <c r="H56">
        <f>VLOOKUP($A56, 'Dashboard 2'!$A$2:$X$155, MATCH('Total Calculated'!H$1, 'Dashboard 2'!$A$1:$X$1, 0), FALSE)</f>
        <v>43</v>
      </c>
      <c r="I56" s="2">
        <f>VLOOKUP($A56, Dashboard!$A$2:$Y$155, MATCH('Total Calculated'!I$1, Dashboard!$A$1:$Y$1, 0), FALSE)</f>
        <v>0.18779342700000001</v>
      </c>
      <c r="J56" s="2">
        <f>VLOOKUP($A56, 'Dashboard 2'!$A$2:$X$155, MATCH('Total Calculated'!J$1, 'Dashboard 2'!$A$1:$X$1, 0), FALSE)</f>
        <v>0.184</v>
      </c>
      <c r="K56" s="2">
        <f t="shared" si="16"/>
        <v>-3.7934270000000159E-3</v>
      </c>
      <c r="L56" s="4">
        <f t="shared" si="1"/>
        <v>60</v>
      </c>
      <c r="M56" s="2">
        <f>VLOOKUP($A56, Dashboard!$A$2:$Y$155, MATCH('Total Calculated'!M$1, Dashboard!$A$1:$Y$1, 0), FALSE)</f>
        <v>0.27699530500000002</v>
      </c>
      <c r="N56" s="2">
        <f>VLOOKUP($A56, 'Dashboard 2'!$A$2:$X$155, MATCH('Total Calculated'!N$1, 'Dashboard 2'!$A$1:$X$1, 0), FALSE)</f>
        <v>0.33900000000000002</v>
      </c>
      <c r="O56" s="2">
        <f>VLOOKUP($A56, Dashboard!$A$2:$Y$155, MATCH('Total Calculated'!O$1, Dashboard!$A$1:$Y$1, 0), FALSE)</f>
        <v>0.37313432800000002</v>
      </c>
      <c r="P56" s="2">
        <f>VLOOKUP($A56, 'Dashboard 2'!$A$2:$X$155, MATCH('Total Calculated'!P$1, 'Dashboard 2'!$A$1:$X$1, 0), FALSE)</f>
        <v>0.46200000000000002</v>
      </c>
      <c r="Q56" s="2">
        <f t="shared" si="17"/>
        <v>0.65012963300000004</v>
      </c>
      <c r="R56" s="2">
        <f t="shared" si="18"/>
        <v>0.80100000000000005</v>
      </c>
      <c r="S56" s="2">
        <f t="shared" si="19"/>
        <v>0.15087036700000001</v>
      </c>
      <c r="T56" s="4">
        <f t="shared" si="5"/>
        <v>20</v>
      </c>
      <c r="U56" s="4">
        <f t="shared" si="6"/>
        <v>86.392419022836719</v>
      </c>
      <c r="V56" s="4">
        <f t="shared" si="7"/>
        <v>129.81668479105176</v>
      </c>
      <c r="W56" s="4">
        <f t="shared" si="20"/>
        <v>43.424265768215037</v>
      </c>
      <c r="X56" s="4">
        <f t="shared" si="9"/>
        <v>19</v>
      </c>
      <c r="Y56" s="2">
        <f>VLOOKUP($A56, Dashboard!$A$2:$Y$155, MATCH('Total Calculated'!Y$1, Dashboard!$A$1:$Y$1, 0), FALSE)</f>
        <v>0.28353037772603901</v>
      </c>
      <c r="Z56" s="2">
        <f>VLOOKUP($A56, 'Dashboard 2'!$A$2:$X$155, MATCH('Total Calculated'!Z$1, 'Dashboard 2'!$A$1:$X$1, 0), FALSE)</f>
        <v>0.34399999999999997</v>
      </c>
      <c r="AA56" s="2">
        <f t="shared" si="21"/>
        <v>6.0469622273960966E-2</v>
      </c>
      <c r="AB56" s="4">
        <f t="shared" si="11"/>
        <v>20</v>
      </c>
      <c r="AC56" s="3">
        <f>VLOOKUP($A56, Dashboard!$A$2:$Y$155, MATCH('Total Calculated'!AC$1, Dashboard!$A$1:$Y$1, 0), FALSE)</f>
        <v>79.043886279265806</v>
      </c>
      <c r="AD56" s="3">
        <f>VLOOKUP($A56, 'Dashboard 2'!$A$2:$X$155, MATCH('Total Calculated'!AD$1, 'Dashboard 2'!$A$1:$X$1, 0), FALSE)</f>
        <v>120</v>
      </c>
      <c r="AE56" s="3">
        <f t="shared" si="22"/>
        <v>40.956113720734194</v>
      </c>
      <c r="AF56" s="4">
        <f t="shared" si="13"/>
        <v>21</v>
      </c>
      <c r="AG56" s="3">
        <f>VLOOKUP($A56, Dashboard!$A$2:$Y$155, MATCH('Total Calculated'!AG$1, Dashboard!$A$1:$Y$1, 0), FALSE)</f>
        <v>0.11619790780254299</v>
      </c>
      <c r="AH56" s="3">
        <f>VLOOKUP($A56, 'Dashboard 2'!$A$2:$X$155, MATCH('Total Calculated'!AH$1, 'Dashboard 2'!$A$1:$X$1, 0), FALSE)</f>
        <v>1.7</v>
      </c>
      <c r="AI56" s="3">
        <f>(AG56/C56)*162</f>
        <v>0.38416451151044823</v>
      </c>
      <c r="AJ56" s="3">
        <f>(AH56/D56)*162</f>
        <v>3.5307692307692307</v>
      </c>
      <c r="AK56" s="3">
        <f t="shared" si="23"/>
        <v>3.1466047192587823</v>
      </c>
      <c r="AL56">
        <f t="shared" si="15"/>
        <v>21</v>
      </c>
    </row>
    <row r="57" spans="1:38" x14ac:dyDescent="0.45">
      <c r="A57" t="s">
        <v>206</v>
      </c>
      <c r="B57" t="str">
        <f>VLOOKUP($A57, Dashboard!$A$2:$Y$155, MATCH('Total Calculated'!B$1, Dashboard!$A$1:$Y$1, 0), FALSE)</f>
        <v>TOR</v>
      </c>
      <c r="C57">
        <f>VLOOKUP($A57, Dashboard!$A$2:$Y$155, MATCH('Total Calculated'!C$1, Dashboard!$A$1:$Y$1, 0), FALSE)</f>
        <v>47</v>
      </c>
      <c r="D57">
        <f>VLOOKUP($A57, 'Dashboard 2'!$A$2:$X$155, MATCH('Total Calculated'!D$1, 'Dashboard 2'!$A$1:$X$1, 0), FALSE)</f>
        <v>87</v>
      </c>
      <c r="E57">
        <f>VLOOKUP($A57, Dashboard!$A$2:$Y$155, MATCH('Total Calculated'!E$1, Dashboard!$A$1:$Y$1, 0), FALSE)</f>
        <v>4</v>
      </c>
      <c r="F57">
        <f>VLOOKUP($A57, 'Dashboard 2'!$A$2:$X$155, MATCH('Total Calculated'!F$1, 'Dashboard 2'!$A$1:$X$1, 0), FALSE)</f>
        <v>16</v>
      </c>
      <c r="G57">
        <f>VLOOKUP($A57, Dashboard!$A$2:$Y$155, MATCH('Total Calculated'!G$1, Dashboard!$A$1:$Y$1, 0), FALSE)</f>
        <v>11</v>
      </c>
      <c r="H57">
        <f>VLOOKUP($A57, 'Dashboard 2'!$A$2:$X$155, MATCH('Total Calculated'!H$1, 'Dashboard 2'!$A$1:$X$1, 0), FALSE)</f>
        <v>47</v>
      </c>
      <c r="I57" s="2">
        <f>VLOOKUP($A57, Dashboard!$A$2:$Y$155, MATCH('Total Calculated'!I$1, Dashboard!$A$1:$Y$1, 0), FALSE)</f>
        <v>0.16417910399999999</v>
      </c>
      <c r="J57" s="2">
        <f>VLOOKUP($A57, 'Dashboard 2'!$A$2:$X$155, MATCH('Total Calculated'!J$1, 'Dashboard 2'!$A$1:$X$1, 0), FALSE)</f>
        <v>0.19800000000000001</v>
      </c>
      <c r="K57" s="2">
        <f t="shared" si="16"/>
        <v>3.3820896000000017E-2</v>
      </c>
      <c r="L57" s="4">
        <f t="shared" si="1"/>
        <v>24</v>
      </c>
      <c r="M57" s="2">
        <f>VLOOKUP($A57, Dashboard!$A$2:$Y$155, MATCH('Total Calculated'!M$1, Dashboard!$A$1:$Y$1, 0), FALSE)</f>
        <v>0.27363184000000002</v>
      </c>
      <c r="N57" s="2">
        <f>VLOOKUP($A57, 'Dashboard 2'!$A$2:$X$155, MATCH('Total Calculated'!N$1, 'Dashboard 2'!$A$1:$X$1, 0), FALSE)</f>
        <v>0.32200000000000001</v>
      </c>
      <c r="O57" s="2">
        <f>VLOOKUP($A57, Dashboard!$A$2:$Y$155, MATCH('Total Calculated'!O$1, Dashboard!$A$1:$Y$1, 0), FALSE)</f>
        <v>0.29608938499999998</v>
      </c>
      <c r="P57" s="2">
        <f>VLOOKUP($A57, 'Dashboard 2'!$A$2:$X$155, MATCH('Total Calculated'!P$1, 'Dashboard 2'!$A$1:$X$1, 0), FALSE)</f>
        <v>0.435</v>
      </c>
      <c r="Q57" s="2">
        <f t="shared" si="17"/>
        <v>0.569721225</v>
      </c>
      <c r="R57" s="2">
        <f t="shared" si="18"/>
        <v>0.75700000000000001</v>
      </c>
      <c r="S57" s="2">
        <f t="shared" si="19"/>
        <v>0.18727877500000001</v>
      </c>
      <c r="T57" s="4">
        <f t="shared" si="5"/>
        <v>14</v>
      </c>
      <c r="U57" s="4">
        <f t="shared" si="6"/>
        <v>61.035455654808146</v>
      </c>
      <c r="V57" s="4">
        <f t="shared" si="7"/>
        <v>117.07161721298745</v>
      </c>
      <c r="W57" s="4">
        <f t="shared" si="20"/>
        <v>56.036161558179302</v>
      </c>
      <c r="X57" s="4">
        <f t="shared" si="9"/>
        <v>14</v>
      </c>
      <c r="Y57" s="2">
        <f>VLOOKUP($A57, Dashboard!$A$2:$Y$155, MATCH('Total Calculated'!Y$1, Dashboard!$A$1:$Y$1, 0), FALSE)</f>
        <v>0.25622131397475001</v>
      </c>
      <c r="Z57" s="2">
        <f>VLOOKUP($A57, 'Dashboard 2'!$A$2:$X$155, MATCH('Total Calculated'!Z$1, 'Dashboard 2'!$A$1:$X$1, 0), FALSE)</f>
        <v>0.33</v>
      </c>
      <c r="AA57" s="2">
        <f t="shared" si="21"/>
        <v>7.3778686025250007E-2</v>
      </c>
      <c r="AB57" s="4">
        <f t="shared" si="11"/>
        <v>12</v>
      </c>
      <c r="AC57" s="3">
        <f>VLOOKUP($A57, Dashboard!$A$2:$Y$155, MATCH('Total Calculated'!AC$1, Dashboard!$A$1:$Y$1, 0), FALSE)</f>
        <v>64.867852600623493</v>
      </c>
      <c r="AD57" s="3">
        <f>VLOOKUP($A57, 'Dashboard 2'!$A$2:$X$155, MATCH('Total Calculated'!AD$1, 'Dashboard 2'!$A$1:$X$1, 0), FALSE)</f>
        <v>117</v>
      </c>
      <c r="AE57" s="3">
        <f t="shared" si="22"/>
        <v>52.132147399376507</v>
      </c>
      <c r="AF57" s="4">
        <f t="shared" si="13"/>
        <v>10</v>
      </c>
      <c r="AG57" s="3">
        <f>VLOOKUP($A57, Dashboard!$A$2:$Y$155, MATCH('Total Calculated'!AG$1, Dashboard!$A$1:$Y$1, 0), FALSE)</f>
        <v>-0.21941030844760601</v>
      </c>
      <c r="AH57" s="3">
        <f>VLOOKUP($A57, 'Dashboard 2'!$A$2:$X$155, MATCH('Total Calculated'!AH$1, 'Dashboard 2'!$A$1:$X$1, 0), FALSE)</f>
        <v>1.7</v>
      </c>
      <c r="AI57" s="3">
        <f>(AG57/C57)*162</f>
        <v>-0.75626531847898248</v>
      </c>
      <c r="AJ57" s="3">
        <f>(AH57/D57)*162</f>
        <v>3.1655172413793102</v>
      </c>
      <c r="AK57" s="3">
        <f t="shared" si="23"/>
        <v>3.9217825598582925</v>
      </c>
      <c r="AL57">
        <f t="shared" si="15"/>
        <v>15</v>
      </c>
    </row>
    <row r="58" spans="1:38" x14ac:dyDescent="0.45">
      <c r="A58" t="s">
        <v>60</v>
      </c>
      <c r="B58" t="str">
        <f>VLOOKUP($A58, Dashboard!$A$2:$Y$155, MATCH('Total Calculated'!B$1, Dashboard!$A$1:$Y$1, 0), FALSE)</f>
        <v>TEX</v>
      </c>
      <c r="C58">
        <f>VLOOKUP($A58, Dashboard!$A$2:$Y$155, MATCH('Total Calculated'!C$1, Dashboard!$A$1:$Y$1, 0), FALSE)</f>
        <v>54</v>
      </c>
      <c r="D58">
        <f>VLOOKUP($A58, 'Dashboard 2'!$A$2:$X$155, MATCH('Total Calculated'!D$1, 'Dashboard 2'!$A$1:$X$1, 0), FALSE)</f>
        <v>89</v>
      </c>
      <c r="E58">
        <f>VLOOKUP($A58, Dashboard!$A$2:$Y$155, MATCH('Total Calculated'!E$1, Dashboard!$A$1:$Y$1, 0), FALSE)</f>
        <v>9</v>
      </c>
      <c r="F58">
        <f>VLOOKUP($A58, 'Dashboard 2'!$A$2:$X$155, MATCH('Total Calculated'!F$1, 'Dashboard 2'!$A$1:$X$1, 0), FALSE)</f>
        <v>10</v>
      </c>
      <c r="G58">
        <f>VLOOKUP($A58, Dashboard!$A$2:$Y$155, MATCH('Total Calculated'!G$1, Dashboard!$A$1:$Y$1, 0), FALSE)</f>
        <v>34</v>
      </c>
      <c r="H58">
        <f>VLOOKUP($A58, 'Dashboard 2'!$A$2:$X$155, MATCH('Total Calculated'!H$1, 'Dashboard 2'!$A$1:$X$1, 0), FALSE)</f>
        <v>33</v>
      </c>
      <c r="I58" s="2">
        <f>VLOOKUP($A58, Dashboard!$A$2:$Y$155, MATCH('Total Calculated'!I$1, Dashboard!$A$1:$Y$1, 0), FALSE)</f>
        <v>0.14112903199999999</v>
      </c>
      <c r="J58" s="2">
        <f>VLOOKUP($A58, 'Dashboard 2'!$A$2:$X$155, MATCH('Total Calculated'!J$1, 'Dashboard 2'!$A$1:$X$1, 0), FALSE)</f>
        <v>0.151</v>
      </c>
      <c r="K58" s="2">
        <f t="shared" si="16"/>
        <v>9.8709680000000077E-3</v>
      </c>
      <c r="L58" s="4">
        <f t="shared" si="1"/>
        <v>44</v>
      </c>
      <c r="M58" s="2">
        <f>VLOOKUP($A58, Dashboard!$A$2:$Y$155, MATCH('Total Calculated'!M$1, Dashboard!$A$1:$Y$1, 0), FALSE)</f>
        <v>0.30645161199999998</v>
      </c>
      <c r="N58" s="2">
        <f>VLOOKUP($A58, 'Dashboard 2'!$A$2:$X$155, MATCH('Total Calculated'!N$1, 'Dashboard 2'!$A$1:$X$1, 0), FALSE)</f>
        <v>0.30499999999999999</v>
      </c>
      <c r="O58" s="2">
        <f>VLOOKUP($A58, Dashboard!$A$2:$Y$155, MATCH('Total Calculated'!O$1, Dashboard!$A$1:$Y$1, 0), FALSE)</f>
        <v>0.43231440999999998</v>
      </c>
      <c r="P58" s="2">
        <f>VLOOKUP($A58, 'Dashboard 2'!$A$2:$X$155, MATCH('Total Calculated'!P$1, 'Dashboard 2'!$A$1:$X$1, 0), FALSE)</f>
        <v>0.34899999999999998</v>
      </c>
      <c r="Q58" s="2">
        <f t="shared" si="17"/>
        <v>0.73876602199999997</v>
      </c>
      <c r="R58" s="2">
        <f t="shared" si="18"/>
        <v>0.65399999999999991</v>
      </c>
      <c r="S58" s="2">
        <f t="shared" si="19"/>
        <v>-8.4766022000000052E-2</v>
      </c>
      <c r="T58" s="4">
        <f t="shared" si="5"/>
        <v>83</v>
      </c>
      <c r="U58" s="4">
        <f t="shared" si="6"/>
        <v>112.42404401739941</v>
      </c>
      <c r="V58" s="4">
        <f t="shared" si="7"/>
        <v>85.536740717725635</v>
      </c>
      <c r="W58" s="4">
        <f t="shared" si="20"/>
        <v>-26.887303299673775</v>
      </c>
      <c r="X58" s="4">
        <f t="shared" si="9"/>
        <v>84</v>
      </c>
      <c r="Y58" s="2">
        <f>VLOOKUP($A58, Dashboard!$A$2:$Y$155, MATCH('Total Calculated'!Y$1, Dashboard!$A$1:$Y$1, 0), FALSE)</f>
        <v>0.31902611736328301</v>
      </c>
      <c r="Z58" s="2">
        <f>VLOOKUP($A58, 'Dashboard 2'!$A$2:$X$155, MATCH('Total Calculated'!Z$1, 'Dashboard 2'!$A$1:$X$1, 0), FALSE)</f>
        <v>0.28999999999999998</v>
      </c>
      <c r="AA58" s="2">
        <f t="shared" si="21"/>
        <v>-2.9026117363283033E-2</v>
      </c>
      <c r="AB58" s="4">
        <f t="shared" si="11"/>
        <v>80</v>
      </c>
      <c r="AC58" s="3">
        <f>VLOOKUP($A58, Dashboard!$A$2:$Y$155, MATCH('Total Calculated'!AC$1, Dashboard!$A$1:$Y$1, 0), FALSE)</f>
        <v>107.130353788203</v>
      </c>
      <c r="AD58" s="3">
        <f>VLOOKUP($A58, 'Dashboard 2'!$A$2:$X$155, MATCH('Total Calculated'!AD$1, 'Dashboard 2'!$A$1:$X$1, 0), FALSE)</f>
        <v>87</v>
      </c>
      <c r="AE58" s="3">
        <f t="shared" si="22"/>
        <v>-20.130353788202996</v>
      </c>
      <c r="AF58" s="4">
        <f t="shared" si="13"/>
        <v>81</v>
      </c>
      <c r="AG58" s="3">
        <f>VLOOKUP($A58, Dashboard!$A$2:$Y$155, MATCH('Total Calculated'!AG$1, Dashboard!$A$1:$Y$1, 0), FALSE)</f>
        <v>1.6536739410263099</v>
      </c>
      <c r="AH58" s="3">
        <f>VLOOKUP($A58, 'Dashboard 2'!$A$2:$X$155, MATCH('Total Calculated'!AH$1, 'Dashboard 2'!$A$1:$X$1, 0), FALSE)</f>
        <v>1.7</v>
      </c>
      <c r="AI58" s="3">
        <f>(AG58/C58)*162</f>
        <v>4.96102182307893</v>
      </c>
      <c r="AJ58" s="3">
        <f>(AH58/D58)*162</f>
        <v>3.0943820224719101</v>
      </c>
      <c r="AK58" s="3">
        <f t="shared" si="23"/>
        <v>-1.86663980060702</v>
      </c>
      <c r="AL58">
        <f t="shared" si="15"/>
        <v>85</v>
      </c>
    </row>
    <row r="59" spans="1:38" x14ac:dyDescent="0.45">
      <c r="A59" t="s">
        <v>101</v>
      </c>
      <c r="B59" t="str">
        <f>VLOOKUP($A59, Dashboard!$A$2:$Y$155, MATCH('Total Calculated'!B$1, Dashboard!$A$1:$Y$1, 0), FALSE)</f>
        <v>MIN</v>
      </c>
      <c r="C59">
        <f>VLOOKUP($A59, Dashboard!$A$2:$Y$155, MATCH('Total Calculated'!C$1, Dashboard!$A$1:$Y$1, 0), FALSE)</f>
        <v>53</v>
      </c>
      <c r="D59">
        <f>VLOOKUP($A59, 'Dashboard 2'!$A$2:$X$155, MATCH('Total Calculated'!D$1, 'Dashboard 2'!$A$1:$X$1, 0), FALSE)</f>
        <v>92</v>
      </c>
      <c r="E59">
        <f>VLOOKUP($A59, Dashboard!$A$2:$Y$155, MATCH('Total Calculated'!E$1, Dashboard!$A$1:$Y$1, 0), FALSE)</f>
        <v>4</v>
      </c>
      <c r="F59">
        <f>VLOOKUP($A59, 'Dashboard 2'!$A$2:$X$155, MATCH('Total Calculated'!F$1, 'Dashboard 2'!$A$1:$X$1, 0), FALSE)</f>
        <v>7</v>
      </c>
      <c r="G59">
        <f>VLOOKUP($A59, Dashboard!$A$2:$Y$155, MATCH('Total Calculated'!G$1, Dashboard!$A$1:$Y$1, 0), FALSE)</f>
        <v>16</v>
      </c>
      <c r="H59">
        <f>VLOOKUP($A59, 'Dashboard 2'!$A$2:$X$155, MATCH('Total Calculated'!H$1, 'Dashboard 2'!$A$1:$X$1, 0), FALSE)</f>
        <v>36</v>
      </c>
      <c r="I59" s="2">
        <f>VLOOKUP($A59, Dashboard!$A$2:$Y$155, MATCH('Total Calculated'!I$1, Dashboard!$A$1:$Y$1, 0), FALSE)</f>
        <v>0.255</v>
      </c>
      <c r="J59" s="2">
        <f>VLOOKUP($A59, 'Dashboard 2'!$A$2:$X$155, MATCH('Total Calculated'!J$1, 'Dashboard 2'!$A$1:$X$1, 0), FALSE)</f>
        <v>0.247</v>
      </c>
      <c r="K59" s="2">
        <f t="shared" si="16"/>
        <v>-8.0000000000000071E-3</v>
      </c>
      <c r="L59" s="4">
        <f t="shared" si="1"/>
        <v>66</v>
      </c>
      <c r="M59" s="2">
        <f>VLOOKUP($A59, Dashboard!$A$2:$Y$155, MATCH('Total Calculated'!M$1, Dashboard!$A$1:$Y$1, 0), FALSE)</f>
        <v>0.33</v>
      </c>
      <c r="N59" s="2">
        <f>VLOOKUP($A59, 'Dashboard 2'!$A$2:$X$155, MATCH('Total Calculated'!N$1, 'Dashboard 2'!$A$1:$X$1, 0), FALSE)</f>
        <v>0.32600000000000001</v>
      </c>
      <c r="O59" s="2">
        <f>VLOOKUP($A59, Dashboard!$A$2:$Y$155, MATCH('Total Calculated'!O$1, Dashboard!$A$1:$Y$1, 0), FALSE)</f>
        <v>0.41573033700000001</v>
      </c>
      <c r="P59" s="2">
        <f>VLOOKUP($A59, 'Dashboard 2'!$A$2:$X$155, MATCH('Total Calculated'!P$1, 'Dashboard 2'!$A$1:$X$1, 0), FALSE)</f>
        <v>0.36499999999999999</v>
      </c>
      <c r="Q59" s="2">
        <f t="shared" si="17"/>
        <v>0.74573033700000002</v>
      </c>
      <c r="R59" s="2">
        <f t="shared" si="18"/>
        <v>0.69100000000000006</v>
      </c>
      <c r="S59" s="2">
        <f t="shared" si="19"/>
        <v>-5.4730336999999962E-2</v>
      </c>
      <c r="T59" s="4">
        <f t="shared" si="5"/>
        <v>72</v>
      </c>
      <c r="U59" s="4">
        <f t="shared" si="6"/>
        <v>112.88600137486409</v>
      </c>
      <c r="V59" s="4">
        <f t="shared" si="7"/>
        <v>95.754233338511739</v>
      </c>
      <c r="W59" s="4">
        <f t="shared" si="20"/>
        <v>-17.131768036352355</v>
      </c>
      <c r="X59" s="4">
        <f t="shared" si="9"/>
        <v>73</v>
      </c>
      <c r="Y59" s="2">
        <f>VLOOKUP($A59, Dashboard!$A$2:$Y$155, MATCH('Total Calculated'!Y$1, Dashboard!$A$1:$Y$1, 0), FALSE)</f>
        <v>0.32546656697988502</v>
      </c>
      <c r="Z59" s="2">
        <f>VLOOKUP($A59, 'Dashboard 2'!$A$2:$X$155, MATCH('Total Calculated'!Z$1, 'Dashboard 2'!$A$1:$X$1, 0), FALSE)</f>
        <v>0.309</v>
      </c>
      <c r="AA59" s="2">
        <f t="shared" si="21"/>
        <v>-1.6466566979885022E-2</v>
      </c>
      <c r="AB59" s="4">
        <f t="shared" si="11"/>
        <v>70</v>
      </c>
      <c r="AC59" s="3">
        <f>VLOOKUP($A59, Dashboard!$A$2:$Y$155, MATCH('Total Calculated'!AC$1, Dashboard!$A$1:$Y$1, 0), FALSE)</f>
        <v>112.77805243039001</v>
      </c>
      <c r="AD59" s="3">
        <f>VLOOKUP($A59, 'Dashboard 2'!$A$2:$X$155, MATCH('Total Calculated'!AD$1, 'Dashboard 2'!$A$1:$X$1, 0), FALSE)</f>
        <v>101</v>
      </c>
      <c r="AE59" s="3">
        <f t="shared" si="22"/>
        <v>-11.778052430390005</v>
      </c>
      <c r="AF59" s="4">
        <f t="shared" si="13"/>
        <v>71</v>
      </c>
      <c r="AG59" s="3">
        <f>VLOOKUP($A59, Dashboard!$A$2:$Y$155, MATCH('Total Calculated'!AG$1, Dashboard!$A$1:$Y$1, 0), FALSE)</f>
        <v>1.18448617065309</v>
      </c>
      <c r="AH59" s="3">
        <f>VLOOKUP($A59, 'Dashboard 2'!$A$2:$X$155, MATCH('Total Calculated'!AH$1, 'Dashboard 2'!$A$1:$X$1, 0), FALSE)</f>
        <v>1.7</v>
      </c>
      <c r="AI59" s="3">
        <f>(AG59/C59)*162</f>
        <v>3.6205048989773694</v>
      </c>
      <c r="AJ59" s="3">
        <f>(AH59/D59)*162</f>
        <v>2.9934782608695651</v>
      </c>
      <c r="AK59" s="3">
        <f t="shared" si="23"/>
        <v>-0.62702663810780424</v>
      </c>
      <c r="AL59">
        <f t="shared" si="15"/>
        <v>67</v>
      </c>
    </row>
    <row r="60" spans="1:38" x14ac:dyDescent="0.45">
      <c r="A60" t="s">
        <v>74</v>
      </c>
      <c r="B60" t="str">
        <f>VLOOKUP($A60, Dashboard!$A$2:$Y$155, MATCH('Total Calculated'!B$1, Dashboard!$A$1:$Y$1, 0), FALSE)</f>
        <v>COL</v>
      </c>
      <c r="C60">
        <f>VLOOKUP($A60, Dashboard!$A$2:$Y$155, MATCH('Total Calculated'!C$1, Dashboard!$A$1:$Y$1, 0), FALSE)</f>
        <v>52</v>
      </c>
      <c r="D60">
        <f>VLOOKUP($A60, 'Dashboard 2'!$A$2:$X$155, MATCH('Total Calculated'!D$1, 'Dashboard 2'!$A$1:$X$1, 0), FALSE)</f>
        <v>90</v>
      </c>
      <c r="E60">
        <f>VLOOKUP($A60, Dashboard!$A$2:$Y$155, MATCH('Total Calculated'!E$1, Dashboard!$A$1:$Y$1, 0), FALSE)</f>
        <v>7</v>
      </c>
      <c r="F60">
        <f>VLOOKUP($A60, 'Dashboard 2'!$A$2:$X$155, MATCH('Total Calculated'!F$1, 'Dashboard 2'!$A$1:$X$1, 0), FALSE)</f>
        <v>15</v>
      </c>
      <c r="G60">
        <f>VLOOKUP($A60, Dashboard!$A$2:$Y$155, MATCH('Total Calculated'!G$1, Dashboard!$A$1:$Y$1, 0), FALSE)</f>
        <v>23</v>
      </c>
      <c r="H60">
        <f>VLOOKUP($A60, 'Dashboard 2'!$A$2:$X$155, MATCH('Total Calculated'!H$1, 'Dashboard 2'!$A$1:$X$1, 0), FALSE)</f>
        <v>41</v>
      </c>
      <c r="I60" s="2">
        <f>VLOOKUP($A60, Dashboard!$A$2:$Y$155, MATCH('Total Calculated'!I$1, Dashboard!$A$1:$Y$1, 0), FALSE)</f>
        <v>0.30341880300000001</v>
      </c>
      <c r="J60" s="2">
        <f>VLOOKUP($A60, 'Dashboard 2'!$A$2:$X$155, MATCH('Total Calculated'!J$1, 'Dashboard 2'!$A$1:$X$1, 0), FALSE)</f>
        <v>0.29399999999999998</v>
      </c>
      <c r="K60" s="2">
        <f t="shared" si="16"/>
        <v>-9.4188030000000311E-3</v>
      </c>
      <c r="L60" s="4">
        <f t="shared" si="1"/>
        <v>67</v>
      </c>
      <c r="M60" s="2">
        <f>VLOOKUP($A60, Dashboard!$A$2:$Y$155, MATCH('Total Calculated'!M$1, Dashboard!$A$1:$Y$1, 0), FALSE)</f>
        <v>0.31601731599999999</v>
      </c>
      <c r="N60" s="2">
        <f>VLOOKUP($A60, 'Dashboard 2'!$A$2:$X$155, MATCH('Total Calculated'!N$1, 'Dashboard 2'!$A$1:$X$1, 0), FALSE)</f>
        <v>0.28100000000000003</v>
      </c>
      <c r="O60" s="2">
        <f>VLOOKUP($A60, Dashboard!$A$2:$Y$155, MATCH('Total Calculated'!O$1, Dashboard!$A$1:$Y$1, 0), FALSE)</f>
        <v>0.46118721400000001</v>
      </c>
      <c r="P60" s="2">
        <f>VLOOKUP($A60, 'Dashboard 2'!$A$2:$X$155, MATCH('Total Calculated'!P$1, 'Dashboard 2'!$A$1:$X$1, 0), FALSE)</f>
        <v>0.46</v>
      </c>
      <c r="Q60" s="2">
        <f t="shared" si="17"/>
        <v>0.77720453</v>
      </c>
      <c r="R60" s="2">
        <f t="shared" si="18"/>
        <v>0.7410000000000001</v>
      </c>
      <c r="S60" s="2">
        <f t="shared" si="19"/>
        <v>-3.6204529999999902E-2</v>
      </c>
      <c r="T60" s="4">
        <f t="shared" si="5"/>
        <v>67</v>
      </c>
      <c r="U60" s="4">
        <f t="shared" si="6"/>
        <v>123.95230306353895</v>
      </c>
      <c r="V60" s="4">
        <f t="shared" si="7"/>
        <v>115.03340065247789</v>
      </c>
      <c r="W60" s="4">
        <f t="shared" si="20"/>
        <v>-8.9189024110610546</v>
      </c>
      <c r="X60" s="4">
        <f t="shared" si="9"/>
        <v>66</v>
      </c>
      <c r="Y60" s="2">
        <f>VLOOKUP($A60, Dashboard!$A$2:$Y$155, MATCH('Total Calculated'!Y$1, Dashboard!$A$1:$Y$1, 0), FALSE)</f>
        <v>0.33350963019705399</v>
      </c>
      <c r="Z60" s="2">
        <f>VLOOKUP($A60, 'Dashboard 2'!$A$2:$X$155, MATCH('Total Calculated'!Z$1, 'Dashboard 2'!$A$1:$X$1, 0), FALSE)</f>
        <v>0.313</v>
      </c>
      <c r="AA60" s="2">
        <f t="shared" si="21"/>
        <v>-2.0509630197053985E-2</v>
      </c>
      <c r="AB60" s="4">
        <f t="shared" si="11"/>
        <v>75</v>
      </c>
      <c r="AC60" s="3">
        <f>VLOOKUP($A60, Dashboard!$A$2:$Y$155, MATCH('Total Calculated'!AC$1, Dashboard!$A$1:$Y$1, 0), FALSE)</f>
        <v>101.312592149963</v>
      </c>
      <c r="AD60" s="3">
        <f>VLOOKUP($A60, 'Dashboard 2'!$A$2:$X$155, MATCH('Total Calculated'!AD$1, 'Dashboard 2'!$A$1:$X$1, 0), FALSE)</f>
        <v>88</v>
      </c>
      <c r="AE60" s="3">
        <f t="shared" si="22"/>
        <v>-13.312592149962995</v>
      </c>
      <c r="AF60" s="4">
        <f t="shared" si="13"/>
        <v>74</v>
      </c>
      <c r="AG60" s="3">
        <f>VLOOKUP($A60, Dashboard!$A$2:$Y$155, MATCH('Total Calculated'!AG$1, Dashboard!$A$1:$Y$1, 0), FALSE)</f>
        <v>1.4662612874573999</v>
      </c>
      <c r="AH60" s="3">
        <f>VLOOKUP($A60, 'Dashboard 2'!$A$2:$X$155, MATCH('Total Calculated'!AH$1, 'Dashboard 2'!$A$1:$X$1, 0), FALSE)</f>
        <v>1.6</v>
      </c>
      <c r="AI60" s="3">
        <f>(AG60/C60)*162</f>
        <v>4.5679678570788225</v>
      </c>
      <c r="AJ60" s="3">
        <f>(AH60/D60)*162</f>
        <v>2.88</v>
      </c>
      <c r="AK60" s="3">
        <f t="shared" si="23"/>
        <v>-1.6879678570788226</v>
      </c>
      <c r="AL60">
        <f t="shared" si="15"/>
        <v>84</v>
      </c>
    </row>
    <row r="61" spans="1:38" x14ac:dyDescent="0.45">
      <c r="A61" t="s">
        <v>150</v>
      </c>
      <c r="B61" t="str">
        <f>VLOOKUP($A61, Dashboard!$A$2:$Y$155, MATCH('Total Calculated'!B$1, Dashboard!$A$1:$Y$1, 0), FALSE)</f>
        <v>CHC</v>
      </c>
      <c r="C61">
        <f>VLOOKUP($A61, Dashboard!$A$2:$Y$155, MATCH('Total Calculated'!C$1, Dashboard!$A$1:$Y$1, 0), FALSE)</f>
        <v>50</v>
      </c>
      <c r="D61">
        <f>VLOOKUP($A61, 'Dashboard 2'!$A$2:$X$155, MATCH('Total Calculated'!D$1, 'Dashboard 2'!$A$1:$X$1, 0), FALSE)</f>
        <v>87</v>
      </c>
      <c r="E61">
        <f>VLOOKUP($A61, Dashboard!$A$2:$Y$155, MATCH('Total Calculated'!E$1, Dashboard!$A$1:$Y$1, 0), FALSE)</f>
        <v>7</v>
      </c>
      <c r="F61">
        <f>VLOOKUP($A61, 'Dashboard 2'!$A$2:$X$155, MATCH('Total Calculated'!F$1, 'Dashboard 2'!$A$1:$X$1, 0), FALSE)</f>
        <v>10</v>
      </c>
      <c r="G61">
        <f>VLOOKUP($A61, Dashboard!$A$2:$Y$155, MATCH('Total Calculated'!G$1, Dashboard!$A$1:$Y$1, 0), FALSE)</f>
        <v>21</v>
      </c>
      <c r="H61">
        <f>VLOOKUP($A61, 'Dashboard 2'!$A$2:$X$155, MATCH('Total Calculated'!H$1, 'Dashboard 2'!$A$1:$X$1, 0), FALSE)</f>
        <v>35</v>
      </c>
      <c r="I61" s="2">
        <f>VLOOKUP($A61, Dashboard!$A$2:$Y$155, MATCH('Total Calculated'!I$1, Dashboard!$A$1:$Y$1, 0), FALSE)</f>
        <v>0.35164835100000003</v>
      </c>
      <c r="J61" s="2">
        <f>VLOOKUP($A61, 'Dashboard 2'!$A$2:$X$155, MATCH('Total Calculated'!J$1, 'Dashboard 2'!$A$1:$X$1, 0), FALSE)</f>
        <v>0.255</v>
      </c>
      <c r="K61" s="2">
        <f t="shared" si="16"/>
        <v>-9.6648351000000021E-2</v>
      </c>
      <c r="L61" s="4">
        <f t="shared" si="1"/>
        <v>105</v>
      </c>
      <c r="M61" s="2">
        <f>VLOOKUP($A61, Dashboard!$A$2:$Y$155, MATCH('Total Calculated'!M$1, Dashboard!$A$1:$Y$1, 0), FALSE)</f>
        <v>0.31868131799999999</v>
      </c>
      <c r="N61" s="2">
        <f>VLOOKUP($A61, 'Dashboard 2'!$A$2:$X$155, MATCH('Total Calculated'!N$1, 'Dashboard 2'!$A$1:$X$1, 0), FALSE)</f>
        <v>0.34499999999999997</v>
      </c>
      <c r="O61" s="2">
        <f>VLOOKUP($A61, Dashboard!$A$2:$Y$155, MATCH('Total Calculated'!O$1, Dashboard!$A$1:$Y$1, 0), FALSE)</f>
        <v>0.43037974600000001</v>
      </c>
      <c r="P61" s="2">
        <f>VLOOKUP($A61, 'Dashboard 2'!$A$2:$X$155, MATCH('Total Calculated'!P$1, 'Dashboard 2'!$A$1:$X$1, 0), FALSE)</f>
        <v>0.432</v>
      </c>
      <c r="Q61" s="2">
        <f t="shared" si="17"/>
        <v>0.74906106399999994</v>
      </c>
      <c r="R61" s="2">
        <f t="shared" si="18"/>
        <v>0.77699999999999991</v>
      </c>
      <c r="S61" s="2">
        <f t="shared" si="19"/>
        <v>2.793893599999997E-2</v>
      </c>
      <c r="T61" s="4">
        <f t="shared" si="5"/>
        <v>51</v>
      </c>
      <c r="U61" s="4">
        <f t="shared" si="6"/>
        <v>114.79076410750349</v>
      </c>
      <c r="V61" s="4">
        <f t="shared" si="7"/>
        <v>121.72595929780954</v>
      </c>
      <c r="W61" s="4">
        <f t="shared" si="20"/>
        <v>6.9351951903060467</v>
      </c>
      <c r="X61" s="4">
        <f t="shared" si="9"/>
        <v>53</v>
      </c>
      <c r="Y61" s="2">
        <f>VLOOKUP($A61, Dashboard!$A$2:$Y$155, MATCH('Total Calculated'!Y$1, Dashboard!$A$1:$Y$1, 0), FALSE)</f>
        <v>0.32384855308375499</v>
      </c>
      <c r="Z61" s="2">
        <f>VLOOKUP($A61, 'Dashboard 2'!$A$2:$X$155, MATCH('Total Calculated'!Z$1, 'Dashboard 2'!$A$1:$X$1, 0), FALSE)</f>
        <v>0.33900000000000002</v>
      </c>
      <c r="AA61" s="2">
        <f t="shared" si="21"/>
        <v>1.5151446916245037E-2</v>
      </c>
      <c r="AB61" s="4">
        <f t="shared" si="11"/>
        <v>46</v>
      </c>
      <c r="AC61" s="3">
        <f>VLOOKUP($A61, Dashboard!$A$2:$Y$155, MATCH('Total Calculated'!AC$1, Dashboard!$A$1:$Y$1, 0), FALSE)</f>
        <v>109.459123161748</v>
      </c>
      <c r="AD61" s="3">
        <f>VLOOKUP($A61, 'Dashboard 2'!$A$2:$X$155, MATCH('Total Calculated'!AD$1, 'Dashboard 2'!$A$1:$X$1, 0), FALSE)</f>
        <v>120</v>
      </c>
      <c r="AE61" s="3">
        <f t="shared" si="22"/>
        <v>10.540876838252004</v>
      </c>
      <c r="AF61" s="4">
        <f t="shared" si="13"/>
        <v>46</v>
      </c>
      <c r="AG61" s="3">
        <f>VLOOKUP($A61, Dashboard!$A$2:$Y$155, MATCH('Total Calculated'!AG$1, Dashboard!$A$1:$Y$1, 0), FALSE)</f>
        <v>0.63346378147856597</v>
      </c>
      <c r="AH61" s="3">
        <f>VLOOKUP($A61, 'Dashboard 2'!$A$2:$X$155, MATCH('Total Calculated'!AH$1, 'Dashboard 2'!$A$1:$X$1, 0), FALSE)</f>
        <v>1.6</v>
      </c>
      <c r="AI61" s="3">
        <f>(AG61/C61)*162</f>
        <v>2.052422651990554</v>
      </c>
      <c r="AJ61" s="3">
        <f>(AH61/D61)*162</f>
        <v>2.9793103448275859</v>
      </c>
      <c r="AK61" s="3">
        <f t="shared" si="23"/>
        <v>0.92688769283703198</v>
      </c>
      <c r="AL61">
        <f t="shared" si="15"/>
        <v>47</v>
      </c>
    </row>
    <row r="62" spans="1:38" x14ac:dyDescent="0.45">
      <c r="A62" t="s">
        <v>102</v>
      </c>
      <c r="B62" t="str">
        <f>VLOOKUP($A62, Dashboard!$A$2:$Y$155, MATCH('Total Calculated'!B$1, Dashboard!$A$1:$Y$1, 0), FALSE)</f>
        <v>NYM</v>
      </c>
      <c r="C62">
        <f>VLOOKUP($A62, Dashboard!$A$2:$Y$155, MATCH('Total Calculated'!C$1, Dashboard!$A$1:$Y$1, 0), FALSE)</f>
        <v>49</v>
      </c>
      <c r="D62">
        <f>VLOOKUP($A62, 'Dashboard 2'!$A$2:$X$155, MATCH('Total Calculated'!D$1, 'Dashboard 2'!$A$1:$X$1, 0), FALSE)</f>
        <v>87</v>
      </c>
      <c r="E62">
        <f>VLOOKUP($A62, Dashboard!$A$2:$Y$155, MATCH('Total Calculated'!E$1, Dashboard!$A$1:$Y$1, 0), FALSE)</f>
        <v>7</v>
      </c>
      <c r="F62">
        <f>VLOOKUP($A62, 'Dashboard 2'!$A$2:$X$155, MATCH('Total Calculated'!F$1, 'Dashboard 2'!$A$1:$X$1, 0), FALSE)</f>
        <v>11</v>
      </c>
      <c r="G62">
        <f>VLOOKUP($A62, Dashboard!$A$2:$Y$155, MATCH('Total Calculated'!G$1, Dashboard!$A$1:$Y$1, 0), FALSE)</f>
        <v>29</v>
      </c>
      <c r="H62">
        <f>VLOOKUP($A62, 'Dashboard 2'!$A$2:$X$155, MATCH('Total Calculated'!H$1, 'Dashboard 2'!$A$1:$X$1, 0), FALSE)</f>
        <v>45</v>
      </c>
      <c r="I62" s="2">
        <f>VLOOKUP($A62, Dashboard!$A$2:$Y$155, MATCH('Total Calculated'!I$1, Dashboard!$A$1:$Y$1, 0), FALSE)</f>
        <v>0.23287671200000001</v>
      </c>
      <c r="J62" s="2">
        <f>VLOOKUP($A62, 'Dashboard 2'!$A$2:$X$155, MATCH('Total Calculated'!J$1, 'Dashboard 2'!$A$1:$X$1, 0), FALSE)</f>
        <v>0.253</v>
      </c>
      <c r="K62" s="2">
        <f t="shared" si="16"/>
        <v>2.0123287999999989E-2</v>
      </c>
      <c r="L62" s="4">
        <f t="shared" si="1"/>
        <v>31</v>
      </c>
      <c r="M62" s="2">
        <f>VLOOKUP($A62, Dashboard!$A$2:$Y$155, MATCH('Total Calculated'!M$1, Dashboard!$A$1:$Y$1, 0), FALSE)</f>
        <v>0.35616438299999997</v>
      </c>
      <c r="N62" s="2">
        <f>VLOOKUP($A62, 'Dashboard 2'!$A$2:$X$155, MATCH('Total Calculated'!N$1, 'Dashboard 2'!$A$1:$X$1, 0), FALSE)</f>
        <v>0.32400000000000001</v>
      </c>
      <c r="O62" s="2">
        <f>VLOOKUP($A62, Dashboard!$A$2:$Y$155, MATCH('Total Calculated'!O$1, Dashboard!$A$1:$Y$1, 0), FALSE)</f>
        <v>0.38888888799999999</v>
      </c>
      <c r="P62" s="2">
        <f>VLOOKUP($A62, 'Dashboard 2'!$A$2:$X$155, MATCH('Total Calculated'!P$1, 'Dashboard 2'!$A$1:$X$1, 0), FALSE)</f>
        <v>0.39300000000000002</v>
      </c>
      <c r="Q62" s="2">
        <f t="shared" si="17"/>
        <v>0.74505327099999996</v>
      </c>
      <c r="R62" s="2">
        <f t="shared" si="18"/>
        <v>0.71700000000000008</v>
      </c>
      <c r="S62" s="2">
        <f t="shared" si="19"/>
        <v>-2.805327099999988E-2</v>
      </c>
      <c r="T62" s="4">
        <f t="shared" si="5"/>
        <v>64</v>
      </c>
      <c r="U62" s="4">
        <f t="shared" si="6"/>
        <v>110.71932603852726</v>
      </c>
      <c r="V62" s="4">
        <f t="shared" si="7"/>
        <v>104.18362591269226</v>
      </c>
      <c r="W62" s="4">
        <f t="shared" si="20"/>
        <v>-6.5357001258349925</v>
      </c>
      <c r="X62" s="4">
        <f t="shared" si="9"/>
        <v>62</v>
      </c>
      <c r="Y62" s="2">
        <f>VLOOKUP($A62, Dashboard!$A$2:$Y$155, MATCH('Total Calculated'!Y$1, Dashboard!$A$1:$Y$1, 0), FALSE)</f>
        <v>0.33308411574144903</v>
      </c>
      <c r="Z62" s="2">
        <f>VLOOKUP($A62, 'Dashboard 2'!$A$2:$X$155, MATCH('Total Calculated'!Z$1, 'Dashboard 2'!$A$1:$X$1, 0), FALSE)</f>
        <v>0.315</v>
      </c>
      <c r="AA62" s="2">
        <f t="shared" si="21"/>
        <v>-1.8084115741449025E-2</v>
      </c>
      <c r="AB62" s="4">
        <f t="shared" si="11"/>
        <v>73</v>
      </c>
      <c r="AC62" s="3">
        <f>VLOOKUP($A62, Dashboard!$A$2:$Y$155, MATCH('Total Calculated'!AC$1, Dashboard!$A$1:$Y$1, 0), FALSE)</f>
        <v>117.78453715750901</v>
      </c>
      <c r="AD62" s="3">
        <f>VLOOKUP($A62, 'Dashboard 2'!$A$2:$X$155, MATCH('Total Calculated'!AD$1, 'Dashboard 2'!$A$1:$X$1, 0), FALSE)</f>
        <v>106</v>
      </c>
      <c r="AE62" s="3">
        <f t="shared" si="22"/>
        <v>-11.784537157509007</v>
      </c>
      <c r="AF62" s="4">
        <f t="shared" si="13"/>
        <v>72</v>
      </c>
      <c r="AG62" s="3">
        <f>VLOOKUP($A62, Dashboard!$A$2:$Y$155, MATCH('Total Calculated'!AG$1, Dashboard!$A$1:$Y$1, 0), FALSE)</f>
        <v>1.17462018221715</v>
      </c>
      <c r="AH62" s="3">
        <f>VLOOKUP($A62, 'Dashboard 2'!$A$2:$X$155, MATCH('Total Calculated'!AH$1, 'Dashboard 2'!$A$1:$X$1, 0), FALSE)</f>
        <v>1.5</v>
      </c>
      <c r="AI62" s="3">
        <f>(AG62/C62)*162</f>
        <v>3.8834381534526186</v>
      </c>
      <c r="AJ62" s="3">
        <f>(AH62/D62)*162</f>
        <v>2.7931034482758621</v>
      </c>
      <c r="AK62" s="3">
        <f t="shared" si="23"/>
        <v>-1.0903347051767565</v>
      </c>
      <c r="AL62">
        <f t="shared" si="15"/>
        <v>73</v>
      </c>
    </row>
    <row r="63" spans="1:38" x14ac:dyDescent="0.45">
      <c r="A63" t="s">
        <v>193</v>
      </c>
      <c r="B63" t="str">
        <f>VLOOKUP($A63, Dashboard!$A$2:$Y$155, MATCH('Total Calculated'!B$1, Dashboard!$A$1:$Y$1, 0), FALSE)</f>
        <v>TBR</v>
      </c>
      <c r="C63">
        <f>VLOOKUP($A63, Dashboard!$A$2:$Y$155, MATCH('Total Calculated'!C$1, Dashboard!$A$1:$Y$1, 0), FALSE)</f>
        <v>53</v>
      </c>
      <c r="D63">
        <f>VLOOKUP($A63, 'Dashboard 2'!$A$2:$X$155, MATCH('Total Calculated'!D$1, 'Dashboard 2'!$A$1:$X$1, 0), FALSE)</f>
        <v>80</v>
      </c>
      <c r="E63">
        <f>VLOOKUP($A63, Dashboard!$A$2:$Y$155, MATCH('Total Calculated'!E$1, Dashboard!$A$1:$Y$1, 0), FALSE)</f>
        <v>4</v>
      </c>
      <c r="F63">
        <f>VLOOKUP($A63, 'Dashboard 2'!$A$2:$X$155, MATCH('Total Calculated'!F$1, 'Dashboard 2'!$A$1:$X$1, 0), FALSE)</f>
        <v>10</v>
      </c>
      <c r="G63">
        <f>VLOOKUP($A63, Dashboard!$A$2:$Y$155, MATCH('Total Calculated'!G$1, Dashboard!$A$1:$Y$1, 0), FALSE)</f>
        <v>25</v>
      </c>
      <c r="H63">
        <f>VLOOKUP($A63, 'Dashboard 2'!$A$2:$X$155, MATCH('Total Calculated'!H$1, 'Dashboard 2'!$A$1:$X$1, 0), FALSE)</f>
        <v>39</v>
      </c>
      <c r="I63" s="2">
        <f>VLOOKUP($A63, Dashboard!$A$2:$Y$155, MATCH('Total Calculated'!I$1, Dashboard!$A$1:$Y$1, 0), FALSE)</f>
        <v>0.138528138</v>
      </c>
      <c r="J63" s="2">
        <f>VLOOKUP($A63, 'Dashboard 2'!$A$2:$X$155, MATCH('Total Calculated'!J$1, 'Dashboard 2'!$A$1:$X$1, 0), FALSE)</f>
        <v>0.16200000000000001</v>
      </c>
      <c r="K63" s="2">
        <f t="shared" si="16"/>
        <v>2.347186200000001E-2</v>
      </c>
      <c r="L63" s="4">
        <f t="shared" si="1"/>
        <v>29</v>
      </c>
      <c r="M63" s="2">
        <f>VLOOKUP($A63, Dashboard!$A$2:$Y$155, MATCH('Total Calculated'!M$1, Dashboard!$A$1:$Y$1, 0), FALSE)</f>
        <v>0.31601731599999999</v>
      </c>
      <c r="N63" s="2">
        <f>VLOOKUP($A63, 'Dashboard 2'!$A$2:$X$155, MATCH('Total Calculated'!N$1, 'Dashboard 2'!$A$1:$X$1, 0), FALSE)</f>
        <v>0.35</v>
      </c>
      <c r="O63" s="2">
        <f>VLOOKUP($A63, Dashboard!$A$2:$Y$155, MATCH('Total Calculated'!O$1, Dashboard!$A$1:$Y$1, 0), FALSE)</f>
        <v>0.354066985</v>
      </c>
      <c r="P63" s="2">
        <f>VLOOKUP($A63, 'Dashboard 2'!$A$2:$X$155, MATCH('Total Calculated'!P$1, 'Dashboard 2'!$A$1:$X$1, 0), FALSE)</f>
        <v>0.45300000000000001</v>
      </c>
      <c r="Q63" s="2">
        <f t="shared" si="17"/>
        <v>0.67008430099999994</v>
      </c>
      <c r="R63" s="2">
        <f t="shared" si="18"/>
        <v>0.80299999999999994</v>
      </c>
      <c r="S63" s="2">
        <f t="shared" si="19"/>
        <v>0.132915699</v>
      </c>
      <c r="T63" s="4">
        <f t="shared" si="5"/>
        <v>24</v>
      </c>
      <c r="U63" s="4">
        <f t="shared" si="6"/>
        <v>89.837580452073951</v>
      </c>
      <c r="V63" s="4">
        <f t="shared" si="7"/>
        <v>129.63336958210348</v>
      </c>
      <c r="W63" s="4">
        <f t="shared" si="20"/>
        <v>39.795789130029533</v>
      </c>
      <c r="X63" s="4">
        <f t="shared" si="9"/>
        <v>26</v>
      </c>
      <c r="Y63" s="2">
        <f>VLOOKUP($A63, Dashboard!$A$2:$Y$155, MATCH('Total Calculated'!Y$1, Dashboard!$A$1:$Y$1, 0), FALSE)</f>
        <v>0.29747111792172098</v>
      </c>
      <c r="Z63" s="2">
        <f>VLOOKUP($A63, 'Dashboard 2'!$A$2:$X$155, MATCH('Total Calculated'!Z$1, 'Dashboard 2'!$A$1:$X$1, 0), FALSE)</f>
        <v>0.34699999999999998</v>
      </c>
      <c r="AA63" s="2">
        <f t="shared" si="21"/>
        <v>4.9528882078278991E-2</v>
      </c>
      <c r="AB63" s="4">
        <f t="shared" si="11"/>
        <v>23</v>
      </c>
      <c r="AC63" s="3">
        <f>VLOOKUP($A63, Dashboard!$A$2:$Y$155, MATCH('Total Calculated'!AC$1, Dashboard!$A$1:$Y$1, 0), FALSE)</f>
        <v>96.408797292854601</v>
      </c>
      <c r="AD63" s="3">
        <f>VLOOKUP($A63, 'Dashboard 2'!$A$2:$X$155, MATCH('Total Calculated'!AD$1, 'Dashboard 2'!$A$1:$X$1, 0), FALSE)</f>
        <v>131</v>
      </c>
      <c r="AE63" s="3">
        <f t="shared" si="22"/>
        <v>34.591202707145399</v>
      </c>
      <c r="AF63" s="4">
        <f t="shared" si="13"/>
        <v>23</v>
      </c>
      <c r="AG63" s="3">
        <f>VLOOKUP($A63, Dashboard!$A$2:$Y$155, MATCH('Total Calculated'!AG$1, Dashboard!$A$1:$Y$1, 0), FALSE)</f>
        <v>3.3625572398331798E-2</v>
      </c>
      <c r="AH63" s="3">
        <f>VLOOKUP($A63, 'Dashboard 2'!$A$2:$X$155, MATCH('Total Calculated'!AH$1, 'Dashboard 2'!$A$1:$X$1, 0), FALSE)</f>
        <v>1.5</v>
      </c>
      <c r="AI63" s="3">
        <f>(AG63/C63)*162</f>
        <v>0.1027800514816934</v>
      </c>
      <c r="AJ63" s="3">
        <f>(AH63/D63)*162</f>
        <v>3.0375000000000001</v>
      </c>
      <c r="AK63" s="3">
        <f t="shared" si="23"/>
        <v>2.9347199485183069</v>
      </c>
      <c r="AL63">
        <f t="shared" si="15"/>
        <v>23</v>
      </c>
    </row>
    <row r="64" spans="1:38" x14ac:dyDescent="0.45">
      <c r="A64" t="s">
        <v>207</v>
      </c>
      <c r="B64" t="str">
        <f>VLOOKUP($A64, Dashboard!$A$2:$Y$155, MATCH('Total Calculated'!B$1, Dashboard!$A$1:$Y$1, 0), FALSE)</f>
        <v>BOS</v>
      </c>
      <c r="C64">
        <f>VLOOKUP($A64, Dashboard!$A$2:$Y$155, MATCH('Total Calculated'!C$1, Dashboard!$A$1:$Y$1, 0), FALSE)</f>
        <v>53</v>
      </c>
      <c r="D64">
        <f>VLOOKUP($A64, 'Dashboard 2'!$A$2:$X$155, MATCH('Total Calculated'!D$1, 'Dashboard 2'!$A$1:$X$1, 0), FALSE)</f>
        <v>88</v>
      </c>
      <c r="E64">
        <f>VLOOKUP($A64, Dashboard!$A$2:$Y$155, MATCH('Total Calculated'!E$1, Dashboard!$A$1:$Y$1, 0), FALSE)</f>
        <v>5</v>
      </c>
      <c r="F64">
        <f>VLOOKUP($A64, 'Dashboard 2'!$A$2:$X$155, MATCH('Total Calculated'!F$1, 'Dashboard 2'!$A$1:$X$1, 0), FALSE)</f>
        <v>10</v>
      </c>
      <c r="G64">
        <f>VLOOKUP($A64, Dashboard!$A$2:$Y$155, MATCH('Total Calculated'!G$1, Dashboard!$A$1:$Y$1, 0), FALSE)</f>
        <v>28</v>
      </c>
      <c r="H64">
        <f>VLOOKUP($A64, 'Dashboard 2'!$A$2:$X$155, MATCH('Total Calculated'!H$1, 'Dashboard 2'!$A$1:$X$1, 0), FALSE)</f>
        <v>43</v>
      </c>
      <c r="I64" s="2">
        <f>VLOOKUP($A64, Dashboard!$A$2:$Y$155, MATCH('Total Calculated'!I$1, Dashboard!$A$1:$Y$1, 0), FALSE)</f>
        <v>0.25773195799999998</v>
      </c>
      <c r="J64" s="2">
        <f>VLOOKUP($A64, 'Dashboard 2'!$A$2:$X$155, MATCH('Total Calculated'!J$1, 'Dashboard 2'!$A$1:$X$1, 0), FALSE)</f>
        <v>0.26400000000000001</v>
      </c>
      <c r="K64" s="2">
        <f t="shared" si="16"/>
        <v>6.2680420000000292E-3</v>
      </c>
      <c r="L64" s="4">
        <f t="shared" si="1"/>
        <v>52</v>
      </c>
      <c r="M64" s="2">
        <f>VLOOKUP($A64, Dashboard!$A$2:$Y$155, MATCH('Total Calculated'!M$1, Dashboard!$A$1:$Y$1, 0), FALSE)</f>
        <v>0.234375</v>
      </c>
      <c r="N64" s="2">
        <f>VLOOKUP($A64, 'Dashboard 2'!$A$2:$X$155, MATCH('Total Calculated'!N$1, 'Dashboard 2'!$A$1:$X$1, 0), FALSE)</f>
        <v>0.315</v>
      </c>
      <c r="O64" s="2">
        <f>VLOOKUP($A64, Dashboard!$A$2:$Y$155, MATCH('Total Calculated'!O$1, Dashboard!$A$1:$Y$1, 0), FALSE)</f>
        <v>0.36263736200000002</v>
      </c>
      <c r="P64" s="2">
        <f>VLOOKUP($A64, 'Dashboard 2'!$A$2:$X$155, MATCH('Total Calculated'!P$1, 'Dashboard 2'!$A$1:$X$1, 0), FALSE)</f>
        <v>0.437</v>
      </c>
      <c r="Q64" s="2">
        <f t="shared" si="17"/>
        <v>0.59701236200000007</v>
      </c>
      <c r="R64" s="2">
        <f t="shared" si="18"/>
        <v>0.752</v>
      </c>
      <c r="S64" s="2">
        <f t="shared" si="19"/>
        <v>0.15498763799999993</v>
      </c>
      <c r="T64" s="4">
        <f t="shared" si="5"/>
        <v>19</v>
      </c>
      <c r="U64" s="4">
        <f t="shared" si="6"/>
        <v>72.65423987882555</v>
      </c>
      <c r="V64" s="4">
        <f t="shared" si="7"/>
        <v>116.00124281497592</v>
      </c>
      <c r="W64" s="4">
        <f t="shared" si="20"/>
        <v>43.347002936150375</v>
      </c>
      <c r="X64" s="4">
        <f t="shared" si="9"/>
        <v>20</v>
      </c>
      <c r="Y64" s="2">
        <f>VLOOKUP($A64, Dashboard!$A$2:$Y$155, MATCH('Total Calculated'!Y$1, Dashboard!$A$1:$Y$1, 0), FALSE)</f>
        <v>0.25464013963937698</v>
      </c>
      <c r="Z64" s="2">
        <f>VLOOKUP($A64, 'Dashboard 2'!$A$2:$X$155, MATCH('Total Calculated'!Z$1, 'Dashboard 2'!$A$1:$X$1, 0), FALSE)</f>
        <v>0.32400000000000001</v>
      </c>
      <c r="AA64" s="2">
        <f t="shared" si="21"/>
        <v>6.9359860360623027E-2</v>
      </c>
      <c r="AB64" s="4">
        <f t="shared" si="11"/>
        <v>15</v>
      </c>
      <c r="AC64" s="3">
        <f>VLOOKUP($A64, Dashboard!$A$2:$Y$155, MATCH('Total Calculated'!AC$1, Dashboard!$A$1:$Y$1, 0), FALSE)</f>
        <v>56.412712099160402</v>
      </c>
      <c r="AD64" s="3">
        <f>VLOOKUP($A64, 'Dashboard 2'!$A$2:$X$155, MATCH('Total Calculated'!AD$1, 'Dashboard 2'!$A$1:$X$1, 0), FALSE)</f>
        <v>105</v>
      </c>
      <c r="AE64" s="3">
        <f t="shared" si="22"/>
        <v>48.587287900839598</v>
      </c>
      <c r="AF64" s="4">
        <f t="shared" si="13"/>
        <v>14</v>
      </c>
      <c r="AG64" s="3">
        <f>VLOOKUP($A64, Dashboard!$A$2:$Y$155, MATCH('Total Calculated'!AG$1, Dashboard!$A$1:$Y$1, 0), FALSE)</f>
        <v>-0.25798763583041101</v>
      </c>
      <c r="AH64" s="3">
        <f>VLOOKUP($A64, 'Dashboard 2'!$A$2:$X$155, MATCH('Total Calculated'!AH$1, 'Dashboard 2'!$A$1:$X$1, 0), FALSE)</f>
        <v>1.5</v>
      </c>
      <c r="AI64" s="3">
        <f>(AG64/C64)*162</f>
        <v>-0.78856598121748267</v>
      </c>
      <c r="AJ64" s="3">
        <f>(AH64/D64)*162</f>
        <v>2.7613636363636362</v>
      </c>
      <c r="AK64" s="3">
        <f t="shared" si="23"/>
        <v>3.5499296175811188</v>
      </c>
      <c r="AL64">
        <f t="shared" si="15"/>
        <v>20</v>
      </c>
    </row>
    <row r="65" spans="1:38" x14ac:dyDescent="0.45">
      <c r="A65" t="s">
        <v>57</v>
      </c>
      <c r="B65" t="str">
        <f>VLOOKUP($A65, Dashboard!$A$2:$Y$155, MATCH('Total Calculated'!B$1, Dashboard!$A$1:$Y$1, 0), FALSE)</f>
        <v>BAL</v>
      </c>
      <c r="C65">
        <f>VLOOKUP($A65, Dashboard!$A$2:$Y$155, MATCH('Total Calculated'!C$1, Dashboard!$A$1:$Y$1, 0), FALSE)</f>
        <v>50</v>
      </c>
      <c r="D65">
        <f>VLOOKUP($A65, 'Dashboard 2'!$A$2:$X$155, MATCH('Total Calculated'!D$1, 'Dashboard 2'!$A$1:$X$1, 0), FALSE)</f>
        <v>85</v>
      </c>
      <c r="E65">
        <f>VLOOKUP($A65, Dashboard!$A$2:$Y$155, MATCH('Total Calculated'!E$1, Dashboard!$A$1:$Y$1, 0), FALSE)</f>
        <v>10</v>
      </c>
      <c r="F65">
        <f>VLOOKUP($A65, 'Dashboard 2'!$A$2:$X$155, MATCH('Total Calculated'!F$1, 'Dashboard 2'!$A$1:$X$1, 0), FALSE)</f>
        <v>9</v>
      </c>
      <c r="G65">
        <f>VLOOKUP($A65, Dashboard!$A$2:$Y$155, MATCH('Total Calculated'!G$1, Dashboard!$A$1:$Y$1, 0), FALSE)</f>
        <v>37</v>
      </c>
      <c r="H65">
        <f>VLOOKUP($A65, 'Dashboard 2'!$A$2:$X$155, MATCH('Total Calculated'!H$1, 'Dashboard 2'!$A$1:$X$1, 0), FALSE)</f>
        <v>39</v>
      </c>
      <c r="I65" s="2">
        <f>VLOOKUP($A65, Dashboard!$A$2:$Y$155, MATCH('Total Calculated'!I$1, Dashboard!$A$1:$Y$1, 0), FALSE)</f>
        <v>0.17647058800000001</v>
      </c>
      <c r="J65" s="2">
        <f>VLOOKUP($A65, 'Dashboard 2'!$A$2:$X$155, MATCH('Total Calculated'!J$1, 'Dashboard 2'!$A$1:$X$1, 0), FALSE)</f>
        <v>0.14499999999999999</v>
      </c>
      <c r="K65" s="2">
        <f t="shared" si="16"/>
        <v>-3.1470588000000022E-2</v>
      </c>
      <c r="L65" s="4">
        <f t="shared" si="1"/>
        <v>88</v>
      </c>
      <c r="M65" s="2">
        <f>VLOOKUP($A65, Dashboard!$A$2:$Y$155, MATCH('Total Calculated'!M$1, Dashboard!$A$1:$Y$1, 0), FALSE)</f>
        <v>0.334841628</v>
      </c>
      <c r="N65" s="2">
        <f>VLOOKUP($A65, 'Dashboard 2'!$A$2:$X$155, MATCH('Total Calculated'!N$1, 'Dashboard 2'!$A$1:$X$1, 0), FALSE)</f>
        <v>0.315</v>
      </c>
      <c r="O65" s="2">
        <f>VLOOKUP($A65, Dashboard!$A$2:$Y$155, MATCH('Total Calculated'!O$1, Dashboard!$A$1:$Y$1, 0), FALSE)</f>
        <v>0.48309178699999999</v>
      </c>
      <c r="P65" s="2">
        <f>VLOOKUP($A65, 'Dashboard 2'!$A$2:$X$155, MATCH('Total Calculated'!P$1, 'Dashboard 2'!$A$1:$X$1, 0), FALSE)</f>
        <v>0.35199999999999998</v>
      </c>
      <c r="Q65" s="2">
        <f t="shared" si="17"/>
        <v>0.81793341499999994</v>
      </c>
      <c r="R65" s="2">
        <f t="shared" si="18"/>
        <v>0.66700000000000004</v>
      </c>
      <c r="S65" s="2">
        <f t="shared" si="19"/>
        <v>-0.1509334149999999</v>
      </c>
      <c r="T65" s="4">
        <f t="shared" si="5"/>
        <v>97</v>
      </c>
      <c r="U65" s="4">
        <f t="shared" si="6"/>
        <v>135.51957733571541</v>
      </c>
      <c r="V65" s="4">
        <f t="shared" si="7"/>
        <v>88.931179120708407</v>
      </c>
      <c r="W65" s="4">
        <f t="shared" si="20"/>
        <v>-46.588398215007004</v>
      </c>
      <c r="X65" s="4">
        <f t="shared" si="9"/>
        <v>99</v>
      </c>
      <c r="Y65" s="2">
        <f>VLOOKUP($A65, Dashboard!$A$2:$Y$155, MATCH('Total Calculated'!Y$1, Dashboard!$A$1:$Y$1, 0), FALSE)</f>
        <v>0.34917770624160699</v>
      </c>
      <c r="Z65" s="2">
        <f>VLOOKUP($A65, 'Dashboard 2'!$A$2:$X$155, MATCH('Total Calculated'!Z$1, 'Dashboard 2'!$A$1:$X$1, 0), FALSE)</f>
        <v>0.29399999999999998</v>
      </c>
      <c r="AA65" s="2">
        <f t="shared" si="21"/>
        <v>-5.5177706241607005E-2</v>
      </c>
      <c r="AB65" s="4">
        <f t="shared" si="11"/>
        <v>94</v>
      </c>
      <c r="AC65" s="3">
        <f>VLOOKUP($A65, Dashboard!$A$2:$Y$155, MATCH('Total Calculated'!AC$1, Dashboard!$A$1:$Y$1, 0), FALSE)</f>
        <v>130.53204247099001</v>
      </c>
      <c r="AD65" s="3">
        <f>VLOOKUP($A65, 'Dashboard 2'!$A$2:$X$155, MATCH('Total Calculated'!AD$1, 'Dashboard 2'!$A$1:$X$1, 0), FALSE)</f>
        <v>93</v>
      </c>
      <c r="AE65" s="3">
        <f t="shared" si="22"/>
        <v>-37.532042470990007</v>
      </c>
      <c r="AF65" s="4">
        <f t="shared" si="13"/>
        <v>94</v>
      </c>
      <c r="AG65" s="3">
        <f>VLOOKUP($A65, Dashboard!$A$2:$Y$155, MATCH('Total Calculated'!AG$1, Dashboard!$A$1:$Y$1, 0), FALSE)</f>
        <v>1.77670498834711</v>
      </c>
      <c r="AH65" s="3">
        <f>VLOOKUP($A65, 'Dashboard 2'!$A$2:$X$155, MATCH('Total Calculated'!AH$1, 'Dashboard 2'!$A$1:$X$1, 0), FALSE)</f>
        <v>1.3</v>
      </c>
      <c r="AI65" s="3">
        <f>(AG65/C65)*162</f>
        <v>5.7565241622446361</v>
      </c>
      <c r="AJ65" s="3">
        <f>(AH65/D65)*162</f>
        <v>2.4776470588235298</v>
      </c>
      <c r="AK65" s="3">
        <f t="shared" si="23"/>
        <v>-3.2788771034211064</v>
      </c>
      <c r="AL65">
        <f t="shared" si="15"/>
        <v>97</v>
      </c>
    </row>
    <row r="66" spans="1:38" x14ac:dyDescent="0.45">
      <c r="A66" t="s">
        <v>157</v>
      </c>
      <c r="B66" t="str">
        <f>VLOOKUP($A66, Dashboard!$A$2:$Y$155, MATCH('Total Calculated'!B$1, Dashboard!$A$1:$Y$1, 0), FALSE)</f>
        <v>PIT</v>
      </c>
      <c r="C66">
        <f>VLOOKUP($A66, Dashboard!$A$2:$Y$155, MATCH('Total Calculated'!C$1, Dashboard!$A$1:$Y$1, 0), FALSE)</f>
        <v>54</v>
      </c>
      <c r="D66">
        <f>VLOOKUP($A66, 'Dashboard 2'!$A$2:$X$155, MATCH('Total Calculated'!D$1, 'Dashboard 2'!$A$1:$X$1, 0), FALSE)</f>
        <v>87</v>
      </c>
      <c r="E66">
        <f>VLOOKUP($A66, Dashboard!$A$2:$Y$155, MATCH('Total Calculated'!E$1, Dashboard!$A$1:$Y$1, 0), FALSE)</f>
        <v>7</v>
      </c>
      <c r="F66">
        <f>VLOOKUP($A66, 'Dashboard 2'!$A$2:$X$155, MATCH('Total Calculated'!F$1, 'Dashboard 2'!$A$1:$X$1, 0), FALSE)</f>
        <v>15</v>
      </c>
      <c r="G66">
        <f>VLOOKUP($A66, Dashboard!$A$2:$Y$155, MATCH('Total Calculated'!G$1, Dashboard!$A$1:$Y$1, 0), FALSE)</f>
        <v>28</v>
      </c>
      <c r="H66">
        <f>VLOOKUP($A66, 'Dashboard 2'!$A$2:$X$155, MATCH('Total Calculated'!H$1, 'Dashboard 2'!$A$1:$X$1, 0), FALSE)</f>
        <v>55</v>
      </c>
      <c r="I66" s="2">
        <f>VLOOKUP($A66, Dashboard!$A$2:$Y$155, MATCH('Total Calculated'!I$1, Dashboard!$A$1:$Y$1, 0), FALSE)</f>
        <v>0.19421487600000001</v>
      </c>
      <c r="J66" s="2">
        <f>VLOOKUP($A66, 'Dashboard 2'!$A$2:$X$155, MATCH('Total Calculated'!J$1, 'Dashboard 2'!$A$1:$X$1, 0), FALSE)</f>
        <v>0.24199999999999999</v>
      </c>
      <c r="K66" s="2">
        <f t="shared" si="16"/>
        <v>4.7785123999999984E-2</v>
      </c>
      <c r="L66" s="4">
        <f t="shared" si="1"/>
        <v>14</v>
      </c>
      <c r="M66" s="2">
        <f>VLOOKUP($A66, Dashboard!$A$2:$Y$155, MATCH('Total Calculated'!M$1, Dashboard!$A$1:$Y$1, 0), FALSE)</f>
        <v>0.33884297499999999</v>
      </c>
      <c r="N66" s="2">
        <f>VLOOKUP($A66, 'Dashboard 2'!$A$2:$X$155, MATCH('Total Calculated'!N$1, 'Dashboard 2'!$A$1:$X$1, 0), FALSE)</f>
        <v>0.34499999999999997</v>
      </c>
      <c r="O66" s="2">
        <f>VLOOKUP($A66, Dashboard!$A$2:$Y$155, MATCH('Total Calculated'!O$1, Dashboard!$A$1:$Y$1, 0), FALSE)</f>
        <v>0.42396313299999999</v>
      </c>
      <c r="P66" s="2">
        <f>VLOOKUP($A66, 'Dashboard 2'!$A$2:$X$155, MATCH('Total Calculated'!P$1, 'Dashboard 2'!$A$1:$X$1, 0), FALSE)</f>
        <v>0.46</v>
      </c>
      <c r="Q66" s="2">
        <f t="shared" si="17"/>
        <v>0.76280610799999993</v>
      </c>
      <c r="R66" s="2">
        <f t="shared" si="18"/>
        <v>0.80499999999999994</v>
      </c>
      <c r="S66" s="2">
        <f t="shared" si="19"/>
        <v>4.2193892000000011E-2</v>
      </c>
      <c r="T66" s="4">
        <f t="shared" si="5"/>
        <v>47</v>
      </c>
      <c r="U66" s="4">
        <f t="shared" si="6"/>
        <v>117.66473409973588</v>
      </c>
      <c r="V66" s="4">
        <f t="shared" si="7"/>
        <v>130.64315675003883</v>
      </c>
      <c r="W66" s="4">
        <f t="shared" si="20"/>
        <v>12.978422650302946</v>
      </c>
      <c r="X66" s="4">
        <f t="shared" si="9"/>
        <v>47</v>
      </c>
      <c r="Y66" s="2">
        <f>VLOOKUP($A66, Dashboard!$A$2:$Y$155, MATCH('Total Calculated'!Y$1, Dashboard!$A$1:$Y$1, 0), FALSE)</f>
        <v>0.332179060615444</v>
      </c>
      <c r="Z66" s="2">
        <f>VLOOKUP($A66, 'Dashboard 2'!$A$2:$X$155, MATCH('Total Calculated'!Z$1, 'Dashboard 2'!$A$1:$X$1, 0), FALSE)</f>
        <v>0.34699999999999998</v>
      </c>
      <c r="AA66" s="2">
        <f t="shared" si="21"/>
        <v>1.4820939384555976E-2</v>
      </c>
      <c r="AB66" s="4">
        <f t="shared" si="11"/>
        <v>47</v>
      </c>
      <c r="AC66" s="3">
        <f>VLOOKUP($A66, Dashboard!$A$2:$Y$155, MATCH('Total Calculated'!AC$1, Dashboard!$A$1:$Y$1, 0), FALSE)</f>
        <v>110.818751821519</v>
      </c>
      <c r="AD66" s="3">
        <f>VLOOKUP($A66, 'Dashboard 2'!$A$2:$X$155, MATCH('Total Calculated'!AD$1, 'Dashboard 2'!$A$1:$X$1, 0), FALSE)</f>
        <v>121</v>
      </c>
      <c r="AE66" s="3">
        <f t="shared" si="22"/>
        <v>10.181248178480999</v>
      </c>
      <c r="AF66" s="4">
        <f t="shared" si="13"/>
        <v>47</v>
      </c>
      <c r="AG66" s="3">
        <f>VLOOKUP($A66, Dashboard!$A$2:$Y$155, MATCH('Total Calculated'!AG$1, Dashboard!$A$1:$Y$1, 0), FALSE)</f>
        <v>0.56386060089939405</v>
      </c>
      <c r="AH66" s="3">
        <f>VLOOKUP($A66, 'Dashboard 2'!$A$2:$X$155, MATCH('Total Calculated'!AH$1, 'Dashboard 2'!$A$1:$X$1, 0), FALSE)</f>
        <v>1.3</v>
      </c>
      <c r="AI66" s="3">
        <f>(AG66/C66)*162</f>
        <v>1.6915818026981821</v>
      </c>
      <c r="AJ66" s="3">
        <f>(AH66/D66)*162</f>
        <v>2.420689655172414</v>
      </c>
      <c r="AK66" s="3">
        <f t="shared" si="23"/>
        <v>0.72910785247423182</v>
      </c>
      <c r="AL66">
        <f t="shared" si="15"/>
        <v>48</v>
      </c>
    </row>
    <row r="67" spans="1:38" x14ac:dyDescent="0.45">
      <c r="A67" t="s">
        <v>158</v>
      </c>
      <c r="B67" t="str">
        <f>VLOOKUP($A67, Dashboard!$A$2:$Y$155, MATCH('Total Calculated'!B$1, Dashboard!$A$1:$Y$1, 0), FALSE)</f>
        <v>CHC</v>
      </c>
      <c r="C67">
        <f>VLOOKUP($A67, Dashboard!$A$2:$Y$155, MATCH('Total Calculated'!C$1, Dashboard!$A$1:$Y$1, 0), FALSE)</f>
        <v>40</v>
      </c>
      <c r="D67">
        <f>VLOOKUP($A67, 'Dashboard 2'!$A$2:$X$155, MATCH('Total Calculated'!D$1, 'Dashboard 2'!$A$1:$X$1, 0), FALSE)</f>
        <v>77</v>
      </c>
      <c r="E67">
        <f>VLOOKUP($A67, Dashboard!$A$2:$Y$155, MATCH('Total Calculated'!E$1, Dashboard!$A$1:$Y$1, 0), FALSE)</f>
        <v>7</v>
      </c>
      <c r="F67">
        <f>VLOOKUP($A67, 'Dashboard 2'!$A$2:$X$155, MATCH('Total Calculated'!F$1, 'Dashboard 2'!$A$1:$X$1, 0), FALSE)</f>
        <v>9</v>
      </c>
      <c r="G67">
        <f>VLOOKUP($A67, Dashboard!$A$2:$Y$155, MATCH('Total Calculated'!G$1, Dashboard!$A$1:$Y$1, 0), FALSE)</f>
        <v>23</v>
      </c>
      <c r="H67">
        <f>VLOOKUP($A67, 'Dashboard 2'!$A$2:$X$155, MATCH('Total Calculated'!H$1, 'Dashboard 2'!$A$1:$X$1, 0), FALSE)</f>
        <v>41</v>
      </c>
      <c r="I67" s="2">
        <f>VLOOKUP($A67, Dashboard!$A$2:$Y$155, MATCH('Total Calculated'!I$1, Dashboard!$A$1:$Y$1, 0), FALSE)</f>
        <v>0.16477272700000001</v>
      </c>
      <c r="J67" s="2">
        <f>VLOOKUP($A67, 'Dashboard 2'!$A$2:$X$155, MATCH('Total Calculated'!J$1, 'Dashboard 2'!$A$1:$X$1, 0), FALSE)</f>
        <v>0.14599999999999999</v>
      </c>
      <c r="K67" s="2">
        <f t="shared" si="16"/>
        <v>-1.8772727000000017E-2</v>
      </c>
      <c r="L67" s="4">
        <f t="shared" ref="L67:L107" si="24">_xlfn.RANK.EQ(K67, $K$2:$K$107,0)</f>
        <v>76</v>
      </c>
      <c r="M67" s="2">
        <f>VLOOKUP($A67, Dashboard!$A$2:$Y$155, MATCH('Total Calculated'!M$1, Dashboard!$A$1:$Y$1, 0), FALSE)</f>
        <v>0.32386363600000001</v>
      </c>
      <c r="N67" s="2">
        <f>VLOOKUP($A67, 'Dashboard 2'!$A$2:$X$155, MATCH('Total Calculated'!N$1, 'Dashboard 2'!$A$1:$X$1, 0), FALSE)</f>
        <v>0.33</v>
      </c>
      <c r="O67" s="2">
        <f>VLOOKUP($A67, Dashboard!$A$2:$Y$155, MATCH('Total Calculated'!O$1, Dashboard!$A$1:$Y$1, 0), FALSE)</f>
        <v>0.443037974</v>
      </c>
      <c r="P67" s="2">
        <f>VLOOKUP($A67, 'Dashboard 2'!$A$2:$X$155, MATCH('Total Calculated'!P$1, 'Dashboard 2'!$A$1:$X$1, 0), FALSE)</f>
        <v>0.41699999999999998</v>
      </c>
      <c r="Q67" s="2">
        <f t="shared" si="17"/>
        <v>0.76690161000000001</v>
      </c>
      <c r="R67" s="2">
        <f t="shared" si="18"/>
        <v>0.747</v>
      </c>
      <c r="S67" s="2">
        <f t="shared" si="19"/>
        <v>-1.9901610000000014E-2</v>
      </c>
      <c r="T67" s="4">
        <f t="shared" ref="T67:T107" si="25">_xlfn.RANK.EQ(S67, $S$2:$S$107, 0)</f>
        <v>63</v>
      </c>
      <c r="U67" s="4">
        <f t="shared" ref="U67:U107" si="26">100*((O67/0.314)+(M67/0.41)-1)</f>
        <v>120.08602691005126</v>
      </c>
      <c r="V67" s="4">
        <f t="shared" ref="V67:V107" si="27">100*((P67/0.314)+(N67/0.41)-1)</f>
        <v>113.29035264874943</v>
      </c>
      <c r="W67" s="4">
        <f t="shared" si="20"/>
        <v>-6.7956742613018264</v>
      </c>
      <c r="X67" s="4">
        <f t="shared" ref="X67:X107" si="28">_xlfn.RANK.EQ(W67, $W$2:$W$107, 0)</f>
        <v>63</v>
      </c>
      <c r="Y67" s="2">
        <f>VLOOKUP($A67, Dashboard!$A$2:$Y$155, MATCH('Total Calculated'!Y$1, Dashboard!$A$1:$Y$1, 0), FALSE)</f>
        <v>0.323634962009829</v>
      </c>
      <c r="Z67" s="2">
        <f>VLOOKUP($A67, 'Dashboard 2'!$A$2:$X$155, MATCH('Total Calculated'!Z$1, 'Dashboard 2'!$A$1:$X$1, 0), FALSE)</f>
        <v>0.32300000000000001</v>
      </c>
      <c r="AA67" s="2">
        <f t="shared" si="21"/>
        <v>-6.3496200982898765E-4</v>
      </c>
      <c r="AB67" s="4">
        <f t="shared" ref="AB67:AB107" si="29">_xlfn.RANK.EQ(AA67, $AA$2:$AA$107, 0)</f>
        <v>59</v>
      </c>
      <c r="AC67" s="3">
        <f>VLOOKUP($A67, Dashboard!$A$2:$Y$155, MATCH('Total Calculated'!AC$1, Dashboard!$A$1:$Y$1, 0), FALSE)</f>
        <v>109.31483736844299</v>
      </c>
      <c r="AD67" s="3">
        <f>VLOOKUP($A67, 'Dashboard 2'!$A$2:$X$155, MATCH('Total Calculated'!AD$1, 'Dashboard 2'!$A$1:$X$1, 0), FALSE)</f>
        <v>110</v>
      </c>
      <c r="AE67" s="3">
        <f t="shared" si="22"/>
        <v>0.68516263155700585</v>
      </c>
      <c r="AF67" s="4">
        <f t="shared" ref="AF67:AF107" si="30">_xlfn.RANK.EQ(AE67, $AE$2:$AE$107, 0)</f>
        <v>58</v>
      </c>
      <c r="AG67" s="3">
        <f>VLOOKUP($A67, Dashboard!$A$2:$Y$155, MATCH('Total Calculated'!AG$1, Dashboard!$A$1:$Y$1, 0), FALSE)</f>
        <v>0.54137275680428099</v>
      </c>
      <c r="AH67" s="3">
        <f>VLOOKUP($A67, 'Dashboard 2'!$A$2:$X$155, MATCH('Total Calculated'!AH$1, 'Dashboard 2'!$A$1:$X$1, 0), FALSE)</f>
        <v>1.3</v>
      </c>
      <c r="AI67" s="3">
        <f>(AG67/C67)*162</f>
        <v>2.1925596650573382</v>
      </c>
      <c r="AJ67" s="3">
        <f>(AH67/D67)*162</f>
        <v>2.7350649350649352</v>
      </c>
      <c r="AK67" s="3">
        <f t="shared" si="23"/>
        <v>0.54250527000759696</v>
      </c>
      <c r="AL67">
        <f t="shared" ref="AL67:AL107" si="31">_xlfn.RANK.EQ(AK67, $AK$2:$AK$107, 0)</f>
        <v>54</v>
      </c>
    </row>
    <row r="68" spans="1:38" x14ac:dyDescent="0.45">
      <c r="A68" t="s">
        <v>196</v>
      </c>
      <c r="B68" t="str">
        <f>VLOOKUP($A68, Dashboard!$A$2:$Y$155, MATCH('Total Calculated'!B$1, Dashboard!$A$1:$Y$1, 0), FALSE)</f>
        <v>STL</v>
      </c>
      <c r="C68">
        <f>VLOOKUP($A68, Dashboard!$A$2:$Y$155, MATCH('Total Calculated'!C$1, Dashboard!$A$1:$Y$1, 0), FALSE)</f>
        <v>50</v>
      </c>
      <c r="D68">
        <f>VLOOKUP($A68, 'Dashboard 2'!$A$2:$X$155, MATCH('Total Calculated'!D$1, 'Dashboard 2'!$A$1:$X$1, 0), FALSE)</f>
        <v>89</v>
      </c>
      <c r="E68">
        <f>VLOOKUP($A68, Dashboard!$A$2:$Y$155, MATCH('Total Calculated'!E$1, Dashboard!$A$1:$Y$1, 0), FALSE)</f>
        <v>7</v>
      </c>
      <c r="F68">
        <f>VLOOKUP($A68, 'Dashboard 2'!$A$2:$X$155, MATCH('Total Calculated'!F$1, 'Dashboard 2'!$A$1:$X$1, 0), FALSE)</f>
        <v>17</v>
      </c>
      <c r="G68">
        <f>VLOOKUP($A68, Dashboard!$A$2:$Y$155, MATCH('Total Calculated'!G$1, Dashboard!$A$1:$Y$1, 0), FALSE)</f>
        <v>22</v>
      </c>
      <c r="H68">
        <f>VLOOKUP($A68, 'Dashboard 2'!$A$2:$X$155, MATCH('Total Calculated'!H$1, 'Dashboard 2'!$A$1:$X$1, 0), FALSE)</f>
        <v>42</v>
      </c>
      <c r="I68" s="2">
        <f>VLOOKUP($A68, Dashboard!$A$2:$Y$155, MATCH('Total Calculated'!I$1, Dashboard!$A$1:$Y$1, 0), FALSE)</f>
        <v>0.31221719399999998</v>
      </c>
      <c r="J68" s="2">
        <f>VLOOKUP($A68, 'Dashboard 2'!$A$2:$X$155, MATCH('Total Calculated'!J$1, 'Dashboard 2'!$A$1:$X$1, 0), FALSE)</f>
        <v>0.245</v>
      </c>
      <c r="K68" s="2">
        <f t="shared" si="16"/>
        <v>-6.721719399999998E-2</v>
      </c>
      <c r="L68" s="4">
        <f t="shared" si="24"/>
        <v>100</v>
      </c>
      <c r="M68" s="2">
        <f>VLOOKUP($A68, Dashboard!$A$2:$Y$155, MATCH('Total Calculated'!M$1, Dashboard!$A$1:$Y$1, 0), FALSE)</f>
        <v>0.29680365199999997</v>
      </c>
      <c r="N68" s="2">
        <f>VLOOKUP($A68, 'Dashboard 2'!$A$2:$X$155, MATCH('Total Calculated'!N$1, 'Dashboard 2'!$A$1:$X$1, 0), FALSE)</f>
        <v>0.30499999999999999</v>
      </c>
      <c r="O68" s="2">
        <f>VLOOKUP($A68, Dashboard!$A$2:$Y$155, MATCH('Total Calculated'!O$1, Dashboard!$A$1:$Y$1, 0), FALSE)</f>
        <v>0.35858585799999998</v>
      </c>
      <c r="P68" s="2">
        <f>VLOOKUP($A68, 'Dashboard 2'!$A$2:$X$155, MATCH('Total Calculated'!P$1, 'Dashboard 2'!$A$1:$X$1, 0), FALSE)</f>
        <v>0.46899999999999997</v>
      </c>
      <c r="Q68" s="2">
        <f t="shared" si="17"/>
        <v>0.65538951000000001</v>
      </c>
      <c r="R68" s="2">
        <f t="shared" si="18"/>
        <v>0.77400000000000002</v>
      </c>
      <c r="S68" s="2">
        <f t="shared" si="19"/>
        <v>0.11861049000000001</v>
      </c>
      <c r="T68" s="4">
        <f t="shared" si="25"/>
        <v>27</v>
      </c>
      <c r="U68" s="4">
        <f t="shared" si="26"/>
        <v>86.590452468541244</v>
      </c>
      <c r="V68" s="4">
        <f t="shared" si="27"/>
        <v>123.75330122727979</v>
      </c>
      <c r="W68" s="4">
        <f t="shared" si="20"/>
        <v>37.162848758738548</v>
      </c>
      <c r="X68" s="4">
        <f t="shared" si="28"/>
        <v>27</v>
      </c>
      <c r="Y68" s="2">
        <f>VLOOKUP($A68, Dashboard!$A$2:$Y$155, MATCH('Total Calculated'!Y$1, Dashboard!$A$1:$Y$1, 0), FALSE)</f>
        <v>0.28886829056871</v>
      </c>
      <c r="Z68" s="2">
        <f>VLOOKUP($A68, 'Dashboard 2'!$A$2:$X$155, MATCH('Total Calculated'!Z$1, 'Dashboard 2'!$A$1:$X$1, 0), FALSE)</f>
        <v>0.33100000000000002</v>
      </c>
      <c r="AA68" s="2">
        <f t="shared" si="21"/>
        <v>4.2131709431290021E-2</v>
      </c>
      <c r="AB68" s="4">
        <f t="shared" si="29"/>
        <v>31</v>
      </c>
      <c r="AC68" s="3">
        <f>VLOOKUP($A68, Dashboard!$A$2:$Y$155, MATCH('Total Calculated'!AC$1, Dashboard!$A$1:$Y$1, 0), FALSE)</f>
        <v>85.248918623604595</v>
      </c>
      <c r="AD68" s="3">
        <f>VLOOKUP($A68, 'Dashboard 2'!$A$2:$X$155, MATCH('Total Calculated'!AD$1, 'Dashboard 2'!$A$1:$X$1, 0), FALSE)</f>
        <v>114</v>
      </c>
      <c r="AE68" s="3">
        <f t="shared" si="22"/>
        <v>28.751081376395405</v>
      </c>
      <c r="AF68" s="4">
        <f t="shared" si="30"/>
        <v>32</v>
      </c>
      <c r="AG68" s="3">
        <f>VLOOKUP($A68, Dashboard!$A$2:$Y$155, MATCH('Total Calculated'!AG$1, Dashboard!$A$1:$Y$1, 0), FALSE)</f>
        <v>-3.5573747502999901E-2</v>
      </c>
      <c r="AH68" s="3">
        <f>VLOOKUP($A68, 'Dashboard 2'!$A$2:$X$155, MATCH('Total Calculated'!AH$1, 'Dashboard 2'!$A$1:$X$1, 0), FALSE)</f>
        <v>1.3</v>
      </c>
      <c r="AI68" s="3">
        <f>(AG68/C68)*162</f>
        <v>-0.11525894190971968</v>
      </c>
      <c r="AJ68" s="3">
        <f>(AH68/D68)*162</f>
        <v>2.3662921348314607</v>
      </c>
      <c r="AK68" s="3">
        <f t="shared" si="23"/>
        <v>2.4815510767411806</v>
      </c>
      <c r="AL68">
        <f t="shared" si="31"/>
        <v>32</v>
      </c>
    </row>
    <row r="69" spans="1:38" x14ac:dyDescent="0.45">
      <c r="A69" t="s">
        <v>72</v>
      </c>
      <c r="B69" t="str">
        <f>VLOOKUP($A69, Dashboard!$A$2:$Y$155, MATCH('Total Calculated'!B$1, Dashboard!$A$1:$Y$1, 0), FALSE)</f>
        <v>CLE</v>
      </c>
      <c r="C69">
        <f>VLOOKUP($A69, Dashboard!$A$2:$Y$155, MATCH('Total Calculated'!C$1, Dashboard!$A$1:$Y$1, 0), FALSE)</f>
        <v>51</v>
      </c>
      <c r="D69">
        <f>VLOOKUP($A69, 'Dashboard 2'!$A$2:$X$155, MATCH('Total Calculated'!D$1, 'Dashboard 2'!$A$1:$X$1, 0), FALSE)</f>
        <v>88</v>
      </c>
      <c r="E69">
        <f>VLOOKUP($A69, Dashboard!$A$2:$Y$155, MATCH('Total Calculated'!E$1, Dashboard!$A$1:$Y$1, 0), FALSE)</f>
        <v>4</v>
      </c>
      <c r="F69">
        <f>VLOOKUP($A69, 'Dashboard 2'!$A$2:$X$155, MATCH('Total Calculated'!F$1, 'Dashboard 2'!$A$1:$X$1, 0), FALSE)</f>
        <v>4</v>
      </c>
      <c r="G69">
        <f>VLOOKUP($A69, Dashboard!$A$2:$Y$155, MATCH('Total Calculated'!G$1, Dashboard!$A$1:$Y$1, 0), FALSE)</f>
        <v>33</v>
      </c>
      <c r="H69">
        <f>VLOOKUP($A69, 'Dashboard 2'!$A$2:$X$155, MATCH('Total Calculated'!H$1, 'Dashboard 2'!$A$1:$X$1, 0), FALSE)</f>
        <v>26</v>
      </c>
      <c r="I69" s="2">
        <f>VLOOKUP($A69, Dashboard!$A$2:$Y$155, MATCH('Total Calculated'!I$1, Dashboard!$A$1:$Y$1, 0), FALSE)</f>
        <v>0.146666666</v>
      </c>
      <c r="J69" s="2">
        <f>VLOOKUP($A69, 'Dashboard 2'!$A$2:$X$155, MATCH('Total Calculated'!J$1, 'Dashboard 2'!$A$1:$X$1, 0), FALSE)</f>
        <v>0.154</v>
      </c>
      <c r="K69" s="2">
        <f t="shared" si="16"/>
        <v>7.3333339999999969E-3</v>
      </c>
      <c r="L69" s="4">
        <f t="shared" si="24"/>
        <v>50</v>
      </c>
      <c r="M69" s="2">
        <f>VLOOKUP($A69, Dashboard!$A$2:$Y$155, MATCH('Total Calculated'!M$1, Dashboard!$A$1:$Y$1, 0), FALSE)</f>
        <v>0.33035714199999999</v>
      </c>
      <c r="N69" s="2">
        <f>VLOOKUP($A69, 'Dashboard 2'!$A$2:$X$155, MATCH('Total Calculated'!N$1, 'Dashboard 2'!$A$1:$X$1, 0), FALSE)</f>
        <v>0.28499999999999998</v>
      </c>
      <c r="O69" s="2">
        <f>VLOOKUP($A69, Dashboard!$A$2:$Y$155, MATCH('Total Calculated'!O$1, Dashboard!$A$1:$Y$1, 0), FALSE)</f>
        <v>0.37810945200000001</v>
      </c>
      <c r="P69" s="2">
        <f>VLOOKUP($A69, 'Dashboard 2'!$A$2:$X$155, MATCH('Total Calculated'!P$1, 'Dashboard 2'!$A$1:$X$1, 0), FALSE)</f>
        <v>0.314</v>
      </c>
      <c r="Q69" s="2">
        <f t="shared" si="17"/>
        <v>0.70846659400000001</v>
      </c>
      <c r="R69" s="2">
        <f t="shared" si="18"/>
        <v>0.59899999999999998</v>
      </c>
      <c r="S69" s="2">
        <f t="shared" si="19"/>
        <v>-0.10946659400000003</v>
      </c>
      <c r="T69" s="4">
        <f t="shared" si="25"/>
        <v>90</v>
      </c>
      <c r="U69" s="4">
        <f t="shared" si="26"/>
        <v>100.99193561286314</v>
      </c>
      <c r="V69" s="4">
        <f t="shared" si="27"/>
        <v>69.512195121951208</v>
      </c>
      <c r="W69" s="4">
        <f t="shared" si="20"/>
        <v>-31.479740490911936</v>
      </c>
      <c r="X69" s="4">
        <f t="shared" si="28"/>
        <v>89</v>
      </c>
      <c r="Y69" s="2">
        <f>VLOOKUP($A69, Dashboard!$A$2:$Y$155, MATCH('Total Calculated'!Y$1, Dashboard!$A$1:$Y$1, 0), FALSE)</f>
        <v>0.312494332769087</v>
      </c>
      <c r="Z69" s="2">
        <f>VLOOKUP($A69, 'Dashboard 2'!$A$2:$X$155, MATCH('Total Calculated'!Z$1, 'Dashboard 2'!$A$1:$X$1, 0), FALSE)</f>
        <v>0.26400000000000001</v>
      </c>
      <c r="AA69" s="2">
        <f t="shared" si="21"/>
        <v>-4.849433276908699E-2</v>
      </c>
      <c r="AB69" s="4">
        <f t="shared" si="29"/>
        <v>91</v>
      </c>
      <c r="AC69" s="3">
        <f>VLOOKUP($A69, Dashboard!$A$2:$Y$155, MATCH('Total Calculated'!AC$1, Dashboard!$A$1:$Y$1, 0), FALSE)</f>
        <v>103.60676179312399</v>
      </c>
      <c r="AD69" s="3">
        <f>VLOOKUP($A69, 'Dashboard 2'!$A$2:$X$155, MATCH('Total Calculated'!AD$1, 'Dashboard 2'!$A$1:$X$1, 0), FALSE)</f>
        <v>70</v>
      </c>
      <c r="AE69" s="3">
        <f t="shared" si="22"/>
        <v>-33.606761793123994</v>
      </c>
      <c r="AF69" s="4">
        <f t="shared" si="30"/>
        <v>92</v>
      </c>
      <c r="AG69" s="3">
        <f>VLOOKUP($A69, Dashboard!$A$2:$Y$155, MATCH('Total Calculated'!AG$1, Dashboard!$A$1:$Y$1, 0), FALSE)</f>
        <v>1.46743648868916</v>
      </c>
      <c r="AH69" s="3">
        <f>VLOOKUP($A69, 'Dashboard 2'!$A$2:$X$155, MATCH('Total Calculated'!AH$1, 'Dashboard 2'!$A$1:$X$1, 0), FALSE)</f>
        <v>1.3</v>
      </c>
      <c r="AI69" s="3">
        <f>(AG69/C69)*162</f>
        <v>4.6612688464243908</v>
      </c>
      <c r="AJ69" s="3">
        <f>(AH69/D69)*162</f>
        <v>2.3931818181818181</v>
      </c>
      <c r="AK69" s="3">
        <f t="shared" si="23"/>
        <v>-2.2680870282425727</v>
      </c>
      <c r="AL69">
        <f t="shared" si="31"/>
        <v>91</v>
      </c>
    </row>
    <row r="70" spans="1:38" x14ac:dyDescent="0.45">
      <c r="A70" t="s">
        <v>39</v>
      </c>
      <c r="B70" t="str">
        <f>VLOOKUP($A70, Dashboard!$A$2:$Y$155, MATCH('Total Calculated'!B$1, Dashboard!$A$1:$Y$1, 0), FALSE)</f>
        <v>NYY</v>
      </c>
      <c r="C70">
        <f>VLOOKUP($A70, Dashboard!$A$2:$Y$155, MATCH('Total Calculated'!C$1, Dashboard!$A$1:$Y$1, 0), FALSE)</f>
        <v>54</v>
      </c>
      <c r="D70">
        <f>VLOOKUP($A70, 'Dashboard 2'!$A$2:$X$155, MATCH('Total Calculated'!D$1, 'Dashboard 2'!$A$1:$X$1, 0), FALSE)</f>
        <v>91</v>
      </c>
      <c r="E70">
        <f>VLOOKUP($A70, Dashboard!$A$2:$Y$155, MATCH('Total Calculated'!E$1, Dashboard!$A$1:$Y$1, 0), FALSE)</f>
        <v>6</v>
      </c>
      <c r="F70">
        <f>VLOOKUP($A70, 'Dashboard 2'!$A$2:$X$155, MATCH('Total Calculated'!F$1, 'Dashboard 2'!$A$1:$X$1, 0), FALSE)</f>
        <v>5</v>
      </c>
      <c r="G70">
        <f>VLOOKUP($A70, Dashboard!$A$2:$Y$155, MATCH('Total Calculated'!G$1, Dashboard!$A$1:$Y$1, 0), FALSE)</f>
        <v>23</v>
      </c>
      <c r="H70">
        <f>VLOOKUP($A70, 'Dashboard 2'!$A$2:$X$155, MATCH('Total Calculated'!H$1, 'Dashboard 2'!$A$1:$X$1, 0), FALSE)</f>
        <v>32</v>
      </c>
      <c r="I70" s="2">
        <f>VLOOKUP($A70, Dashboard!$A$2:$Y$155, MATCH('Total Calculated'!I$1, Dashboard!$A$1:$Y$1, 0), FALSE)</f>
        <v>0.21224489699999999</v>
      </c>
      <c r="J70" s="2">
        <f>VLOOKUP($A70, 'Dashboard 2'!$A$2:$X$155, MATCH('Total Calculated'!J$1, 'Dashboard 2'!$A$1:$X$1, 0), FALSE)</f>
        <v>0.23300000000000001</v>
      </c>
      <c r="K70" s="2">
        <f t="shared" si="16"/>
        <v>2.0755103000000025E-2</v>
      </c>
      <c r="L70" s="4">
        <f t="shared" si="24"/>
        <v>30</v>
      </c>
      <c r="M70" s="2">
        <f>VLOOKUP($A70, Dashboard!$A$2:$Y$155, MATCH('Total Calculated'!M$1, Dashboard!$A$1:$Y$1, 0), FALSE)</f>
        <v>0.35537190000000002</v>
      </c>
      <c r="N70" s="2">
        <f>VLOOKUP($A70, 'Dashboard 2'!$A$2:$X$155, MATCH('Total Calculated'!N$1, 'Dashboard 2'!$A$1:$X$1, 0), FALSE)</f>
        <v>0.26900000000000002</v>
      </c>
      <c r="O70" s="2">
        <f>VLOOKUP($A70, Dashboard!$A$2:$Y$155, MATCH('Total Calculated'!O$1, Dashboard!$A$1:$Y$1, 0), FALSE)</f>
        <v>0.43518518499999997</v>
      </c>
      <c r="P70" s="2">
        <f>VLOOKUP($A70, 'Dashboard 2'!$A$2:$X$155, MATCH('Total Calculated'!P$1, 'Dashboard 2'!$A$1:$X$1, 0), FALSE)</f>
        <v>0.34799999999999998</v>
      </c>
      <c r="Q70" s="2">
        <f t="shared" si="17"/>
        <v>0.79055708499999999</v>
      </c>
      <c r="R70" s="2">
        <f t="shared" si="18"/>
        <v>0.61699999999999999</v>
      </c>
      <c r="S70" s="2">
        <f t="shared" si="19"/>
        <v>-0.173557085</v>
      </c>
      <c r="T70" s="4">
        <f t="shared" si="25"/>
        <v>103</v>
      </c>
      <c r="U70" s="4">
        <f t="shared" si="26"/>
        <v>125.27008113251514</v>
      </c>
      <c r="V70" s="4">
        <f t="shared" si="27"/>
        <v>76.437781575267977</v>
      </c>
      <c r="W70" s="4">
        <f t="shared" si="20"/>
        <v>-48.832299557247168</v>
      </c>
      <c r="X70" s="4">
        <f t="shared" si="28"/>
        <v>101</v>
      </c>
      <c r="Y70" s="2">
        <f>VLOOKUP($A70, Dashboard!$A$2:$Y$155, MATCH('Total Calculated'!Y$1, Dashboard!$A$1:$Y$1, 0), FALSE)</f>
        <v>0.34503722584937202</v>
      </c>
      <c r="Z70" s="2">
        <f>VLOOKUP($A70, 'Dashboard 2'!$A$2:$X$155, MATCH('Total Calculated'!Z$1, 'Dashboard 2'!$A$1:$X$1, 0), FALSE)</f>
        <v>0.26700000000000002</v>
      </c>
      <c r="AA70" s="2">
        <f t="shared" si="21"/>
        <v>-7.8037225849372005E-2</v>
      </c>
      <c r="AB70" s="4">
        <f t="shared" si="29"/>
        <v>104</v>
      </c>
      <c r="AC70" s="3">
        <f>VLOOKUP($A70, Dashboard!$A$2:$Y$155, MATCH('Total Calculated'!AC$1, Dashboard!$A$1:$Y$1, 0), FALSE)</f>
        <v>125.274077340457</v>
      </c>
      <c r="AD70" s="3">
        <f>VLOOKUP($A70, 'Dashboard 2'!$A$2:$X$155, MATCH('Total Calculated'!AD$1, 'Dashboard 2'!$A$1:$X$1, 0), FALSE)</f>
        <v>71</v>
      </c>
      <c r="AE70" s="3">
        <f t="shared" si="22"/>
        <v>-54.274077340456998</v>
      </c>
      <c r="AF70" s="4">
        <f t="shared" si="30"/>
        <v>105</v>
      </c>
      <c r="AG70" s="3">
        <f>VLOOKUP($A70, Dashboard!$A$2:$Y$155, MATCH('Total Calculated'!AG$1, Dashboard!$A$1:$Y$1, 0), FALSE)</f>
        <v>2.3167914006370798</v>
      </c>
      <c r="AH70" s="3">
        <f>VLOOKUP($A70, 'Dashboard 2'!$A$2:$X$155, MATCH('Total Calculated'!AH$1, 'Dashboard 2'!$A$1:$X$1, 0), FALSE)</f>
        <v>1.2</v>
      </c>
      <c r="AI70" s="3">
        <f>(AG70/C70)*162</f>
        <v>6.9503742019112398</v>
      </c>
      <c r="AJ70" s="3">
        <f>(AH70/D70)*162</f>
        <v>2.1362637362637362</v>
      </c>
      <c r="AK70" s="3">
        <f t="shared" si="23"/>
        <v>-4.814110465647504</v>
      </c>
      <c r="AL70">
        <f t="shared" si="31"/>
        <v>104</v>
      </c>
    </row>
    <row r="71" spans="1:38" x14ac:dyDescent="0.45">
      <c r="A71" t="s">
        <v>192</v>
      </c>
      <c r="B71" t="str">
        <f>VLOOKUP($A71, Dashboard!$A$2:$Y$155, MATCH('Total Calculated'!B$1, Dashboard!$A$1:$Y$1, 0), FALSE)</f>
        <v>NYY</v>
      </c>
      <c r="C71">
        <f>VLOOKUP($A71, Dashboard!$A$2:$Y$155, MATCH('Total Calculated'!C$1, Dashboard!$A$1:$Y$1, 0), FALSE)</f>
        <v>55</v>
      </c>
      <c r="D71">
        <f>VLOOKUP($A71, 'Dashboard 2'!$A$2:$X$155, MATCH('Total Calculated'!D$1, 'Dashboard 2'!$A$1:$X$1, 0), FALSE)</f>
        <v>84</v>
      </c>
      <c r="E71">
        <f>VLOOKUP($A71, Dashboard!$A$2:$Y$155, MATCH('Total Calculated'!E$1, Dashboard!$A$1:$Y$1, 0), FALSE)</f>
        <v>4</v>
      </c>
      <c r="F71">
        <f>VLOOKUP($A71, 'Dashboard 2'!$A$2:$X$155, MATCH('Total Calculated'!F$1, 'Dashboard 2'!$A$1:$X$1, 0), FALSE)</f>
        <v>8</v>
      </c>
      <c r="G71">
        <f>VLOOKUP($A71, Dashboard!$A$2:$Y$155, MATCH('Total Calculated'!G$1, Dashboard!$A$1:$Y$1, 0), FALSE)</f>
        <v>16</v>
      </c>
      <c r="H71">
        <f>VLOOKUP($A71, 'Dashboard 2'!$A$2:$X$155, MATCH('Total Calculated'!H$1, 'Dashboard 2'!$A$1:$X$1, 0), FALSE)</f>
        <v>40</v>
      </c>
      <c r="I71" s="2">
        <f>VLOOKUP($A71, Dashboard!$A$2:$Y$155, MATCH('Total Calculated'!I$1, Dashboard!$A$1:$Y$1, 0), FALSE)</f>
        <v>0.24669603500000001</v>
      </c>
      <c r="J71" s="2">
        <f>VLOOKUP($A71, 'Dashboard 2'!$A$2:$X$155, MATCH('Total Calculated'!J$1, 'Dashboard 2'!$A$1:$X$1, 0), FALSE)</f>
        <v>0.18</v>
      </c>
      <c r="K71" s="2">
        <f t="shared" si="16"/>
        <v>-6.6696035000000015E-2</v>
      </c>
      <c r="L71" s="4">
        <f t="shared" si="24"/>
        <v>99</v>
      </c>
      <c r="M71" s="2">
        <f>VLOOKUP($A71, Dashboard!$A$2:$Y$155, MATCH('Total Calculated'!M$1, Dashboard!$A$1:$Y$1, 0), FALSE)</f>
        <v>0.30088495500000001</v>
      </c>
      <c r="N71" s="2">
        <f>VLOOKUP($A71, 'Dashboard 2'!$A$2:$X$155, MATCH('Total Calculated'!N$1, 'Dashboard 2'!$A$1:$X$1, 0), FALSE)</f>
        <v>0.34499999999999997</v>
      </c>
      <c r="O71" s="2">
        <f>VLOOKUP($A71, Dashboard!$A$2:$Y$155, MATCH('Total Calculated'!O$1, Dashboard!$A$1:$Y$1, 0), FALSE)</f>
        <v>0.32673267299999997</v>
      </c>
      <c r="P71" s="2">
        <f>VLOOKUP($A71, 'Dashboard 2'!$A$2:$X$155, MATCH('Total Calculated'!P$1, 'Dashboard 2'!$A$1:$X$1, 0), FALSE)</f>
        <v>0.39100000000000001</v>
      </c>
      <c r="Q71" s="2">
        <f t="shared" si="17"/>
        <v>0.62761762799999998</v>
      </c>
      <c r="R71" s="2">
        <f t="shared" si="18"/>
        <v>0.73599999999999999</v>
      </c>
      <c r="S71" s="2">
        <f t="shared" si="19"/>
        <v>0.108382372</v>
      </c>
      <c r="T71" s="4">
        <f t="shared" si="25"/>
        <v>29</v>
      </c>
      <c r="U71" s="4">
        <f t="shared" si="26"/>
        <v>77.441565791517775</v>
      </c>
      <c r="V71" s="4">
        <f t="shared" si="27"/>
        <v>108.6686344570452</v>
      </c>
      <c r="W71" s="4">
        <f t="shared" si="20"/>
        <v>31.227068665527426</v>
      </c>
      <c r="X71" s="4">
        <f t="shared" si="28"/>
        <v>30</v>
      </c>
      <c r="Y71" s="2">
        <f>VLOOKUP($A71, Dashboard!$A$2:$Y$155, MATCH('Total Calculated'!Y$1, Dashboard!$A$1:$Y$1, 0), FALSE)</f>
        <v>0.280427368341294</v>
      </c>
      <c r="Z71" s="2">
        <f>VLOOKUP($A71, 'Dashboard 2'!$A$2:$X$155, MATCH('Total Calculated'!Z$1, 'Dashboard 2'!$A$1:$X$1, 0), FALSE)</f>
        <v>0.32400000000000001</v>
      </c>
      <c r="AA71" s="2">
        <f t="shared" si="21"/>
        <v>4.3572631658706007E-2</v>
      </c>
      <c r="AB71" s="4">
        <f t="shared" si="29"/>
        <v>29</v>
      </c>
      <c r="AC71" s="3">
        <f>VLOOKUP($A71, Dashboard!$A$2:$Y$155, MATCH('Total Calculated'!AC$1, Dashboard!$A$1:$Y$1, 0), FALSE)</f>
        <v>80.244315289820193</v>
      </c>
      <c r="AD71" s="3">
        <f>VLOOKUP($A71, 'Dashboard 2'!$A$2:$X$155, MATCH('Total Calculated'!AD$1, 'Dashboard 2'!$A$1:$X$1, 0), FALSE)</f>
        <v>110</v>
      </c>
      <c r="AE71" s="3">
        <f t="shared" si="22"/>
        <v>29.755684710179807</v>
      </c>
      <c r="AF71" s="4">
        <f t="shared" si="30"/>
        <v>30</v>
      </c>
      <c r="AG71" s="3">
        <f>VLOOKUP($A71, Dashboard!$A$2:$Y$155, MATCH('Total Calculated'!AG$1, Dashboard!$A$1:$Y$1, 0), FALSE)</f>
        <v>4.1014025617100297E-2</v>
      </c>
      <c r="AH71" s="3">
        <f>VLOOKUP($A71, 'Dashboard 2'!$A$2:$X$155, MATCH('Total Calculated'!AH$1, 'Dashboard 2'!$A$1:$X$1, 0), FALSE)</f>
        <v>1.2</v>
      </c>
      <c r="AI71" s="3">
        <f>(AG71/C71)*162</f>
        <v>0.12080494818127724</v>
      </c>
      <c r="AJ71" s="3">
        <f>(AH71/D71)*162</f>
        <v>2.3142857142857141</v>
      </c>
      <c r="AK71" s="3">
        <f t="shared" si="23"/>
        <v>2.1934807661044369</v>
      </c>
      <c r="AL71">
        <f t="shared" si="31"/>
        <v>34</v>
      </c>
    </row>
    <row r="72" spans="1:38" x14ac:dyDescent="0.45">
      <c r="A72" t="s">
        <v>146</v>
      </c>
      <c r="B72" t="str">
        <f>VLOOKUP($A72, Dashboard!$A$2:$Y$155, MATCH('Total Calculated'!B$1, Dashboard!$A$1:$Y$1, 0), FALSE)</f>
        <v>CLE</v>
      </c>
      <c r="C72">
        <f>VLOOKUP($A72, Dashboard!$A$2:$Y$155, MATCH('Total Calculated'!C$1, Dashboard!$A$1:$Y$1, 0), FALSE)</f>
        <v>51</v>
      </c>
      <c r="D72">
        <f>VLOOKUP($A72, 'Dashboard 2'!$A$2:$X$155, MATCH('Total Calculated'!D$1, 'Dashboard 2'!$A$1:$X$1, 0), FALSE)</f>
        <v>87</v>
      </c>
      <c r="E72">
        <f>VLOOKUP($A72, Dashboard!$A$2:$Y$155, MATCH('Total Calculated'!E$1, Dashboard!$A$1:$Y$1, 0), FALSE)</f>
        <v>13</v>
      </c>
      <c r="F72">
        <f>VLOOKUP($A72, 'Dashboard 2'!$A$2:$X$155, MATCH('Total Calculated'!F$1, 'Dashboard 2'!$A$1:$X$1, 0), FALSE)</f>
        <v>16</v>
      </c>
      <c r="G72">
        <f>VLOOKUP($A72, Dashboard!$A$2:$Y$155, MATCH('Total Calculated'!G$1, Dashboard!$A$1:$Y$1, 0), FALSE)</f>
        <v>35</v>
      </c>
      <c r="H72">
        <f>VLOOKUP($A72, 'Dashboard 2'!$A$2:$X$155, MATCH('Total Calculated'!H$1, 'Dashboard 2'!$A$1:$X$1, 0), FALSE)</f>
        <v>66</v>
      </c>
      <c r="I72" s="2">
        <f>VLOOKUP($A72, Dashboard!$A$2:$Y$155, MATCH('Total Calculated'!I$1, Dashboard!$A$1:$Y$1, 0), FALSE)</f>
        <v>0.157407407</v>
      </c>
      <c r="J72" s="2">
        <f>VLOOKUP($A72, 'Dashboard 2'!$A$2:$X$155, MATCH('Total Calculated'!J$1, 'Dashboard 2'!$A$1:$X$1, 0), FALSE)</f>
        <v>0.16500000000000001</v>
      </c>
      <c r="K72" s="2">
        <f t="shared" si="16"/>
        <v>7.5925930000000086E-3</v>
      </c>
      <c r="L72" s="4">
        <f t="shared" si="24"/>
        <v>48</v>
      </c>
      <c r="M72" s="2">
        <f>VLOOKUP($A72, Dashboard!$A$2:$Y$155, MATCH('Total Calculated'!M$1, Dashboard!$A$1:$Y$1, 0), FALSE)</f>
        <v>0.314814814</v>
      </c>
      <c r="N72" s="2">
        <f>VLOOKUP($A72, 'Dashboard 2'!$A$2:$X$155, MATCH('Total Calculated'!N$1, 'Dashboard 2'!$A$1:$X$1, 0), FALSE)</f>
        <v>0.315</v>
      </c>
      <c r="O72" s="2">
        <f>VLOOKUP($A72, Dashboard!$A$2:$Y$155, MATCH('Total Calculated'!O$1, Dashboard!$A$1:$Y$1, 0), FALSE)</f>
        <v>0.47872340400000002</v>
      </c>
      <c r="P72" s="2">
        <f>VLOOKUP($A72, 'Dashboard 2'!$A$2:$X$155, MATCH('Total Calculated'!P$1, 'Dashboard 2'!$A$1:$X$1, 0), FALSE)</f>
        <v>0.437</v>
      </c>
      <c r="Q72" s="2">
        <f t="shared" si="17"/>
        <v>0.79353821800000002</v>
      </c>
      <c r="R72" s="2">
        <f t="shared" si="18"/>
        <v>0.752</v>
      </c>
      <c r="S72" s="2">
        <f t="shared" si="19"/>
        <v>-4.1538218000000016E-2</v>
      </c>
      <c r="T72" s="4">
        <f t="shared" si="25"/>
        <v>69</v>
      </c>
      <c r="U72" s="4">
        <f t="shared" si="26"/>
        <v>129.24378377815754</v>
      </c>
      <c r="V72" s="4">
        <f t="shared" si="27"/>
        <v>116.00124281497592</v>
      </c>
      <c r="W72" s="4">
        <f t="shared" si="20"/>
        <v>-13.242540963181611</v>
      </c>
      <c r="X72" s="4">
        <f t="shared" si="28"/>
        <v>70</v>
      </c>
      <c r="Y72" s="2">
        <f>VLOOKUP($A72, Dashboard!$A$2:$Y$155, MATCH('Total Calculated'!Y$1, Dashboard!$A$1:$Y$1, 0), FALSE)</f>
        <v>0.32936094516799502</v>
      </c>
      <c r="Z72" s="2">
        <f>VLOOKUP($A72, 'Dashboard 2'!$A$2:$X$155, MATCH('Total Calculated'!Z$1, 'Dashboard 2'!$A$1:$X$1, 0), FALSE)</f>
        <v>0.32600000000000001</v>
      </c>
      <c r="AA72" s="2">
        <f t="shared" si="21"/>
        <v>-3.3609451679950109E-3</v>
      </c>
      <c r="AB72" s="4">
        <f t="shared" si="29"/>
        <v>61</v>
      </c>
      <c r="AC72" s="3">
        <f>VLOOKUP($A72, Dashboard!$A$2:$Y$155, MATCH('Total Calculated'!AC$1, Dashboard!$A$1:$Y$1, 0), FALSE)</f>
        <v>115.36192690594299</v>
      </c>
      <c r="AD72" s="3">
        <f>VLOOKUP($A72, 'Dashboard 2'!$A$2:$X$155, MATCH('Total Calculated'!AD$1, 'Dashboard 2'!$A$1:$X$1, 0), FALSE)</f>
        <v>113</v>
      </c>
      <c r="AE72" s="3">
        <f t="shared" si="22"/>
        <v>-2.3619269059429939</v>
      </c>
      <c r="AF72" s="4">
        <f t="shared" si="30"/>
        <v>61</v>
      </c>
      <c r="AG72" s="3">
        <f>VLOOKUP($A72, Dashboard!$A$2:$Y$155, MATCH('Total Calculated'!AG$1, Dashboard!$A$1:$Y$1, 0), FALSE)</f>
        <v>0.678012283476083</v>
      </c>
      <c r="AH72" s="3">
        <f>VLOOKUP($A72, 'Dashboard 2'!$A$2:$X$155, MATCH('Total Calculated'!AH$1, 'Dashboard 2'!$A$1:$X$1, 0), FALSE)</f>
        <v>1.2</v>
      </c>
      <c r="AI72" s="3">
        <f>(AG72/C72)*162</f>
        <v>2.1536860769240285</v>
      </c>
      <c r="AJ72" s="3">
        <f>(AH72/D72)*162</f>
        <v>2.2344827586206897</v>
      </c>
      <c r="AK72" s="3">
        <f t="shared" si="23"/>
        <v>8.079668169666121E-2</v>
      </c>
      <c r="AL72">
        <f t="shared" si="31"/>
        <v>60</v>
      </c>
    </row>
    <row r="73" spans="1:38" x14ac:dyDescent="0.45">
      <c r="A73" t="s">
        <v>164</v>
      </c>
      <c r="B73" t="str">
        <f>VLOOKUP($A73, Dashboard!$A$2:$Y$155, MATCH('Total Calculated'!B$1, Dashboard!$A$1:$Y$1, 0), FALSE)</f>
        <v>NYM</v>
      </c>
      <c r="C73">
        <f>VLOOKUP($A73, Dashboard!$A$2:$Y$155, MATCH('Total Calculated'!C$1, Dashboard!$A$1:$Y$1, 0), FALSE)</f>
        <v>52</v>
      </c>
      <c r="D73">
        <f>VLOOKUP($A73, 'Dashboard 2'!$A$2:$X$155, MATCH('Total Calculated'!D$1, 'Dashboard 2'!$A$1:$X$1, 0), FALSE)</f>
        <v>94</v>
      </c>
      <c r="E73">
        <f>VLOOKUP($A73, Dashboard!$A$2:$Y$155, MATCH('Total Calculated'!E$1, Dashboard!$A$1:$Y$1, 0), FALSE)</f>
        <v>12</v>
      </c>
      <c r="F73">
        <f>VLOOKUP($A73, 'Dashboard 2'!$A$2:$X$155, MATCH('Total Calculated'!F$1, 'Dashboard 2'!$A$1:$X$1, 0), FALSE)</f>
        <v>19</v>
      </c>
      <c r="G73">
        <f>VLOOKUP($A73, Dashboard!$A$2:$Y$155, MATCH('Total Calculated'!G$1, Dashboard!$A$1:$Y$1, 0), FALSE)</f>
        <v>26</v>
      </c>
      <c r="H73">
        <f>VLOOKUP($A73, 'Dashboard 2'!$A$2:$X$155, MATCH('Total Calculated'!H$1, 'Dashboard 2'!$A$1:$X$1, 0), FALSE)</f>
        <v>53</v>
      </c>
      <c r="I73" s="2">
        <f>VLOOKUP($A73, Dashboard!$A$2:$Y$155, MATCH('Total Calculated'!I$1, Dashboard!$A$1:$Y$1, 0), FALSE)</f>
        <v>0.192982456</v>
      </c>
      <c r="J73" s="2">
        <f>VLOOKUP($A73, 'Dashboard 2'!$A$2:$X$155, MATCH('Total Calculated'!J$1, 'Dashboard 2'!$A$1:$X$1, 0), FALSE)</f>
        <v>0.27800000000000002</v>
      </c>
      <c r="K73" s="2">
        <f t="shared" si="16"/>
        <v>8.5017544000000028E-2</v>
      </c>
      <c r="L73" s="4">
        <f t="shared" si="24"/>
        <v>1</v>
      </c>
      <c r="M73" s="2">
        <f>VLOOKUP($A73, Dashboard!$A$2:$Y$155, MATCH('Total Calculated'!M$1, Dashboard!$A$1:$Y$1, 0), FALSE)</f>
        <v>0.307017543</v>
      </c>
      <c r="N73" s="2">
        <f>VLOOKUP($A73, 'Dashboard 2'!$A$2:$X$155, MATCH('Total Calculated'!N$1, 'Dashboard 2'!$A$1:$X$1, 0), FALSE)</f>
        <v>0.33</v>
      </c>
      <c r="O73" s="2">
        <f>VLOOKUP($A73, Dashboard!$A$2:$Y$155, MATCH('Total Calculated'!O$1, Dashboard!$A$1:$Y$1, 0), FALSE)</f>
        <v>0.460784313</v>
      </c>
      <c r="P73" s="2">
        <f>VLOOKUP($A73, 'Dashboard 2'!$A$2:$X$155, MATCH('Total Calculated'!P$1, 'Dashboard 2'!$A$1:$X$1, 0), FALSE)</f>
        <v>0.45600000000000002</v>
      </c>
      <c r="Q73" s="2">
        <f t="shared" si="17"/>
        <v>0.76780185599999995</v>
      </c>
      <c r="R73" s="2">
        <f t="shared" si="18"/>
        <v>0.78600000000000003</v>
      </c>
      <c r="S73" s="2">
        <f t="shared" si="19"/>
        <v>1.8198144000000083E-2</v>
      </c>
      <c r="T73" s="4">
        <f t="shared" si="25"/>
        <v>54</v>
      </c>
      <c r="U73" s="4">
        <f t="shared" si="26"/>
        <v>121.62892405779093</v>
      </c>
      <c r="V73" s="4">
        <f t="shared" si="27"/>
        <v>125.71073481435455</v>
      </c>
      <c r="W73" s="4">
        <f t="shared" si="20"/>
        <v>4.0818107565636268</v>
      </c>
      <c r="X73" s="4">
        <f t="shared" si="28"/>
        <v>55</v>
      </c>
      <c r="Y73" s="2">
        <f>VLOOKUP($A73, Dashboard!$A$2:$Y$155, MATCH('Total Calculated'!Y$1, Dashboard!$A$1:$Y$1, 0), FALSE)</f>
        <v>0.32739571132491102</v>
      </c>
      <c r="Z73" s="2">
        <f>VLOOKUP($A73, 'Dashboard 2'!$A$2:$X$155, MATCH('Total Calculated'!Z$1, 'Dashboard 2'!$A$1:$X$1, 0), FALSE)</f>
        <v>0.33900000000000002</v>
      </c>
      <c r="AA73" s="2">
        <f t="shared" si="21"/>
        <v>1.1604288675089003E-2</v>
      </c>
      <c r="AB73" s="4">
        <f t="shared" si="29"/>
        <v>50</v>
      </c>
      <c r="AC73" s="3">
        <f>VLOOKUP($A73, Dashboard!$A$2:$Y$155, MATCH('Total Calculated'!AC$1, Dashboard!$A$1:$Y$1, 0), FALSE)</f>
        <v>113.941886204035</v>
      </c>
      <c r="AD73" s="3">
        <f>VLOOKUP($A73, 'Dashboard 2'!$A$2:$X$155, MATCH('Total Calculated'!AD$1, 'Dashboard 2'!$A$1:$X$1, 0), FALSE)</f>
        <v>122</v>
      </c>
      <c r="AE73" s="3">
        <f t="shared" si="22"/>
        <v>8.0581137959649993</v>
      </c>
      <c r="AF73" s="4">
        <f t="shared" si="30"/>
        <v>50</v>
      </c>
      <c r="AG73" s="3">
        <f>VLOOKUP($A73, Dashboard!$A$2:$Y$155, MATCH('Total Calculated'!AG$1, Dashboard!$A$1:$Y$1, 0), FALSE)</f>
        <v>0.44895916068852798</v>
      </c>
      <c r="AH73" s="3">
        <f>VLOOKUP($A73, 'Dashboard 2'!$A$2:$X$155, MATCH('Total Calculated'!AH$1, 'Dashboard 2'!$A$1:$X$1, 0), FALSE)</f>
        <v>1.2</v>
      </c>
      <c r="AI73" s="3">
        <f>(AG73/C73)*162</f>
        <v>1.3986804621450295</v>
      </c>
      <c r="AJ73" s="3">
        <f>(AH73/D73)*162</f>
        <v>2.0680851063829788</v>
      </c>
      <c r="AK73" s="3">
        <f t="shared" si="23"/>
        <v>0.66940464423794932</v>
      </c>
      <c r="AL73">
        <f t="shared" si="31"/>
        <v>50</v>
      </c>
    </row>
    <row r="74" spans="1:38" x14ac:dyDescent="0.45">
      <c r="A74" t="s">
        <v>104</v>
      </c>
      <c r="B74" t="str">
        <f>VLOOKUP($A74, Dashboard!$A$2:$Y$155, MATCH('Total Calculated'!B$1, Dashboard!$A$1:$Y$1, 0), FALSE)</f>
        <v>LAA</v>
      </c>
      <c r="C74">
        <f>VLOOKUP($A74, Dashboard!$A$2:$Y$155, MATCH('Total Calculated'!C$1, Dashboard!$A$1:$Y$1, 0), FALSE)</f>
        <v>52</v>
      </c>
      <c r="D74">
        <f>VLOOKUP($A74, 'Dashboard 2'!$A$2:$X$155, MATCH('Total Calculated'!D$1, 'Dashboard 2'!$A$1:$X$1, 0), FALSE)</f>
        <v>88</v>
      </c>
      <c r="E74">
        <f>VLOOKUP($A74, Dashboard!$A$2:$Y$155, MATCH('Total Calculated'!E$1, Dashboard!$A$1:$Y$1, 0), FALSE)</f>
        <v>11</v>
      </c>
      <c r="F74">
        <f>VLOOKUP($A74, 'Dashboard 2'!$A$2:$X$155, MATCH('Total Calculated'!F$1, 'Dashboard 2'!$A$1:$X$1, 0), FALSE)</f>
        <v>12</v>
      </c>
      <c r="G74">
        <f>VLOOKUP($A74, Dashboard!$A$2:$Y$155, MATCH('Total Calculated'!G$1, Dashboard!$A$1:$Y$1, 0), FALSE)</f>
        <v>32</v>
      </c>
      <c r="H74">
        <f>VLOOKUP($A74, 'Dashboard 2'!$A$2:$X$155, MATCH('Total Calculated'!H$1, 'Dashboard 2'!$A$1:$X$1, 0), FALSE)</f>
        <v>36</v>
      </c>
      <c r="I74" s="2">
        <f>VLOOKUP($A74, Dashboard!$A$2:$Y$155, MATCH('Total Calculated'!I$1, Dashboard!$A$1:$Y$1, 0), FALSE)</f>
        <v>0.21875</v>
      </c>
      <c r="J74" s="2">
        <f>VLOOKUP($A74, 'Dashboard 2'!$A$2:$X$155, MATCH('Total Calculated'!J$1, 'Dashboard 2'!$A$1:$X$1, 0), FALSE)</f>
        <v>0.27400000000000002</v>
      </c>
      <c r="K74" s="2">
        <f t="shared" si="16"/>
        <v>5.5250000000000021E-2</v>
      </c>
      <c r="L74" s="4">
        <f t="shared" si="24"/>
        <v>11</v>
      </c>
      <c r="M74" s="2">
        <f>VLOOKUP($A74, Dashboard!$A$2:$Y$155, MATCH('Total Calculated'!M$1, Dashboard!$A$1:$Y$1, 0), FALSE)</f>
        <v>0.33035714199999999</v>
      </c>
      <c r="N74" s="2">
        <f>VLOOKUP($A74, 'Dashboard 2'!$A$2:$X$155, MATCH('Total Calculated'!N$1, 'Dashboard 2'!$A$1:$X$1, 0), FALSE)</f>
        <v>0.318</v>
      </c>
      <c r="O74" s="2">
        <f>VLOOKUP($A74, Dashboard!$A$2:$Y$155, MATCH('Total Calculated'!O$1, Dashboard!$A$1:$Y$1, 0), FALSE)</f>
        <v>0.48258706400000001</v>
      </c>
      <c r="P74" s="2">
        <f>VLOOKUP($A74, 'Dashboard 2'!$A$2:$X$155, MATCH('Total Calculated'!P$1, 'Dashboard 2'!$A$1:$X$1, 0), FALSE)</f>
        <v>0.41</v>
      </c>
      <c r="Q74" s="2">
        <f t="shared" si="17"/>
        <v>0.81294420600000006</v>
      </c>
      <c r="R74" s="2">
        <f t="shared" si="18"/>
        <v>0.72799999999999998</v>
      </c>
      <c r="S74" s="2">
        <f t="shared" si="19"/>
        <v>-8.4944206000000078E-2</v>
      </c>
      <c r="T74" s="4">
        <f t="shared" si="25"/>
        <v>84</v>
      </c>
      <c r="U74" s="4">
        <f t="shared" si="26"/>
        <v>134.26506045362748</v>
      </c>
      <c r="V74" s="4">
        <f t="shared" si="27"/>
        <v>108.13422401739939</v>
      </c>
      <c r="W74" s="4">
        <f t="shared" si="20"/>
        <v>-26.130836436228094</v>
      </c>
      <c r="X74" s="4">
        <f t="shared" si="28"/>
        <v>83</v>
      </c>
      <c r="Y74" s="2">
        <f>VLOOKUP($A74, Dashboard!$A$2:$Y$155, MATCH('Total Calculated'!Y$1, Dashboard!$A$1:$Y$1, 0), FALSE)</f>
        <v>0.34673052999590098</v>
      </c>
      <c r="Z74" s="2">
        <f>VLOOKUP($A74, 'Dashboard 2'!$A$2:$X$155, MATCH('Total Calculated'!Z$1, 'Dashboard 2'!$A$1:$X$1, 0), FALSE)</f>
        <v>0.318</v>
      </c>
      <c r="AA74" s="2">
        <f t="shared" si="21"/>
        <v>-2.8730529995900977E-2</v>
      </c>
      <c r="AB74" s="4">
        <f t="shared" si="29"/>
        <v>78</v>
      </c>
      <c r="AC74" s="3">
        <f>VLOOKUP($A74, Dashboard!$A$2:$Y$155, MATCH('Total Calculated'!AC$1, Dashboard!$A$1:$Y$1, 0), FALSE)</f>
        <v>124.358409469732</v>
      </c>
      <c r="AD74" s="3">
        <f>VLOOKUP($A74, 'Dashboard 2'!$A$2:$X$155, MATCH('Total Calculated'!AD$1, 'Dashboard 2'!$A$1:$X$1, 0), FALSE)</f>
        <v>104</v>
      </c>
      <c r="AE74" s="3">
        <f t="shared" si="22"/>
        <v>-20.358409469731996</v>
      </c>
      <c r="AF74" s="4">
        <f t="shared" si="30"/>
        <v>82</v>
      </c>
      <c r="AG74" s="3">
        <f>VLOOKUP($A74, Dashboard!$A$2:$Y$155, MATCH('Total Calculated'!AG$1, Dashboard!$A$1:$Y$1, 0), FALSE)</f>
        <v>1.15326751546457</v>
      </c>
      <c r="AH74" s="3">
        <f>VLOOKUP($A74, 'Dashboard 2'!$A$2:$X$155, MATCH('Total Calculated'!AH$1, 'Dashboard 2'!$A$1:$X$1, 0), FALSE)</f>
        <v>1.2</v>
      </c>
      <c r="AI74" s="3">
        <f>(AG74/C74)*162</f>
        <v>3.5928718751011601</v>
      </c>
      <c r="AJ74" s="3">
        <f>(AH74/D74)*162</f>
        <v>2.209090909090909</v>
      </c>
      <c r="AK74" s="3">
        <f t="shared" si="23"/>
        <v>-1.3837809660102511</v>
      </c>
      <c r="AL74">
        <f t="shared" si="31"/>
        <v>78</v>
      </c>
    </row>
    <row r="75" spans="1:38" x14ac:dyDescent="0.45">
      <c r="A75" t="s">
        <v>51</v>
      </c>
      <c r="B75" t="str">
        <f>VLOOKUP($A75, Dashboard!$A$2:$Y$155, MATCH('Total Calculated'!B$1, Dashboard!$A$1:$Y$1, 0), FALSE)</f>
        <v>KCR</v>
      </c>
      <c r="C75">
        <f>VLOOKUP($A75, Dashboard!$A$2:$Y$155, MATCH('Total Calculated'!C$1, Dashboard!$A$1:$Y$1, 0), FALSE)</f>
        <v>53</v>
      </c>
      <c r="D75">
        <f>VLOOKUP($A75, 'Dashboard 2'!$A$2:$X$155, MATCH('Total Calculated'!D$1, 'Dashboard 2'!$A$1:$X$1, 0), FALSE)</f>
        <v>92</v>
      </c>
      <c r="E75">
        <f>VLOOKUP($A75, Dashboard!$A$2:$Y$155, MATCH('Total Calculated'!E$1, Dashboard!$A$1:$Y$1, 0), FALSE)</f>
        <v>9</v>
      </c>
      <c r="F75">
        <f>VLOOKUP($A75, 'Dashboard 2'!$A$2:$X$155, MATCH('Total Calculated'!F$1, 'Dashboard 2'!$A$1:$X$1, 0), FALSE)</f>
        <v>17</v>
      </c>
      <c r="G75">
        <f>VLOOKUP($A75, Dashboard!$A$2:$Y$155, MATCH('Total Calculated'!G$1, Dashboard!$A$1:$Y$1, 0), FALSE)</f>
        <v>39</v>
      </c>
      <c r="H75">
        <f>VLOOKUP($A75, 'Dashboard 2'!$A$2:$X$155, MATCH('Total Calculated'!H$1, 'Dashboard 2'!$A$1:$X$1, 0), FALSE)</f>
        <v>59</v>
      </c>
      <c r="I75" s="2">
        <f>VLOOKUP($A75, Dashboard!$A$2:$Y$155, MATCH('Total Calculated'!I$1, Dashboard!$A$1:$Y$1, 0), FALSE)</f>
        <v>0.158139534</v>
      </c>
      <c r="J75" s="2">
        <f>VLOOKUP($A75, 'Dashboard 2'!$A$2:$X$155, MATCH('Total Calculated'!J$1, 'Dashboard 2'!$A$1:$X$1, 0), FALSE)</f>
        <v>0.224</v>
      </c>
      <c r="K75" s="2">
        <f t="shared" si="16"/>
        <v>6.5860466000000006E-2</v>
      </c>
      <c r="L75" s="4">
        <f t="shared" si="24"/>
        <v>7</v>
      </c>
      <c r="M75" s="2">
        <f>VLOOKUP($A75, Dashboard!$A$2:$Y$155, MATCH('Total Calculated'!M$1, Dashboard!$A$1:$Y$1, 0), FALSE)</f>
        <v>0.38604651099999998</v>
      </c>
      <c r="N75" s="2">
        <f>VLOOKUP($A75, 'Dashboard 2'!$A$2:$X$155, MATCH('Total Calculated'!N$1, 'Dashboard 2'!$A$1:$X$1, 0), FALSE)</f>
        <v>0.30299999999999999</v>
      </c>
      <c r="O75" s="2">
        <f>VLOOKUP($A75, Dashboard!$A$2:$Y$155, MATCH('Total Calculated'!O$1, Dashboard!$A$1:$Y$1, 0), FALSE)</f>
        <v>0.517948717</v>
      </c>
      <c r="P75" s="2">
        <f>VLOOKUP($A75, 'Dashboard 2'!$A$2:$X$155, MATCH('Total Calculated'!P$1, 'Dashboard 2'!$A$1:$X$1, 0), FALSE)</f>
        <v>0.441</v>
      </c>
      <c r="Q75" s="2">
        <f t="shared" si="17"/>
        <v>0.90399522799999998</v>
      </c>
      <c r="R75" s="2">
        <f t="shared" si="18"/>
        <v>0.74399999999999999</v>
      </c>
      <c r="S75" s="2">
        <f t="shared" si="19"/>
        <v>-0.15999522799999999</v>
      </c>
      <c r="T75" s="4">
        <f t="shared" si="25"/>
        <v>98</v>
      </c>
      <c r="U75" s="4">
        <f t="shared" si="26"/>
        <v>159.10950631039302</v>
      </c>
      <c r="V75" s="4">
        <f t="shared" si="27"/>
        <v>114.34829889700171</v>
      </c>
      <c r="W75" s="4">
        <f t="shared" si="20"/>
        <v>-44.761207413391304</v>
      </c>
      <c r="X75" s="4">
        <f t="shared" si="28"/>
        <v>97</v>
      </c>
      <c r="Y75" s="2">
        <f>VLOOKUP($A75, Dashboard!$A$2:$Y$155, MATCH('Total Calculated'!Y$1, Dashboard!$A$1:$Y$1, 0), FALSE)</f>
        <v>0.38509671382994398</v>
      </c>
      <c r="Z75" s="2">
        <f>VLOOKUP($A75, 'Dashboard 2'!$A$2:$X$155, MATCH('Total Calculated'!Z$1, 'Dashboard 2'!$A$1:$X$1, 0), FALSE)</f>
        <v>0.315</v>
      </c>
      <c r="AA75" s="2">
        <f t="shared" si="21"/>
        <v>-7.009671382994398E-2</v>
      </c>
      <c r="AB75" s="4">
        <f t="shared" si="29"/>
        <v>102</v>
      </c>
      <c r="AC75" s="3">
        <f>VLOOKUP($A75, Dashboard!$A$2:$Y$155, MATCH('Total Calculated'!AC$1, Dashboard!$A$1:$Y$1, 0), FALSE)</f>
        <v>148.34308296470601</v>
      </c>
      <c r="AD75" s="3">
        <f>VLOOKUP($A75, 'Dashboard 2'!$A$2:$X$155, MATCH('Total Calculated'!AD$1, 'Dashboard 2'!$A$1:$X$1, 0), FALSE)</f>
        <v>100</v>
      </c>
      <c r="AE75" s="3">
        <f t="shared" si="22"/>
        <v>-48.343082964706014</v>
      </c>
      <c r="AF75" s="4">
        <f t="shared" si="30"/>
        <v>102</v>
      </c>
      <c r="AG75" s="3">
        <f>VLOOKUP($A75, Dashboard!$A$2:$Y$155, MATCH('Total Calculated'!AG$1, Dashboard!$A$1:$Y$1, 0), FALSE)</f>
        <v>1.8799364569955299</v>
      </c>
      <c r="AH75" s="3">
        <f>VLOOKUP($A75, 'Dashboard 2'!$A$2:$X$155, MATCH('Total Calculated'!AH$1, 'Dashboard 2'!$A$1:$X$1, 0), FALSE)</f>
        <v>1.2</v>
      </c>
      <c r="AI75" s="3">
        <f>(AG75/C75)*162</f>
        <v>5.746220868552375</v>
      </c>
      <c r="AJ75" s="3">
        <f>(AH75/D75)*162</f>
        <v>2.1130434782608694</v>
      </c>
      <c r="AK75" s="3">
        <f t="shared" si="23"/>
        <v>-3.6331773902915057</v>
      </c>
      <c r="AL75">
        <f t="shared" si="31"/>
        <v>100</v>
      </c>
    </row>
    <row r="76" spans="1:38" x14ac:dyDescent="0.45">
      <c r="A76" t="s">
        <v>184</v>
      </c>
      <c r="B76" t="str">
        <f>VLOOKUP($A76, Dashboard!$A$2:$Y$155, MATCH('Total Calculated'!B$1, Dashboard!$A$1:$Y$1, 0), FALSE)</f>
        <v>KCR</v>
      </c>
      <c r="C76">
        <f>VLOOKUP($A76, Dashboard!$A$2:$Y$155, MATCH('Total Calculated'!C$1, Dashboard!$A$1:$Y$1, 0), FALSE)</f>
        <v>52</v>
      </c>
      <c r="D76">
        <f>VLOOKUP($A76, 'Dashboard 2'!$A$2:$X$155, MATCH('Total Calculated'!D$1, 'Dashboard 2'!$A$1:$X$1, 0), FALSE)</f>
        <v>82</v>
      </c>
      <c r="E76">
        <f>VLOOKUP($A76, Dashboard!$A$2:$Y$155, MATCH('Total Calculated'!E$1, Dashboard!$A$1:$Y$1, 0), FALSE)</f>
        <v>5</v>
      </c>
      <c r="F76">
        <f>VLOOKUP($A76, 'Dashboard 2'!$A$2:$X$155, MATCH('Total Calculated'!F$1, 'Dashboard 2'!$A$1:$X$1, 0), FALSE)</f>
        <v>14</v>
      </c>
      <c r="G76">
        <f>VLOOKUP($A76, Dashboard!$A$2:$Y$155, MATCH('Total Calculated'!G$1, Dashboard!$A$1:$Y$1, 0), FALSE)</f>
        <v>33</v>
      </c>
      <c r="H76">
        <f>VLOOKUP($A76, 'Dashboard 2'!$A$2:$X$155, MATCH('Total Calculated'!H$1, 'Dashboard 2'!$A$1:$X$1, 0), FALSE)</f>
        <v>66</v>
      </c>
      <c r="I76" s="2">
        <f>VLOOKUP($A76, Dashboard!$A$2:$Y$155, MATCH('Total Calculated'!I$1, Dashboard!$A$1:$Y$1, 0), FALSE)</f>
        <v>0.140186915</v>
      </c>
      <c r="J76" s="2">
        <f>VLOOKUP($A76, 'Dashboard 2'!$A$2:$X$155, MATCH('Total Calculated'!J$1, 'Dashboard 2'!$A$1:$X$1, 0), FALSE)</f>
        <v>0.13</v>
      </c>
      <c r="K76" s="2">
        <f t="shared" si="16"/>
        <v>-1.0186914999999991E-2</v>
      </c>
      <c r="L76" s="4">
        <f t="shared" si="24"/>
        <v>69</v>
      </c>
      <c r="M76" s="2">
        <f>VLOOKUP($A76, Dashboard!$A$2:$Y$155, MATCH('Total Calculated'!M$1, Dashboard!$A$1:$Y$1, 0), FALSE)</f>
        <v>0.30841121399999999</v>
      </c>
      <c r="N76" s="2">
        <f>VLOOKUP($A76, 'Dashboard 2'!$A$2:$X$155, MATCH('Total Calculated'!N$1, 'Dashboard 2'!$A$1:$X$1, 0), FALSE)</f>
        <v>0.315</v>
      </c>
      <c r="O76" s="2">
        <f>VLOOKUP($A76, Dashboard!$A$2:$Y$155, MATCH('Total Calculated'!O$1, Dashboard!$A$1:$Y$1, 0), FALSE)</f>
        <v>0.39010989000000001</v>
      </c>
      <c r="P76" s="2">
        <f>VLOOKUP($A76, 'Dashboard 2'!$A$2:$X$155, MATCH('Total Calculated'!P$1, 'Dashboard 2'!$A$1:$X$1, 0), FALSE)</f>
        <v>0.46600000000000003</v>
      </c>
      <c r="Q76" s="2">
        <f t="shared" si="17"/>
        <v>0.698521104</v>
      </c>
      <c r="R76" s="2">
        <f t="shared" si="18"/>
        <v>0.78100000000000003</v>
      </c>
      <c r="S76" s="2">
        <f t="shared" si="19"/>
        <v>8.2478896000000024E-2</v>
      </c>
      <c r="T76" s="4">
        <f t="shared" si="25"/>
        <v>38</v>
      </c>
      <c r="U76" s="4">
        <f t="shared" si="26"/>
        <v>99.461065788410735</v>
      </c>
      <c r="V76" s="4">
        <f t="shared" si="27"/>
        <v>125.23691160478485</v>
      </c>
      <c r="W76" s="4">
        <f t="shared" si="20"/>
        <v>25.775845816374115</v>
      </c>
      <c r="X76" s="4">
        <f t="shared" si="28"/>
        <v>36</v>
      </c>
      <c r="Y76" s="2">
        <f>VLOOKUP($A76, Dashboard!$A$2:$Y$155, MATCH('Total Calculated'!Y$1, Dashboard!$A$1:$Y$1, 0), FALSE)</f>
        <v>0.30289545153903003</v>
      </c>
      <c r="Z76" s="2">
        <f>VLOOKUP($A76, 'Dashboard 2'!$A$2:$X$155, MATCH('Total Calculated'!Z$1, 'Dashboard 2'!$A$1:$X$1, 0), FALSE)</f>
        <v>0.33200000000000002</v>
      </c>
      <c r="AA76" s="2">
        <f t="shared" si="21"/>
        <v>2.9104548460969992E-2</v>
      </c>
      <c r="AB76" s="4">
        <f t="shared" si="29"/>
        <v>40</v>
      </c>
      <c r="AC76" s="3">
        <f>VLOOKUP($A76, Dashboard!$A$2:$Y$155, MATCH('Total Calculated'!AC$1, Dashboard!$A$1:$Y$1, 0), FALSE)</f>
        <v>91.053012625841006</v>
      </c>
      <c r="AD76" s="3">
        <f>VLOOKUP($A76, 'Dashboard 2'!$A$2:$X$155, MATCH('Total Calculated'!AD$1, 'Dashboard 2'!$A$1:$X$1, 0), FALSE)</f>
        <v>112</v>
      </c>
      <c r="AE76" s="3">
        <f t="shared" si="22"/>
        <v>20.946987374158994</v>
      </c>
      <c r="AF76" s="4">
        <f t="shared" si="30"/>
        <v>40</v>
      </c>
      <c r="AG76" s="3">
        <f>VLOOKUP($A76, Dashboard!$A$2:$Y$155, MATCH('Total Calculated'!AG$1, Dashboard!$A$1:$Y$1, 0), FALSE)</f>
        <v>0.12857534685625699</v>
      </c>
      <c r="AH76" s="3">
        <f>VLOOKUP($A76, 'Dashboard 2'!$A$2:$X$155, MATCH('Total Calculated'!AH$1, 'Dashboard 2'!$A$1:$X$1, 0), FALSE)</f>
        <v>1.1000000000000001</v>
      </c>
      <c r="AI76" s="3">
        <f>(AG76/C76)*162</f>
        <v>0.40056165751372369</v>
      </c>
      <c r="AJ76" s="3">
        <f>(AH76/D76)*162</f>
        <v>2.1731707317073172</v>
      </c>
      <c r="AK76" s="3">
        <f t="shared" si="23"/>
        <v>1.7726090741935936</v>
      </c>
      <c r="AL76">
        <f t="shared" si="31"/>
        <v>38</v>
      </c>
    </row>
    <row r="77" spans="1:38" x14ac:dyDescent="0.45">
      <c r="A77" t="s">
        <v>99</v>
      </c>
      <c r="B77" t="str">
        <f>VLOOKUP($A77, Dashboard!$A$2:$Y$155, MATCH('Total Calculated'!B$1, Dashboard!$A$1:$Y$1, 0), FALSE)</f>
        <v>SDP</v>
      </c>
      <c r="C77">
        <f>VLOOKUP($A77, Dashboard!$A$2:$Y$155, MATCH('Total Calculated'!C$1, Dashboard!$A$1:$Y$1, 0), FALSE)</f>
        <v>53</v>
      </c>
      <c r="D77">
        <f>VLOOKUP($A77, 'Dashboard 2'!$A$2:$X$155, MATCH('Total Calculated'!D$1, 'Dashboard 2'!$A$1:$X$1, 0), FALSE)</f>
        <v>89</v>
      </c>
      <c r="E77">
        <f>VLOOKUP($A77, Dashboard!$A$2:$Y$155, MATCH('Total Calculated'!E$1, Dashboard!$A$1:$Y$1, 0), FALSE)</f>
        <v>8</v>
      </c>
      <c r="F77">
        <f>VLOOKUP($A77, 'Dashboard 2'!$A$2:$X$155, MATCH('Total Calculated'!F$1, 'Dashboard 2'!$A$1:$X$1, 0), FALSE)</f>
        <v>8</v>
      </c>
      <c r="G77">
        <f>VLOOKUP($A77, Dashboard!$A$2:$Y$155, MATCH('Total Calculated'!G$1, Dashboard!$A$1:$Y$1, 0), FALSE)</f>
        <v>35</v>
      </c>
      <c r="H77">
        <f>VLOOKUP($A77, 'Dashboard 2'!$A$2:$X$155, MATCH('Total Calculated'!H$1, 'Dashboard 2'!$A$1:$X$1, 0), FALSE)</f>
        <v>44</v>
      </c>
      <c r="I77" s="2">
        <f>VLOOKUP($A77, Dashboard!$A$2:$Y$155, MATCH('Total Calculated'!I$1, Dashboard!$A$1:$Y$1, 0), FALSE)</f>
        <v>0.168831168</v>
      </c>
      <c r="J77" s="2">
        <f>VLOOKUP($A77, 'Dashboard 2'!$A$2:$X$155, MATCH('Total Calculated'!J$1, 'Dashboard 2'!$A$1:$X$1, 0), FALSE)</f>
        <v>0.183</v>
      </c>
      <c r="K77" s="2">
        <f t="shared" si="16"/>
        <v>1.4168831999999992E-2</v>
      </c>
      <c r="L77" s="4">
        <f t="shared" si="24"/>
        <v>35</v>
      </c>
      <c r="M77" s="2">
        <f>VLOOKUP($A77, Dashboard!$A$2:$Y$155, MATCH('Total Calculated'!M$1, Dashboard!$A$1:$Y$1, 0), FALSE)</f>
        <v>0.337719298</v>
      </c>
      <c r="N77" s="2">
        <f>VLOOKUP($A77, 'Dashboard 2'!$A$2:$X$155, MATCH('Total Calculated'!N$1, 'Dashboard 2'!$A$1:$X$1, 0), FALSE)</f>
        <v>0.32400000000000001</v>
      </c>
      <c r="O77" s="2">
        <f>VLOOKUP($A77, Dashboard!$A$2:$Y$155, MATCH('Total Calculated'!O$1, Dashboard!$A$1:$Y$1, 0), FALSE)</f>
        <v>0.46798029499999999</v>
      </c>
      <c r="P77" s="2">
        <f>VLOOKUP($A77, 'Dashboard 2'!$A$2:$X$155, MATCH('Total Calculated'!P$1, 'Dashboard 2'!$A$1:$X$1, 0), FALSE)</f>
        <v>0.379</v>
      </c>
      <c r="Q77" s="2">
        <f t="shared" si="17"/>
        <v>0.80569959299999994</v>
      </c>
      <c r="R77" s="2">
        <f t="shared" si="18"/>
        <v>0.70300000000000007</v>
      </c>
      <c r="S77" s="2">
        <f t="shared" si="19"/>
        <v>-0.10269959299999987</v>
      </c>
      <c r="T77" s="4">
        <f t="shared" si="25"/>
        <v>87</v>
      </c>
      <c r="U77" s="4">
        <f t="shared" si="26"/>
        <v>131.408870997359</v>
      </c>
      <c r="V77" s="4">
        <f t="shared" si="27"/>
        <v>99.725027186577606</v>
      </c>
      <c r="W77" s="4">
        <f t="shared" si="20"/>
        <v>-31.683843810781397</v>
      </c>
      <c r="X77" s="4">
        <f t="shared" si="28"/>
        <v>90</v>
      </c>
      <c r="Y77" s="2">
        <f>VLOOKUP($A77, Dashboard!$A$2:$Y$155, MATCH('Total Calculated'!Y$1, Dashboard!$A$1:$Y$1, 0), FALSE)</f>
        <v>0.34578813638603401</v>
      </c>
      <c r="Z77" s="2">
        <f>VLOOKUP($A77, 'Dashboard 2'!$A$2:$X$155, MATCH('Total Calculated'!Z$1, 'Dashboard 2'!$A$1:$X$1, 0), FALSE)</f>
        <v>0.312</v>
      </c>
      <c r="AA77" s="2">
        <f t="shared" si="21"/>
        <v>-3.3788136386034007E-2</v>
      </c>
      <c r="AB77" s="4">
        <f t="shared" si="29"/>
        <v>85</v>
      </c>
      <c r="AC77" s="3">
        <f>VLOOKUP($A77, Dashboard!$A$2:$Y$155, MATCH('Total Calculated'!AC$1, Dashboard!$A$1:$Y$1, 0), FALSE)</f>
        <v>126.30912934680801</v>
      </c>
      <c r="AD77" s="3">
        <f>VLOOKUP($A77, 'Dashboard 2'!$A$2:$X$155, MATCH('Total Calculated'!AD$1, 'Dashboard 2'!$A$1:$X$1, 0), FALSE)</f>
        <v>104</v>
      </c>
      <c r="AE77" s="3">
        <f t="shared" si="22"/>
        <v>-22.309129346808007</v>
      </c>
      <c r="AF77" s="4">
        <f t="shared" si="30"/>
        <v>86</v>
      </c>
      <c r="AG77" s="3">
        <f>VLOOKUP($A77, Dashboard!$A$2:$Y$155, MATCH('Total Calculated'!AG$1, Dashboard!$A$1:$Y$1, 0), FALSE)</f>
        <v>1.1948555820473901</v>
      </c>
      <c r="AH77" s="3">
        <f>VLOOKUP($A77, 'Dashboard 2'!$A$2:$X$155, MATCH('Total Calculated'!AH$1, 'Dashboard 2'!$A$1:$X$1, 0), FALSE)</f>
        <v>1.1000000000000001</v>
      </c>
      <c r="AI77" s="3">
        <f>(AG77/C77)*162</f>
        <v>3.6522000809750415</v>
      </c>
      <c r="AJ77" s="3">
        <f>(AH77/D77)*162</f>
        <v>2.0022471910112363</v>
      </c>
      <c r="AK77" s="3">
        <f t="shared" si="23"/>
        <v>-1.6499528899638052</v>
      </c>
      <c r="AL77">
        <f t="shared" si="31"/>
        <v>83</v>
      </c>
    </row>
    <row r="78" spans="1:38" x14ac:dyDescent="0.45">
      <c r="A78" t="s">
        <v>167</v>
      </c>
      <c r="B78" t="str">
        <f>VLOOKUP($A78, Dashboard!$A$2:$Y$155, MATCH('Total Calculated'!B$1, Dashboard!$A$1:$Y$1, 0), FALSE)</f>
        <v>ATL</v>
      </c>
      <c r="C78">
        <f>VLOOKUP($A78, Dashboard!$A$2:$Y$155, MATCH('Total Calculated'!C$1, Dashboard!$A$1:$Y$1, 0), FALSE)</f>
        <v>51</v>
      </c>
      <c r="D78">
        <f>VLOOKUP($A78, 'Dashboard 2'!$A$2:$X$155, MATCH('Total Calculated'!D$1, 'Dashboard 2'!$A$1:$X$1, 0), FALSE)</f>
        <v>96</v>
      </c>
      <c r="E78">
        <f>VLOOKUP($A78, Dashboard!$A$2:$Y$155, MATCH('Total Calculated'!E$1, Dashboard!$A$1:$Y$1, 0), FALSE)</f>
        <v>8</v>
      </c>
      <c r="F78">
        <f>VLOOKUP($A78, 'Dashboard 2'!$A$2:$X$155, MATCH('Total Calculated'!F$1, 'Dashboard 2'!$A$1:$X$1, 0), FALSE)</f>
        <v>18</v>
      </c>
      <c r="G78">
        <f>VLOOKUP($A78, Dashboard!$A$2:$Y$155, MATCH('Total Calculated'!G$1, Dashboard!$A$1:$Y$1, 0), FALSE)</f>
        <v>29</v>
      </c>
      <c r="H78">
        <f>VLOOKUP($A78, 'Dashboard 2'!$A$2:$X$155, MATCH('Total Calculated'!H$1, 'Dashboard 2'!$A$1:$X$1, 0), FALSE)</f>
        <v>53</v>
      </c>
      <c r="I78" s="2">
        <f>VLOOKUP($A78, Dashboard!$A$2:$Y$155, MATCH('Total Calculated'!I$1, Dashboard!$A$1:$Y$1, 0), FALSE)</f>
        <v>0.27064220100000003</v>
      </c>
      <c r="J78" s="2">
        <f>VLOOKUP($A78, 'Dashboard 2'!$A$2:$X$155, MATCH('Total Calculated'!J$1, 'Dashboard 2'!$A$1:$X$1, 0), FALSE)</f>
        <v>0.24399999999999999</v>
      </c>
      <c r="K78" s="2">
        <f t="shared" si="16"/>
        <v>-2.6642201000000032E-2</v>
      </c>
      <c r="L78" s="4">
        <f t="shared" si="24"/>
        <v>83</v>
      </c>
      <c r="M78" s="2">
        <f>VLOOKUP($A78, Dashboard!$A$2:$Y$155, MATCH('Total Calculated'!M$1, Dashboard!$A$1:$Y$1, 0), FALSE)</f>
        <v>0.32110091699999999</v>
      </c>
      <c r="N78" s="2">
        <f>VLOOKUP($A78, 'Dashboard 2'!$A$2:$X$155, MATCH('Total Calculated'!N$1, 'Dashboard 2'!$A$1:$X$1, 0), FALSE)</f>
        <v>0.312</v>
      </c>
      <c r="O78" s="2">
        <f>VLOOKUP($A78, Dashboard!$A$2:$Y$155, MATCH('Total Calculated'!O$1, Dashboard!$A$1:$Y$1, 0), FALSE)</f>
        <v>0.424083769</v>
      </c>
      <c r="P78" s="2">
        <f>VLOOKUP($A78, 'Dashboard 2'!$A$2:$X$155, MATCH('Total Calculated'!P$1, 'Dashboard 2'!$A$1:$X$1, 0), FALSE)</f>
        <v>0.45500000000000002</v>
      </c>
      <c r="Q78" s="2">
        <f t="shared" si="17"/>
        <v>0.74518468599999999</v>
      </c>
      <c r="R78" s="2">
        <f t="shared" si="18"/>
        <v>0.76700000000000002</v>
      </c>
      <c r="S78" s="2">
        <f t="shared" si="19"/>
        <v>2.181531400000003E-2</v>
      </c>
      <c r="T78" s="4">
        <f t="shared" si="25"/>
        <v>53</v>
      </c>
      <c r="U78" s="4">
        <f t="shared" si="26"/>
        <v>113.37582198850393</v>
      </c>
      <c r="V78" s="4">
        <f t="shared" si="27"/>
        <v>121.00201957433585</v>
      </c>
      <c r="W78" s="4">
        <f t="shared" si="20"/>
        <v>7.6261975858319175</v>
      </c>
      <c r="X78" s="4">
        <f t="shared" si="28"/>
        <v>52</v>
      </c>
      <c r="Y78" s="2">
        <f>VLOOKUP($A78, Dashboard!$A$2:$Y$155, MATCH('Total Calculated'!Y$1, Dashboard!$A$1:$Y$1, 0), FALSE)</f>
        <v>0.32181522194985901</v>
      </c>
      <c r="Z78" s="2">
        <f>VLOOKUP($A78, 'Dashboard 2'!$A$2:$X$155, MATCH('Total Calculated'!Z$1, 'Dashboard 2'!$A$1:$X$1, 0), FALSE)</f>
        <v>0.32700000000000001</v>
      </c>
      <c r="AA78" s="2">
        <f t="shared" si="21"/>
        <v>5.1847780501410035E-3</v>
      </c>
      <c r="AB78" s="4">
        <f t="shared" si="29"/>
        <v>53</v>
      </c>
      <c r="AC78" s="3">
        <f>VLOOKUP($A78, Dashboard!$A$2:$Y$155, MATCH('Total Calculated'!AC$1, Dashboard!$A$1:$Y$1, 0), FALSE)</f>
        <v>104.587445983183</v>
      </c>
      <c r="AD78" s="3">
        <f>VLOOKUP($A78, 'Dashboard 2'!$A$2:$X$155, MATCH('Total Calculated'!AD$1, 'Dashboard 2'!$A$1:$X$1, 0), FALSE)</f>
        <v>109</v>
      </c>
      <c r="AE78" s="3">
        <f t="shared" si="22"/>
        <v>4.4125540168169977</v>
      </c>
      <c r="AF78" s="4">
        <f t="shared" si="30"/>
        <v>53</v>
      </c>
      <c r="AG78" s="3">
        <f>VLOOKUP($A78, Dashboard!$A$2:$Y$155, MATCH('Total Calculated'!AG$1, Dashboard!$A$1:$Y$1, 0), FALSE)</f>
        <v>0.41120387212502002</v>
      </c>
      <c r="AH78" s="3">
        <f>VLOOKUP($A78, 'Dashboard 2'!$A$2:$X$155, MATCH('Total Calculated'!AH$1, 'Dashboard 2'!$A$1:$X$1, 0), FALSE)</f>
        <v>1.1000000000000001</v>
      </c>
      <c r="AI78" s="3">
        <f>(AG78/C78)*162</f>
        <v>1.3061770055735931</v>
      </c>
      <c r="AJ78" s="3">
        <f>(AH78/D78)*162</f>
        <v>1.8562500000000002</v>
      </c>
      <c r="AK78" s="3">
        <f t="shared" si="23"/>
        <v>0.55007299442640711</v>
      </c>
      <c r="AL78">
        <f t="shared" si="31"/>
        <v>53</v>
      </c>
    </row>
    <row r="79" spans="1:38" x14ac:dyDescent="0.45">
      <c r="A79" t="s">
        <v>201</v>
      </c>
      <c r="B79" t="str">
        <f>VLOOKUP($A79, Dashboard!$A$2:$Y$155, MATCH('Total Calculated'!B$1, Dashboard!$A$1:$Y$1, 0), FALSE)</f>
        <v>COL</v>
      </c>
      <c r="C79">
        <f>VLOOKUP($A79, Dashboard!$A$2:$Y$155, MATCH('Total Calculated'!C$1, Dashboard!$A$1:$Y$1, 0), FALSE)</f>
        <v>49</v>
      </c>
      <c r="D79">
        <f>VLOOKUP($A79, 'Dashboard 2'!$A$2:$X$155, MATCH('Total Calculated'!D$1, 'Dashboard 2'!$A$1:$X$1, 0), FALSE)</f>
        <v>77</v>
      </c>
      <c r="E79">
        <f>VLOOKUP($A79, Dashboard!$A$2:$Y$155, MATCH('Total Calculated'!E$1, Dashboard!$A$1:$Y$1, 0), FALSE)</f>
        <v>1</v>
      </c>
      <c r="F79">
        <f>VLOOKUP($A79, 'Dashboard 2'!$A$2:$X$155, MATCH('Total Calculated'!F$1, 'Dashboard 2'!$A$1:$X$1, 0), FALSE)</f>
        <v>12</v>
      </c>
      <c r="G79">
        <f>VLOOKUP($A79, Dashboard!$A$2:$Y$155, MATCH('Total Calculated'!G$1, Dashboard!$A$1:$Y$1, 0), FALSE)</f>
        <v>14</v>
      </c>
      <c r="H79">
        <f>VLOOKUP($A79, 'Dashboard 2'!$A$2:$X$155, MATCH('Total Calculated'!H$1, 'Dashboard 2'!$A$1:$X$1, 0), FALSE)</f>
        <v>38</v>
      </c>
      <c r="I79" s="2">
        <f>VLOOKUP($A79, Dashboard!$A$2:$Y$155, MATCH('Total Calculated'!I$1, Dashboard!$A$1:$Y$1, 0), FALSE)</f>
        <v>0.23036649200000001</v>
      </c>
      <c r="J79" s="2">
        <f>VLOOKUP($A79, 'Dashboard 2'!$A$2:$X$155, MATCH('Total Calculated'!J$1, 'Dashboard 2'!$A$1:$X$1, 0), FALSE)</f>
        <v>0.248</v>
      </c>
      <c r="K79" s="2">
        <f t="shared" si="16"/>
        <v>1.7633507999999992E-2</v>
      </c>
      <c r="L79" s="4">
        <f t="shared" si="24"/>
        <v>33</v>
      </c>
      <c r="M79" s="2">
        <f>VLOOKUP($A79, Dashboard!$A$2:$Y$155, MATCH('Total Calculated'!M$1, Dashboard!$A$1:$Y$1, 0), FALSE)</f>
        <v>0.30366492099999998</v>
      </c>
      <c r="N79" s="2">
        <f>VLOOKUP($A79, 'Dashboard 2'!$A$2:$X$155, MATCH('Total Calculated'!N$1, 'Dashboard 2'!$A$1:$X$1, 0), FALSE)</f>
        <v>0.32400000000000001</v>
      </c>
      <c r="O79" s="2">
        <f>VLOOKUP($A79, Dashboard!$A$2:$Y$155, MATCH('Total Calculated'!O$1, Dashboard!$A$1:$Y$1, 0), FALSE)</f>
        <v>0.34254143599999998</v>
      </c>
      <c r="P79" s="2">
        <f>VLOOKUP($A79, 'Dashboard 2'!$A$2:$X$155, MATCH('Total Calculated'!P$1, 'Dashboard 2'!$A$1:$X$1, 0), FALSE)</f>
        <v>0.45900000000000002</v>
      </c>
      <c r="Q79" s="2">
        <f t="shared" si="17"/>
        <v>0.64620635699999995</v>
      </c>
      <c r="R79" s="2">
        <f t="shared" si="18"/>
        <v>0.78300000000000003</v>
      </c>
      <c r="S79" s="2">
        <f t="shared" si="19"/>
        <v>0.13679364300000008</v>
      </c>
      <c r="T79" s="4">
        <f t="shared" si="25"/>
        <v>22</v>
      </c>
      <c r="U79" s="4">
        <f t="shared" si="26"/>
        <v>83.15424417741184</v>
      </c>
      <c r="V79" s="4">
        <f t="shared" si="27"/>
        <v>125.20273419294705</v>
      </c>
      <c r="W79" s="4">
        <f t="shared" si="20"/>
        <v>42.048490015535208</v>
      </c>
      <c r="X79" s="4">
        <f t="shared" si="28"/>
        <v>23</v>
      </c>
      <c r="Y79" s="2">
        <f>VLOOKUP($A79, Dashboard!$A$2:$Y$155, MATCH('Total Calculated'!Y$1, Dashboard!$A$1:$Y$1, 0), FALSE)</f>
        <v>0.28479935423865899</v>
      </c>
      <c r="Z79" s="2">
        <f>VLOOKUP($A79, 'Dashboard 2'!$A$2:$X$155, MATCH('Total Calculated'!Z$1, 'Dashboard 2'!$A$1:$X$1, 0), FALSE)</f>
        <v>0.33600000000000002</v>
      </c>
      <c r="AA79" s="2">
        <f t="shared" si="21"/>
        <v>5.1200645761341035E-2</v>
      </c>
      <c r="AB79" s="4">
        <f t="shared" si="29"/>
        <v>22</v>
      </c>
      <c r="AC79" s="3">
        <f>VLOOKUP($A79, Dashboard!$A$2:$Y$155, MATCH('Total Calculated'!AC$1, Dashboard!$A$1:$Y$1, 0), FALSE)</f>
        <v>68.4076552556552</v>
      </c>
      <c r="AD79" s="3">
        <f>VLOOKUP($A79, 'Dashboard 2'!$A$2:$X$155, MATCH('Total Calculated'!AD$1, 'Dashboard 2'!$A$1:$X$1, 0), FALSE)</f>
        <v>103</v>
      </c>
      <c r="AE79" s="3">
        <f t="shared" si="22"/>
        <v>34.5923447443448</v>
      </c>
      <c r="AF79" s="4">
        <f t="shared" si="30"/>
        <v>22</v>
      </c>
      <c r="AG79" s="3">
        <f>VLOOKUP($A79, Dashboard!$A$2:$Y$155, MATCH('Total Calculated'!AG$1, Dashboard!$A$1:$Y$1, 0), FALSE)</f>
        <v>-0.15623108147497</v>
      </c>
      <c r="AH79" s="3">
        <f>VLOOKUP($A79, 'Dashboard 2'!$A$2:$X$155, MATCH('Total Calculated'!AH$1, 'Dashboard 2'!$A$1:$X$1, 0), FALSE)</f>
        <v>1</v>
      </c>
      <c r="AI79" s="3">
        <f>(AG79/C79)*162</f>
        <v>-0.51651908569275795</v>
      </c>
      <c r="AJ79" s="3">
        <f>(AH79/D79)*162</f>
        <v>2.1038961038961039</v>
      </c>
      <c r="AK79" s="3">
        <f t="shared" si="23"/>
        <v>2.6204151895888619</v>
      </c>
      <c r="AL79">
        <f t="shared" si="31"/>
        <v>28</v>
      </c>
    </row>
    <row r="80" spans="1:38" x14ac:dyDescent="0.45">
      <c r="A80" t="s">
        <v>161</v>
      </c>
      <c r="B80" t="str">
        <f>VLOOKUP($A80, Dashboard!$A$2:$Y$155, MATCH('Total Calculated'!B$1, Dashboard!$A$1:$Y$1, 0), FALSE)</f>
        <v>MIL</v>
      </c>
      <c r="C80">
        <f>VLOOKUP($A80, Dashboard!$A$2:$Y$155, MATCH('Total Calculated'!C$1, Dashboard!$A$1:$Y$1, 0), FALSE)</f>
        <v>48</v>
      </c>
      <c r="D80">
        <f>VLOOKUP($A80, 'Dashboard 2'!$A$2:$X$155, MATCH('Total Calculated'!D$1, 'Dashboard 2'!$A$1:$X$1, 0), FALSE)</f>
        <v>83</v>
      </c>
      <c r="E80">
        <f>VLOOKUP($A80, Dashboard!$A$2:$Y$155, MATCH('Total Calculated'!E$1, Dashboard!$A$1:$Y$1, 0), FALSE)</f>
        <v>2</v>
      </c>
      <c r="F80">
        <f>VLOOKUP($A80, 'Dashboard 2'!$A$2:$X$155, MATCH('Total Calculated'!F$1, 'Dashboard 2'!$A$1:$X$1, 0), FALSE)</f>
        <v>0</v>
      </c>
      <c r="G80">
        <f>VLOOKUP($A80, Dashboard!$A$2:$Y$155, MATCH('Total Calculated'!G$1, Dashboard!$A$1:$Y$1, 0), FALSE)</f>
        <v>11</v>
      </c>
      <c r="H80">
        <f>VLOOKUP($A80, 'Dashboard 2'!$A$2:$X$155, MATCH('Total Calculated'!H$1, 'Dashboard 2'!$A$1:$X$1, 0), FALSE)</f>
        <v>18</v>
      </c>
      <c r="I80" s="2">
        <f>VLOOKUP($A80, Dashboard!$A$2:$Y$155, MATCH('Total Calculated'!I$1, Dashboard!$A$1:$Y$1, 0), FALSE)</f>
        <v>0.204301075</v>
      </c>
      <c r="J80" s="2">
        <f>VLOOKUP($A80, 'Dashboard 2'!$A$2:$X$155, MATCH('Total Calculated'!J$1, 'Dashboard 2'!$A$1:$X$1, 0), FALSE)</f>
        <v>0.12</v>
      </c>
      <c r="K80" s="2">
        <f t="shared" si="16"/>
        <v>-8.4301075000000003E-2</v>
      </c>
      <c r="L80" s="4">
        <f t="shared" si="24"/>
        <v>104</v>
      </c>
      <c r="M80" s="2">
        <f>VLOOKUP($A80, Dashboard!$A$2:$Y$155, MATCH('Total Calculated'!M$1, Dashboard!$A$1:$Y$1, 0), FALSE)</f>
        <v>0.32795698899999998</v>
      </c>
      <c r="N80" s="2">
        <f>VLOOKUP($A80, 'Dashboard 2'!$A$2:$X$155, MATCH('Total Calculated'!N$1, 'Dashboard 2'!$A$1:$X$1, 0), FALSE)</f>
        <v>0.33100000000000002</v>
      </c>
      <c r="O80" s="2">
        <f>VLOOKUP($A80, Dashboard!$A$2:$Y$155, MATCH('Total Calculated'!O$1, Dashboard!$A$1:$Y$1, 0), FALSE)</f>
        <v>0.33132530100000002</v>
      </c>
      <c r="P80" s="2">
        <f>VLOOKUP($A80, 'Dashboard 2'!$A$2:$X$155, MATCH('Total Calculated'!P$1, 'Dashboard 2'!$A$1:$X$1, 0), FALSE)</f>
        <v>0.34300000000000003</v>
      </c>
      <c r="Q80" s="2">
        <f t="shared" si="17"/>
        <v>0.65928228999999994</v>
      </c>
      <c r="R80" s="2">
        <f t="shared" si="18"/>
        <v>0.67400000000000004</v>
      </c>
      <c r="S80" s="2">
        <f t="shared" si="19"/>
        <v>1.4717710000000106E-2</v>
      </c>
      <c r="T80" s="4">
        <f t="shared" si="25"/>
        <v>55</v>
      </c>
      <c r="U80" s="4">
        <f t="shared" si="26"/>
        <v>85.507121295634619</v>
      </c>
      <c r="V80" s="4">
        <f t="shared" si="27"/>
        <v>89.967376106882099</v>
      </c>
      <c r="W80" s="4">
        <f t="shared" si="20"/>
        <v>4.4602548112474807</v>
      </c>
      <c r="X80" s="4">
        <f t="shared" si="28"/>
        <v>54</v>
      </c>
      <c r="Y80" s="2">
        <f>VLOOKUP($A80, Dashboard!$A$2:$Y$155, MATCH('Total Calculated'!Y$1, Dashboard!$A$1:$Y$1, 0), FALSE)</f>
        <v>0.296957469755603</v>
      </c>
      <c r="Z80" s="2">
        <f>VLOOKUP($A80, 'Dashboard 2'!$A$2:$X$155, MATCH('Total Calculated'!Z$1, 'Dashboard 2'!$A$1:$X$1, 0), FALSE)</f>
        <v>0.3</v>
      </c>
      <c r="AA80" s="2">
        <f t="shared" si="21"/>
        <v>3.0425302443969904E-3</v>
      </c>
      <c r="AB80" s="4">
        <f t="shared" si="29"/>
        <v>55</v>
      </c>
      <c r="AC80" s="3">
        <f>VLOOKUP($A80, Dashboard!$A$2:$Y$155, MATCH('Total Calculated'!AC$1, Dashboard!$A$1:$Y$1, 0), FALSE)</f>
        <v>88.9517734653285</v>
      </c>
      <c r="AD80" s="3">
        <f>VLOOKUP($A80, 'Dashboard 2'!$A$2:$X$155, MATCH('Total Calculated'!AD$1, 'Dashboard 2'!$A$1:$X$1, 0), FALSE)</f>
        <v>92</v>
      </c>
      <c r="AE80" s="3">
        <f t="shared" si="22"/>
        <v>3.0482265346714996</v>
      </c>
      <c r="AF80" s="4">
        <f t="shared" si="30"/>
        <v>55</v>
      </c>
      <c r="AG80" s="3">
        <f>VLOOKUP($A80, Dashboard!$A$2:$Y$155, MATCH('Total Calculated'!AG$1, Dashboard!$A$1:$Y$1, 0), FALSE)</f>
        <v>0.52385158323659098</v>
      </c>
      <c r="AH80" s="3">
        <f>VLOOKUP($A80, 'Dashboard 2'!$A$2:$X$155, MATCH('Total Calculated'!AH$1, 'Dashboard 2'!$A$1:$X$1, 0), FALSE)</f>
        <v>1</v>
      </c>
      <c r="AI80" s="3">
        <f>(AG80/C80)*162</f>
        <v>1.7679990934234946</v>
      </c>
      <c r="AJ80" s="3">
        <f>(AH80/D80)*162</f>
        <v>1.9518072289156627</v>
      </c>
      <c r="AK80" s="3">
        <f t="shared" si="23"/>
        <v>0.18380813549216812</v>
      </c>
      <c r="AL80">
        <f t="shared" si="31"/>
        <v>57</v>
      </c>
    </row>
    <row r="81" spans="1:38" x14ac:dyDescent="0.45">
      <c r="A81" t="s">
        <v>134</v>
      </c>
      <c r="B81" t="str">
        <f>VLOOKUP($A81, Dashboard!$A$2:$Y$155, MATCH('Total Calculated'!B$1, Dashboard!$A$1:$Y$1, 0), FALSE)</f>
        <v>OAK</v>
      </c>
      <c r="C81">
        <f>VLOOKUP($A81, Dashboard!$A$2:$Y$155, MATCH('Total Calculated'!C$1, Dashboard!$A$1:$Y$1, 0), FALSE)</f>
        <v>48</v>
      </c>
      <c r="D81">
        <f>VLOOKUP($A81, 'Dashboard 2'!$A$2:$X$155, MATCH('Total Calculated'!D$1, 'Dashboard 2'!$A$1:$X$1, 0), FALSE)</f>
        <v>75</v>
      </c>
      <c r="E81">
        <f>VLOOKUP($A81, Dashboard!$A$2:$Y$155, MATCH('Total Calculated'!E$1, Dashboard!$A$1:$Y$1, 0), FALSE)</f>
        <v>11</v>
      </c>
      <c r="F81">
        <f>VLOOKUP($A81, 'Dashboard 2'!$A$2:$X$155, MATCH('Total Calculated'!F$1, 'Dashboard 2'!$A$1:$X$1, 0), FALSE)</f>
        <v>15</v>
      </c>
      <c r="G81">
        <f>VLOOKUP($A81, Dashboard!$A$2:$Y$155, MATCH('Total Calculated'!G$1, Dashboard!$A$1:$Y$1, 0), FALSE)</f>
        <v>27</v>
      </c>
      <c r="H81">
        <f>VLOOKUP($A81, 'Dashboard 2'!$A$2:$X$155, MATCH('Total Calculated'!H$1, 'Dashboard 2'!$A$1:$X$1, 0), FALSE)</f>
        <v>42</v>
      </c>
      <c r="I81" s="2">
        <f>VLOOKUP($A81, Dashboard!$A$2:$Y$155, MATCH('Total Calculated'!I$1, Dashboard!$A$1:$Y$1, 0), FALSE)</f>
        <v>0.24157303299999999</v>
      </c>
      <c r="J81" s="2">
        <f>VLOOKUP($A81, 'Dashboard 2'!$A$2:$X$155, MATCH('Total Calculated'!J$1, 'Dashboard 2'!$A$1:$X$1, 0), FALSE)</f>
        <v>0.28000000000000003</v>
      </c>
      <c r="K81" s="2">
        <f t="shared" ref="K81:K107" si="32">J81-I81</f>
        <v>3.8426967000000034E-2</v>
      </c>
      <c r="L81" s="4">
        <f t="shared" si="24"/>
        <v>19</v>
      </c>
      <c r="M81" s="2">
        <f>VLOOKUP($A81, Dashboard!$A$2:$Y$155, MATCH('Total Calculated'!M$1, Dashboard!$A$1:$Y$1, 0), FALSE)</f>
        <v>0.28089887600000002</v>
      </c>
      <c r="N81" s="2">
        <f>VLOOKUP($A81, 'Dashboard 2'!$A$2:$X$155, MATCH('Total Calculated'!N$1, 'Dashboard 2'!$A$1:$X$1, 0), FALSE)</f>
        <v>0.28699999999999998</v>
      </c>
      <c r="O81" s="2">
        <f>VLOOKUP($A81, Dashboard!$A$2:$Y$155, MATCH('Total Calculated'!O$1, Dashboard!$A$1:$Y$1, 0), FALSE)</f>
        <v>0.49056603700000001</v>
      </c>
      <c r="P81" s="2">
        <f>VLOOKUP($A81, 'Dashboard 2'!$A$2:$X$155, MATCH('Total Calculated'!P$1, 'Dashboard 2'!$A$1:$X$1, 0), FALSE)</f>
        <v>0.42399999999999999</v>
      </c>
      <c r="Q81" s="2">
        <f t="shared" ref="Q81:Q107" si="33">M81+O81</f>
        <v>0.77146491299999997</v>
      </c>
      <c r="R81" s="2">
        <f t="shared" ref="R81:R107" si="34">N81+P81</f>
        <v>0.71099999999999997</v>
      </c>
      <c r="S81" s="2">
        <f t="shared" ref="S81:S107" si="35">R81-Q81</f>
        <v>-6.0464913000000009E-2</v>
      </c>
      <c r="T81" s="4">
        <f t="shared" si="25"/>
        <v>75</v>
      </c>
      <c r="U81" s="4">
        <f t="shared" si="26"/>
        <v>124.74314295013204</v>
      </c>
      <c r="V81" s="4">
        <f t="shared" si="27"/>
        <v>105.03184713375795</v>
      </c>
      <c r="W81" s="4">
        <f t="shared" ref="W81:W107" si="36">V81-U81</f>
        <v>-19.71129581637409</v>
      </c>
      <c r="X81" s="4">
        <f t="shared" si="28"/>
        <v>74</v>
      </c>
      <c r="Y81" s="2">
        <f>VLOOKUP($A81, Dashboard!$A$2:$Y$155, MATCH('Total Calculated'!Y$1, Dashboard!$A$1:$Y$1, 0), FALSE)</f>
        <v>0.32087404856627599</v>
      </c>
      <c r="Z81" s="2">
        <f>VLOOKUP($A81, 'Dashboard 2'!$A$2:$X$155, MATCH('Total Calculated'!Z$1, 'Dashboard 2'!$A$1:$X$1, 0), FALSE)</f>
        <v>0.308</v>
      </c>
      <c r="AA81" s="2">
        <f t="shared" ref="AA81:AA107" si="37">Z81-Y81</f>
        <v>-1.2874048566275997E-2</v>
      </c>
      <c r="AB81" s="4">
        <f t="shared" si="29"/>
        <v>67</v>
      </c>
      <c r="AC81" s="3">
        <f>VLOOKUP($A81, Dashboard!$A$2:$Y$155, MATCH('Total Calculated'!AC$1, Dashboard!$A$1:$Y$1, 0), FALSE)</f>
        <v>112.453114244508</v>
      </c>
      <c r="AD81" s="3">
        <f>VLOOKUP($A81, 'Dashboard 2'!$A$2:$X$155, MATCH('Total Calculated'!AD$1, 'Dashboard 2'!$A$1:$X$1, 0), FALSE)</f>
        <v>103</v>
      </c>
      <c r="AE81" s="3">
        <f t="shared" ref="AE81:AE107" si="38">AD81-AC81</f>
        <v>-9.4531142445080008</v>
      </c>
      <c r="AF81" s="4">
        <f t="shared" si="30"/>
        <v>68</v>
      </c>
      <c r="AG81" s="3">
        <f>VLOOKUP($A81, Dashboard!$A$2:$Y$155, MATCH('Total Calculated'!AG$1, Dashboard!$A$1:$Y$1, 0), FALSE)</f>
        <v>0.77316420578799505</v>
      </c>
      <c r="AH81" s="3">
        <f>VLOOKUP($A81, 'Dashboard 2'!$A$2:$X$155, MATCH('Total Calculated'!AH$1, 'Dashboard 2'!$A$1:$X$1, 0), FALSE)</f>
        <v>0.9</v>
      </c>
      <c r="AI81" s="3">
        <f>(AG81/C81)*162</f>
        <v>2.6094291945344832</v>
      </c>
      <c r="AJ81" s="3">
        <f>(AH81/D81)*162</f>
        <v>1.944</v>
      </c>
      <c r="AK81" s="3">
        <f t="shared" ref="AK81:AK107" si="39">AJ81-AI81</f>
        <v>-0.66542919453448324</v>
      </c>
      <c r="AL81">
        <f t="shared" si="31"/>
        <v>68</v>
      </c>
    </row>
    <row r="82" spans="1:38" x14ac:dyDescent="0.45">
      <c r="A82" t="s">
        <v>132</v>
      </c>
      <c r="B82" t="str">
        <f>VLOOKUP($A82, Dashboard!$A$2:$Y$155, MATCH('Total Calculated'!B$1, Dashboard!$A$1:$Y$1, 0), FALSE)</f>
        <v>LAA</v>
      </c>
      <c r="C82">
        <f>VLOOKUP($A82, Dashboard!$A$2:$Y$155, MATCH('Total Calculated'!C$1, Dashboard!$A$1:$Y$1, 0), FALSE)</f>
        <v>45</v>
      </c>
      <c r="D82">
        <f>VLOOKUP($A82, 'Dashboard 2'!$A$2:$X$155, MATCH('Total Calculated'!D$1, 'Dashboard 2'!$A$1:$X$1, 0), FALSE)</f>
        <v>79</v>
      </c>
      <c r="E82">
        <f>VLOOKUP($A82, Dashboard!$A$2:$Y$155, MATCH('Total Calculated'!E$1, Dashboard!$A$1:$Y$1, 0), FALSE)</f>
        <v>5</v>
      </c>
      <c r="F82">
        <f>VLOOKUP($A82, 'Dashboard 2'!$A$2:$X$155, MATCH('Total Calculated'!F$1, 'Dashboard 2'!$A$1:$X$1, 0), FALSE)</f>
        <v>14</v>
      </c>
      <c r="G82">
        <f>VLOOKUP($A82, Dashboard!$A$2:$Y$155, MATCH('Total Calculated'!G$1, Dashboard!$A$1:$Y$1, 0), FALSE)</f>
        <v>24</v>
      </c>
      <c r="H82">
        <f>VLOOKUP($A82, 'Dashboard 2'!$A$2:$X$155, MATCH('Total Calculated'!H$1, 'Dashboard 2'!$A$1:$X$1, 0), FALSE)</f>
        <v>30</v>
      </c>
      <c r="I82" s="2">
        <f>VLOOKUP($A82, Dashboard!$A$2:$Y$155, MATCH('Total Calculated'!I$1, Dashboard!$A$1:$Y$1, 0), FALSE)</f>
        <v>0.25</v>
      </c>
      <c r="J82" s="2">
        <f>VLOOKUP($A82, 'Dashboard 2'!$A$2:$X$155, MATCH('Total Calculated'!J$1, 'Dashboard 2'!$A$1:$X$1, 0), FALSE)</f>
        <v>0.32500000000000001</v>
      </c>
      <c r="K82" s="2">
        <f t="shared" si="32"/>
        <v>7.5000000000000011E-2</v>
      </c>
      <c r="L82" s="4">
        <f t="shared" si="24"/>
        <v>4</v>
      </c>
      <c r="M82" s="2">
        <f>VLOOKUP($A82, Dashboard!$A$2:$Y$155, MATCH('Total Calculated'!M$1, Dashboard!$A$1:$Y$1, 0), FALSE)</f>
        <v>0.321637426</v>
      </c>
      <c r="N82" s="2">
        <f>VLOOKUP($A82, 'Dashboard 2'!$A$2:$X$155, MATCH('Total Calculated'!N$1, 'Dashboard 2'!$A$1:$X$1, 0), FALSE)</f>
        <v>0.28499999999999998</v>
      </c>
      <c r="O82" s="2">
        <f>VLOOKUP($A82, Dashboard!$A$2:$Y$155, MATCH('Total Calculated'!O$1, Dashboard!$A$1:$Y$1, 0), FALSE)</f>
        <v>0.41139240500000002</v>
      </c>
      <c r="P82" s="2">
        <f>VLOOKUP($A82, 'Dashboard 2'!$A$2:$X$155, MATCH('Total Calculated'!P$1, 'Dashboard 2'!$A$1:$X$1, 0), FALSE)</f>
        <v>0.40600000000000003</v>
      </c>
      <c r="Q82" s="2">
        <f t="shared" si="33"/>
        <v>0.73302983100000008</v>
      </c>
      <c r="R82" s="2">
        <f t="shared" si="34"/>
        <v>0.69100000000000006</v>
      </c>
      <c r="S82" s="2">
        <f t="shared" si="35"/>
        <v>-4.2029831000000017E-2</v>
      </c>
      <c r="T82" s="4">
        <f t="shared" si="25"/>
        <v>70</v>
      </c>
      <c r="U82" s="4">
        <f t="shared" si="26"/>
        <v>109.46484217337269</v>
      </c>
      <c r="V82" s="4">
        <f t="shared" si="27"/>
        <v>98.811558179276076</v>
      </c>
      <c r="W82" s="4">
        <f t="shared" si="36"/>
        <v>-10.653283994096611</v>
      </c>
      <c r="X82" s="4">
        <f t="shared" si="28"/>
        <v>68</v>
      </c>
      <c r="Y82" s="2">
        <f>VLOOKUP($A82, Dashboard!$A$2:$Y$155, MATCH('Total Calculated'!Y$1, Dashboard!$A$1:$Y$1, 0), FALSE)</f>
        <v>0.32027933158372501</v>
      </c>
      <c r="Z82" s="2">
        <f>VLOOKUP($A82, 'Dashboard 2'!$A$2:$X$155, MATCH('Total Calculated'!Z$1, 'Dashboard 2'!$A$1:$X$1, 0), FALSE)</f>
        <v>0.30099999999999999</v>
      </c>
      <c r="AA82" s="2">
        <f t="shared" si="37"/>
        <v>-1.9279331583725023E-2</v>
      </c>
      <c r="AB82" s="4">
        <f t="shared" si="29"/>
        <v>74</v>
      </c>
      <c r="AC82" s="3">
        <f>VLOOKUP($A82, Dashboard!$A$2:$Y$155, MATCH('Total Calculated'!AC$1, Dashboard!$A$1:$Y$1, 0), FALSE)</f>
        <v>105.92327872663201</v>
      </c>
      <c r="AD82" s="3">
        <f>VLOOKUP($A82, 'Dashboard 2'!$A$2:$X$155, MATCH('Total Calculated'!AD$1, 'Dashboard 2'!$A$1:$X$1, 0), FALSE)</f>
        <v>92</v>
      </c>
      <c r="AE82" s="3">
        <f t="shared" si="38"/>
        <v>-13.923278726632006</v>
      </c>
      <c r="AF82" s="4">
        <f t="shared" si="30"/>
        <v>75</v>
      </c>
      <c r="AG82" s="3">
        <f>VLOOKUP($A82, Dashboard!$A$2:$Y$155, MATCH('Total Calculated'!AG$1, Dashboard!$A$1:$Y$1, 0), FALSE)</f>
        <v>0.86669508144082097</v>
      </c>
      <c r="AH82" s="3">
        <f>VLOOKUP($A82, 'Dashboard 2'!$A$2:$X$155, MATCH('Total Calculated'!AH$1, 'Dashboard 2'!$A$1:$X$1, 0), FALSE)</f>
        <v>0.9</v>
      </c>
      <c r="AI82" s="3">
        <f>(AG82/C82)*162</f>
        <v>3.1201022931869553</v>
      </c>
      <c r="AJ82" s="3">
        <f>(AH82/D82)*162</f>
        <v>1.8455696202531646</v>
      </c>
      <c r="AK82" s="3">
        <f t="shared" si="39"/>
        <v>-1.2745326729337907</v>
      </c>
      <c r="AL82">
        <f t="shared" si="31"/>
        <v>76</v>
      </c>
    </row>
    <row r="83" spans="1:38" x14ac:dyDescent="0.45">
      <c r="A83" t="s">
        <v>135</v>
      </c>
      <c r="B83" t="str">
        <f>VLOOKUP($A83, Dashboard!$A$2:$Y$155, MATCH('Total Calculated'!B$1, Dashboard!$A$1:$Y$1, 0), FALSE)</f>
        <v>CIN</v>
      </c>
      <c r="C83">
        <f>VLOOKUP($A83, Dashboard!$A$2:$Y$155, MATCH('Total Calculated'!C$1, Dashboard!$A$1:$Y$1, 0), FALSE)</f>
        <v>52</v>
      </c>
      <c r="D83">
        <f>VLOOKUP($A83, 'Dashboard 2'!$A$2:$X$155, MATCH('Total Calculated'!D$1, 'Dashboard 2'!$A$1:$X$1, 0), FALSE)</f>
        <v>93</v>
      </c>
      <c r="E83">
        <f>VLOOKUP($A83, Dashboard!$A$2:$Y$155, MATCH('Total Calculated'!E$1, Dashboard!$A$1:$Y$1, 0), FALSE)</f>
        <v>6</v>
      </c>
      <c r="F83">
        <f>VLOOKUP($A83, 'Dashboard 2'!$A$2:$X$155, MATCH('Total Calculated'!F$1, 'Dashboard 2'!$A$1:$X$1, 0), FALSE)</f>
        <v>14</v>
      </c>
      <c r="G83">
        <f>VLOOKUP($A83, Dashboard!$A$2:$Y$155, MATCH('Total Calculated'!G$1, Dashboard!$A$1:$Y$1, 0), FALSE)</f>
        <v>35</v>
      </c>
      <c r="H83">
        <f>VLOOKUP($A83, 'Dashboard 2'!$A$2:$X$155, MATCH('Total Calculated'!H$1, 'Dashboard 2'!$A$1:$X$1, 0), FALSE)</f>
        <v>52</v>
      </c>
      <c r="I83" s="2">
        <f>VLOOKUP($A83, Dashboard!$A$2:$Y$155, MATCH('Total Calculated'!I$1, Dashboard!$A$1:$Y$1, 0), FALSE)</f>
        <v>0.17592592500000001</v>
      </c>
      <c r="J83" s="2">
        <f>VLOOKUP($A83, 'Dashboard 2'!$A$2:$X$155, MATCH('Total Calculated'!J$1, 'Dashboard 2'!$A$1:$X$1, 0), FALSE)</f>
        <v>0.214</v>
      </c>
      <c r="K83" s="2">
        <f t="shared" si="32"/>
        <v>3.8074074999999985E-2</v>
      </c>
      <c r="L83" s="4">
        <f t="shared" si="24"/>
        <v>20</v>
      </c>
      <c r="M83" s="2">
        <f>VLOOKUP($A83, Dashboard!$A$2:$Y$155, MATCH('Total Calculated'!M$1, Dashboard!$A$1:$Y$1, 0), FALSE)</f>
        <v>0.34722222200000002</v>
      </c>
      <c r="N83" s="2">
        <f>VLOOKUP($A83, 'Dashboard 2'!$A$2:$X$155, MATCH('Total Calculated'!N$1, 'Dashboard 2'!$A$1:$X$1, 0), FALSE)</f>
        <v>0.317</v>
      </c>
      <c r="O83" s="2">
        <f>VLOOKUP($A83, Dashboard!$A$2:$Y$155, MATCH('Total Calculated'!O$1, Dashboard!$A$1:$Y$1, 0), FALSE)</f>
        <v>0.40659340599999999</v>
      </c>
      <c r="P83" s="2">
        <f>VLOOKUP($A83, 'Dashboard 2'!$A$2:$X$155, MATCH('Total Calculated'!P$1, 'Dashboard 2'!$A$1:$X$1, 0), FALSE)</f>
        <v>0.41699999999999998</v>
      </c>
      <c r="Q83" s="2">
        <f t="shared" si="33"/>
        <v>0.75381562800000002</v>
      </c>
      <c r="R83" s="2">
        <f t="shared" si="34"/>
        <v>0.73399999999999999</v>
      </c>
      <c r="S83" s="2">
        <f t="shared" si="35"/>
        <v>-1.981562800000003E-2</v>
      </c>
      <c r="T83" s="4">
        <f t="shared" si="25"/>
        <v>62</v>
      </c>
      <c r="U83" s="4">
        <f t="shared" si="26"/>
        <v>114.17669268914091</v>
      </c>
      <c r="V83" s="4">
        <f t="shared" si="27"/>
        <v>110.11962094143234</v>
      </c>
      <c r="W83" s="4">
        <f t="shared" si="36"/>
        <v>-4.0570717477085623</v>
      </c>
      <c r="X83" s="4">
        <f t="shared" si="28"/>
        <v>61</v>
      </c>
      <c r="Y83" s="2">
        <f>VLOOKUP($A83, Dashboard!$A$2:$Y$155, MATCH('Total Calculated'!Y$1, Dashboard!$A$1:$Y$1, 0), FALSE)</f>
        <v>0.33170989169630799</v>
      </c>
      <c r="Z83" s="2">
        <f>VLOOKUP($A83, 'Dashboard 2'!$A$2:$X$155, MATCH('Total Calculated'!Z$1, 'Dashboard 2'!$A$1:$X$1, 0), FALSE)</f>
        <v>0.32</v>
      </c>
      <c r="AA83" s="2">
        <f t="shared" si="37"/>
        <v>-1.1709891696307984E-2</v>
      </c>
      <c r="AB83" s="4">
        <f t="shared" si="29"/>
        <v>66</v>
      </c>
      <c r="AC83" s="3">
        <f>VLOOKUP($A83, Dashboard!$A$2:$Y$155, MATCH('Total Calculated'!AC$1, Dashboard!$A$1:$Y$1, 0), FALSE)</f>
        <v>107.184185736072</v>
      </c>
      <c r="AD83" s="3">
        <f>VLOOKUP($A83, 'Dashboard 2'!$A$2:$X$155, MATCH('Total Calculated'!AD$1, 'Dashboard 2'!$A$1:$X$1, 0), FALSE)</f>
        <v>99</v>
      </c>
      <c r="AE83" s="3">
        <f t="shared" si="38"/>
        <v>-8.1841857360719956</v>
      </c>
      <c r="AF83" s="4">
        <f t="shared" si="30"/>
        <v>67</v>
      </c>
      <c r="AG83" s="3">
        <f>VLOOKUP($A83, Dashboard!$A$2:$Y$155, MATCH('Total Calculated'!AG$1, Dashboard!$A$1:$Y$1, 0), FALSE)</f>
        <v>0.77151973102388804</v>
      </c>
      <c r="AH83" s="3">
        <f>VLOOKUP($A83, 'Dashboard 2'!$A$2:$X$155, MATCH('Total Calculated'!AH$1, 'Dashboard 2'!$A$1:$X$1, 0), FALSE)</f>
        <v>0.9</v>
      </c>
      <c r="AI83" s="3">
        <f>(AG83/C83)*162</f>
        <v>2.4035807004974976</v>
      </c>
      <c r="AJ83" s="3">
        <f>(AH83/D83)*162</f>
        <v>1.5677419354838711</v>
      </c>
      <c r="AK83" s="3">
        <f t="shared" si="39"/>
        <v>-0.83583876501362653</v>
      </c>
      <c r="AL83">
        <f t="shared" si="31"/>
        <v>70</v>
      </c>
    </row>
    <row r="84" spans="1:38" x14ac:dyDescent="0.45">
      <c r="A84" t="s">
        <v>59</v>
      </c>
      <c r="B84" t="str">
        <f>VLOOKUP($A84, Dashboard!$A$2:$Y$155, MATCH('Total Calculated'!B$1, Dashboard!$A$1:$Y$1, 0), FALSE)</f>
        <v>MIL</v>
      </c>
      <c r="C84">
        <f>VLOOKUP($A84, Dashboard!$A$2:$Y$155, MATCH('Total Calculated'!C$1, Dashboard!$A$1:$Y$1, 0), FALSE)</f>
        <v>49</v>
      </c>
      <c r="D84">
        <f>VLOOKUP($A84, 'Dashboard 2'!$A$2:$X$155, MATCH('Total Calculated'!D$1, 'Dashboard 2'!$A$1:$X$1, 0), FALSE)</f>
        <v>91</v>
      </c>
      <c r="E84">
        <f>VLOOKUP($A84, Dashboard!$A$2:$Y$155, MATCH('Total Calculated'!E$1, Dashboard!$A$1:$Y$1, 0), FALSE)</f>
        <v>3</v>
      </c>
      <c r="F84">
        <f>VLOOKUP($A84, 'Dashboard 2'!$A$2:$X$155, MATCH('Total Calculated'!F$1, 'Dashboard 2'!$A$1:$X$1, 0), FALSE)</f>
        <v>5</v>
      </c>
      <c r="G84">
        <f>VLOOKUP($A84, Dashboard!$A$2:$Y$155, MATCH('Total Calculated'!G$1, Dashboard!$A$1:$Y$1, 0), FALSE)</f>
        <v>19</v>
      </c>
      <c r="H84">
        <f>VLOOKUP($A84, 'Dashboard 2'!$A$2:$X$155, MATCH('Total Calculated'!H$1, 'Dashboard 2'!$A$1:$X$1, 0), FALSE)</f>
        <v>34</v>
      </c>
      <c r="I84" s="2">
        <f>VLOOKUP($A84, Dashboard!$A$2:$Y$155, MATCH('Total Calculated'!I$1, Dashboard!$A$1:$Y$1, 0), FALSE)</f>
        <v>0.14893617000000001</v>
      </c>
      <c r="J84" s="2">
        <f>VLOOKUP($A84, 'Dashboard 2'!$A$2:$X$155, MATCH('Total Calculated'!J$1, 'Dashboard 2'!$A$1:$X$1, 0), FALSE)</f>
        <v>0.186</v>
      </c>
      <c r="K84" s="2">
        <f t="shared" si="32"/>
        <v>3.7063829999999992E-2</v>
      </c>
      <c r="L84" s="4">
        <f t="shared" si="24"/>
        <v>22</v>
      </c>
      <c r="M84" s="2">
        <f>VLOOKUP($A84, Dashboard!$A$2:$Y$155, MATCH('Total Calculated'!M$1, Dashboard!$A$1:$Y$1, 0), FALSE)</f>
        <v>0.36559139699999998</v>
      </c>
      <c r="N84" s="2">
        <f>VLOOKUP($A84, 'Dashboard 2'!$A$2:$X$155, MATCH('Total Calculated'!N$1, 'Dashboard 2'!$A$1:$X$1, 0), FALSE)</f>
        <v>0.3</v>
      </c>
      <c r="O84" s="2">
        <f>VLOOKUP($A84, Dashboard!$A$2:$Y$155, MATCH('Total Calculated'!O$1, Dashboard!$A$1:$Y$1, 0), FALSE)</f>
        <v>0.42771084300000001</v>
      </c>
      <c r="P84" s="2">
        <f>VLOOKUP($A84, 'Dashboard 2'!$A$2:$X$155, MATCH('Total Calculated'!P$1, 'Dashboard 2'!$A$1:$X$1, 0), FALSE)</f>
        <v>0.33200000000000002</v>
      </c>
      <c r="Q84" s="2">
        <f t="shared" si="33"/>
        <v>0.79330224000000005</v>
      </c>
      <c r="R84" s="2">
        <f t="shared" si="34"/>
        <v>0.63200000000000001</v>
      </c>
      <c r="S84" s="2">
        <f t="shared" si="35"/>
        <v>-0.16130224000000004</v>
      </c>
      <c r="T84" s="4">
        <f t="shared" si="25"/>
        <v>99</v>
      </c>
      <c r="U84" s="4">
        <f t="shared" si="26"/>
        <v>125.38227768215009</v>
      </c>
      <c r="V84" s="4">
        <f t="shared" si="27"/>
        <v>78.903215783750198</v>
      </c>
      <c r="W84" s="4">
        <f t="shared" si="36"/>
        <v>-46.479061898399891</v>
      </c>
      <c r="X84" s="4">
        <f t="shared" si="28"/>
        <v>98</v>
      </c>
      <c r="Y84" s="2">
        <f>VLOOKUP($A84, Dashboard!$A$2:$Y$155, MATCH('Total Calculated'!Y$1, Dashboard!$A$1:$Y$1, 0), FALSE)</f>
        <v>0.34642523559190802</v>
      </c>
      <c r="Z84" s="2">
        <f>VLOOKUP($A84, 'Dashboard 2'!$A$2:$X$155, MATCH('Total Calculated'!Z$1, 'Dashboard 2'!$A$1:$X$1, 0), FALSE)</f>
        <v>0.28100000000000003</v>
      </c>
      <c r="AA84" s="2">
        <f t="shared" si="37"/>
        <v>-6.5425235591907993E-2</v>
      </c>
      <c r="AB84" s="4">
        <f t="shared" si="29"/>
        <v>100</v>
      </c>
      <c r="AC84" s="3">
        <f>VLOOKUP($A84, Dashboard!$A$2:$Y$155, MATCH('Total Calculated'!AC$1, Dashboard!$A$1:$Y$1, 0), FALSE)</f>
        <v>122.368412585508</v>
      </c>
      <c r="AD84" s="3">
        <f>VLOOKUP($A84, 'Dashboard 2'!$A$2:$X$155, MATCH('Total Calculated'!AD$1, 'Dashboard 2'!$A$1:$X$1, 0), FALSE)</f>
        <v>79</v>
      </c>
      <c r="AE84" s="3">
        <f t="shared" si="38"/>
        <v>-43.368412585507997</v>
      </c>
      <c r="AF84" s="4">
        <f t="shared" si="30"/>
        <v>100</v>
      </c>
      <c r="AG84" s="3">
        <f>VLOOKUP($A84, Dashboard!$A$2:$Y$155, MATCH('Total Calculated'!AG$1, Dashboard!$A$1:$Y$1, 0), FALSE)</f>
        <v>1.6572034504295201</v>
      </c>
      <c r="AH84" s="3">
        <f>VLOOKUP($A84, 'Dashboard 2'!$A$2:$X$155, MATCH('Total Calculated'!AH$1, 'Dashboard 2'!$A$1:$X$1, 0), FALSE)</f>
        <v>0.8</v>
      </c>
      <c r="AI84" s="3">
        <f>(AG84/C84)*162</f>
        <v>5.4789175299914747</v>
      </c>
      <c r="AJ84" s="3">
        <f>(AH84/D84)*162</f>
        <v>1.4241758241758242</v>
      </c>
      <c r="AK84" s="3">
        <f t="shared" si="39"/>
        <v>-4.0547417058156503</v>
      </c>
      <c r="AL84">
        <f t="shared" si="31"/>
        <v>103</v>
      </c>
    </row>
    <row r="85" spans="1:38" x14ac:dyDescent="0.45">
      <c r="A85" t="s">
        <v>71</v>
      </c>
      <c r="B85" t="str">
        <f>VLOOKUP($A85, Dashboard!$A$2:$Y$155, MATCH('Total Calculated'!B$1, Dashboard!$A$1:$Y$1, 0), FALSE)</f>
        <v>LAD</v>
      </c>
      <c r="C85">
        <f>VLOOKUP($A85, Dashboard!$A$2:$Y$155, MATCH('Total Calculated'!C$1, Dashboard!$A$1:$Y$1, 0), FALSE)</f>
        <v>46</v>
      </c>
      <c r="D85">
        <f>VLOOKUP($A85, 'Dashboard 2'!$A$2:$X$155, MATCH('Total Calculated'!D$1, 'Dashboard 2'!$A$1:$X$1, 0), FALSE)</f>
        <v>69</v>
      </c>
      <c r="E85">
        <f>VLOOKUP($A85, Dashboard!$A$2:$Y$155, MATCH('Total Calculated'!E$1, Dashboard!$A$1:$Y$1, 0), FALSE)</f>
        <v>6</v>
      </c>
      <c r="F85">
        <f>VLOOKUP($A85, 'Dashboard 2'!$A$2:$X$155, MATCH('Total Calculated'!F$1, 'Dashboard 2'!$A$1:$X$1, 0), FALSE)</f>
        <v>11</v>
      </c>
      <c r="G85">
        <f>VLOOKUP($A85, Dashboard!$A$2:$Y$155, MATCH('Total Calculated'!G$1, Dashboard!$A$1:$Y$1, 0), FALSE)</f>
        <v>33</v>
      </c>
      <c r="H85">
        <f>VLOOKUP($A85, 'Dashboard 2'!$A$2:$X$155, MATCH('Total Calculated'!H$1, 'Dashboard 2'!$A$1:$X$1, 0), FALSE)</f>
        <v>36</v>
      </c>
      <c r="I85" s="2">
        <f>VLOOKUP($A85, Dashboard!$A$2:$Y$155, MATCH('Total Calculated'!I$1, Dashboard!$A$1:$Y$1, 0), FALSE)</f>
        <v>0.15736040600000001</v>
      </c>
      <c r="J85" s="2">
        <f>VLOOKUP($A85, 'Dashboard 2'!$A$2:$X$155, MATCH('Total Calculated'!J$1, 'Dashboard 2'!$A$1:$X$1, 0), FALSE)</f>
        <v>0.23200000000000001</v>
      </c>
      <c r="K85" s="2">
        <f t="shared" si="32"/>
        <v>7.4639594000000004E-2</v>
      </c>
      <c r="L85" s="4">
        <f t="shared" si="24"/>
        <v>5</v>
      </c>
      <c r="M85" s="2">
        <f>VLOOKUP($A85, Dashboard!$A$2:$Y$155, MATCH('Total Calculated'!M$1, Dashboard!$A$1:$Y$1, 0), FALSE)</f>
        <v>0.36548223299999999</v>
      </c>
      <c r="N85" s="2">
        <f>VLOOKUP($A85, 'Dashboard 2'!$A$2:$X$155, MATCH('Total Calculated'!N$1, 'Dashboard 2'!$A$1:$X$1, 0), FALSE)</f>
        <v>0.29499999999999998</v>
      </c>
      <c r="O85" s="2">
        <f>VLOOKUP($A85, Dashboard!$A$2:$Y$155, MATCH('Total Calculated'!O$1, Dashboard!$A$1:$Y$1, 0), FALSE)</f>
        <v>0.47674418600000001</v>
      </c>
      <c r="P85" s="2">
        <f>VLOOKUP($A85, 'Dashboard 2'!$A$2:$X$155, MATCH('Total Calculated'!P$1, 'Dashboard 2'!$A$1:$X$1, 0), FALSE)</f>
        <v>0.38200000000000001</v>
      </c>
      <c r="Q85" s="2">
        <f t="shared" si="33"/>
        <v>0.84222641899999995</v>
      </c>
      <c r="R85" s="2">
        <f t="shared" si="34"/>
        <v>0.67700000000000005</v>
      </c>
      <c r="S85" s="2">
        <f t="shared" si="35"/>
        <v>-0.1652264189999999</v>
      </c>
      <c r="T85" s="4">
        <f t="shared" si="25"/>
        <v>101</v>
      </c>
      <c r="U85" s="4">
        <f t="shared" si="26"/>
        <v>140.97136664750661</v>
      </c>
      <c r="V85" s="4">
        <f t="shared" si="27"/>
        <v>93.607270467609126</v>
      </c>
      <c r="W85" s="4">
        <f t="shared" si="36"/>
        <v>-47.364096179897487</v>
      </c>
      <c r="X85" s="4">
        <f t="shared" si="28"/>
        <v>100</v>
      </c>
      <c r="Y85" s="2">
        <f>VLOOKUP($A85, Dashboard!$A$2:$Y$155, MATCH('Total Calculated'!Y$1, Dashboard!$A$1:$Y$1, 0), FALSE)</f>
        <v>0.356690759511338</v>
      </c>
      <c r="Z85" s="2">
        <f>VLOOKUP($A85, 'Dashboard 2'!$A$2:$X$155, MATCH('Total Calculated'!Z$1, 'Dashboard 2'!$A$1:$X$1, 0), FALSE)</f>
        <v>0.29299999999999998</v>
      </c>
      <c r="AA85" s="2">
        <f t="shared" si="37"/>
        <v>-6.3690759511338013E-2</v>
      </c>
      <c r="AB85" s="4">
        <f t="shared" si="29"/>
        <v>99</v>
      </c>
      <c r="AC85" s="3">
        <f>VLOOKUP($A85, Dashboard!$A$2:$Y$155, MATCH('Total Calculated'!AC$1, Dashboard!$A$1:$Y$1, 0), FALSE)</f>
        <v>131.22781206300499</v>
      </c>
      <c r="AD85" s="3">
        <f>VLOOKUP($A85, 'Dashboard 2'!$A$2:$X$155, MATCH('Total Calculated'!AD$1, 'Dashboard 2'!$A$1:$X$1, 0), FALSE)</f>
        <v>89</v>
      </c>
      <c r="AE85" s="3">
        <f t="shared" si="38"/>
        <v>-42.22781206300499</v>
      </c>
      <c r="AF85" s="4">
        <f t="shared" si="30"/>
        <v>99</v>
      </c>
      <c r="AG85" s="3">
        <f>VLOOKUP($A85, Dashboard!$A$2:$Y$155, MATCH('Total Calculated'!AG$1, Dashboard!$A$1:$Y$1, 0), FALSE)</f>
        <v>1.5289955450689301</v>
      </c>
      <c r="AH85" s="3">
        <f>VLOOKUP($A85, 'Dashboard 2'!$A$2:$X$155, MATCH('Total Calculated'!AH$1, 'Dashboard 2'!$A$1:$X$1, 0), FALSE)</f>
        <v>0.8</v>
      </c>
      <c r="AI85" s="3">
        <f>(AG85/C85)*162</f>
        <v>5.3847234413297098</v>
      </c>
      <c r="AJ85" s="3">
        <f>(AH85/D85)*162</f>
        <v>1.8782608695652174</v>
      </c>
      <c r="AK85" s="3">
        <f t="shared" si="39"/>
        <v>-3.5064625717644926</v>
      </c>
      <c r="AL85">
        <f t="shared" si="31"/>
        <v>99</v>
      </c>
    </row>
    <row r="86" spans="1:38" x14ac:dyDescent="0.45">
      <c r="A86" t="s">
        <v>124</v>
      </c>
      <c r="B86" t="str">
        <f>VLOOKUP($A86, Dashboard!$A$2:$Y$155, MATCH('Total Calculated'!B$1, Dashboard!$A$1:$Y$1, 0), FALSE)</f>
        <v>WSN</v>
      </c>
      <c r="C86">
        <f>VLOOKUP($A86, Dashboard!$A$2:$Y$155, MATCH('Total Calculated'!C$1, Dashboard!$A$1:$Y$1, 0), FALSE)</f>
        <v>49</v>
      </c>
      <c r="D86">
        <f>VLOOKUP($A86, 'Dashboard 2'!$A$2:$X$155, MATCH('Total Calculated'!D$1, 'Dashboard 2'!$A$1:$X$1, 0), FALSE)</f>
        <v>85</v>
      </c>
      <c r="E86">
        <f>VLOOKUP($A86, Dashboard!$A$2:$Y$155, MATCH('Total Calculated'!E$1, Dashboard!$A$1:$Y$1, 0), FALSE)</f>
        <v>9</v>
      </c>
      <c r="F86">
        <f>VLOOKUP($A86, 'Dashboard 2'!$A$2:$X$155, MATCH('Total Calculated'!F$1, 'Dashboard 2'!$A$1:$X$1, 0), FALSE)</f>
        <v>12</v>
      </c>
      <c r="G86">
        <f>VLOOKUP($A86, Dashboard!$A$2:$Y$155, MATCH('Total Calculated'!G$1, Dashboard!$A$1:$Y$1, 0), FALSE)</f>
        <v>26</v>
      </c>
      <c r="H86">
        <f>VLOOKUP($A86, 'Dashboard 2'!$A$2:$X$155, MATCH('Total Calculated'!H$1, 'Dashboard 2'!$A$1:$X$1, 0), FALSE)</f>
        <v>43</v>
      </c>
      <c r="I86" s="2">
        <f>VLOOKUP($A86, Dashboard!$A$2:$Y$155, MATCH('Total Calculated'!I$1, Dashboard!$A$1:$Y$1, 0), FALSE)</f>
        <v>0.18433179699999999</v>
      </c>
      <c r="J86" s="2">
        <f>VLOOKUP($A86, 'Dashboard 2'!$A$2:$X$155, MATCH('Total Calculated'!J$1, 'Dashboard 2'!$A$1:$X$1, 0), FALSE)</f>
        <v>0.23200000000000001</v>
      </c>
      <c r="K86" s="2">
        <f t="shared" si="32"/>
        <v>4.766820300000002E-2</v>
      </c>
      <c r="L86" s="4">
        <f t="shared" si="24"/>
        <v>15</v>
      </c>
      <c r="M86" s="2">
        <f>VLOOKUP($A86, Dashboard!$A$2:$Y$155, MATCH('Total Calculated'!M$1, Dashboard!$A$1:$Y$1, 0), FALSE)</f>
        <v>0.31018518499999997</v>
      </c>
      <c r="N86" s="2">
        <f>VLOOKUP($A86, 'Dashboard 2'!$A$2:$X$155, MATCH('Total Calculated'!N$1, 'Dashboard 2'!$A$1:$X$1, 0), FALSE)</f>
        <v>0.30199999999999999</v>
      </c>
      <c r="O86" s="2">
        <f>VLOOKUP($A86, Dashboard!$A$2:$Y$155, MATCH('Total Calculated'!O$1, Dashboard!$A$1:$Y$1, 0), FALSE)</f>
        <v>0.48241205999999998</v>
      </c>
      <c r="P86" s="2">
        <f>VLOOKUP($A86, 'Dashboard 2'!$A$2:$X$155, MATCH('Total Calculated'!P$1, 'Dashboard 2'!$A$1:$X$1, 0), FALSE)</f>
        <v>0.39700000000000002</v>
      </c>
      <c r="Q86" s="2">
        <f t="shared" si="33"/>
        <v>0.79259724499999995</v>
      </c>
      <c r="R86" s="2">
        <f t="shared" si="34"/>
        <v>0.69900000000000007</v>
      </c>
      <c r="S86" s="2">
        <f t="shared" si="35"/>
        <v>-9.3597244999999885E-2</v>
      </c>
      <c r="T86" s="4">
        <f t="shared" si="25"/>
        <v>85</v>
      </c>
      <c r="U86" s="4">
        <f t="shared" si="26"/>
        <v>129.28933718347056</v>
      </c>
      <c r="V86" s="4">
        <f t="shared" si="27"/>
        <v>100.09165760447414</v>
      </c>
      <c r="W86" s="4">
        <f t="shared" si="36"/>
        <v>-29.197679578996429</v>
      </c>
      <c r="X86" s="4">
        <f t="shared" si="28"/>
        <v>86</v>
      </c>
      <c r="Y86" s="2">
        <f>VLOOKUP($A86, Dashboard!$A$2:$Y$155, MATCH('Total Calculated'!Y$1, Dashboard!$A$1:$Y$1, 0), FALSE)</f>
        <v>0.33400326911534101</v>
      </c>
      <c r="Z86" s="2">
        <f>VLOOKUP($A86, 'Dashboard 2'!$A$2:$X$155, MATCH('Total Calculated'!Z$1, 'Dashboard 2'!$A$1:$X$1, 0), FALSE)</f>
        <v>0.30499999999999999</v>
      </c>
      <c r="AA86" s="2">
        <f t="shared" si="37"/>
        <v>-2.9003269115341013E-2</v>
      </c>
      <c r="AB86" s="4">
        <f t="shared" si="29"/>
        <v>79</v>
      </c>
      <c r="AC86" s="3">
        <f>VLOOKUP($A86, Dashboard!$A$2:$Y$155, MATCH('Total Calculated'!AC$1, Dashboard!$A$1:$Y$1, 0), FALSE)</f>
        <v>114.864448295918</v>
      </c>
      <c r="AD86" s="3">
        <f>VLOOKUP($A86, 'Dashboard 2'!$A$2:$X$155, MATCH('Total Calculated'!AD$1, 'Dashboard 2'!$A$1:$X$1, 0), FALSE)</f>
        <v>96</v>
      </c>
      <c r="AE86" s="3">
        <f t="shared" si="38"/>
        <v>-18.864448295917995</v>
      </c>
      <c r="AF86" s="4">
        <f t="shared" si="30"/>
        <v>77</v>
      </c>
      <c r="AG86" s="3">
        <f>VLOOKUP($A86, Dashboard!$A$2:$Y$155, MATCH('Total Calculated'!AG$1, Dashboard!$A$1:$Y$1, 0), FALSE)</f>
        <v>0.91467871606170303</v>
      </c>
      <c r="AH86" s="3">
        <f>VLOOKUP($A86, 'Dashboard 2'!$A$2:$X$155, MATCH('Total Calculated'!AH$1, 'Dashboard 2'!$A$1:$X$1, 0), FALSE)</f>
        <v>0.8</v>
      </c>
      <c r="AI86" s="3">
        <f>(AG86/C86)*162</f>
        <v>3.0240398367754264</v>
      </c>
      <c r="AJ86" s="3">
        <f>(AH86/D86)*162</f>
        <v>1.5247058823529414</v>
      </c>
      <c r="AK86" s="3">
        <f t="shared" si="39"/>
        <v>-1.4993339544224851</v>
      </c>
      <c r="AL86">
        <f t="shared" si="31"/>
        <v>80</v>
      </c>
    </row>
    <row r="87" spans="1:38" x14ac:dyDescent="0.45">
      <c r="A87" t="s">
        <v>65</v>
      </c>
      <c r="B87" t="str">
        <f>VLOOKUP($A87, Dashboard!$A$2:$Y$155, MATCH('Total Calculated'!B$1, Dashboard!$A$1:$Y$1, 0), FALSE)</f>
        <v>HOU</v>
      </c>
      <c r="C87">
        <f>VLOOKUP($A87, Dashboard!$A$2:$Y$155, MATCH('Total Calculated'!C$1, Dashboard!$A$1:$Y$1, 0), FALSE)</f>
        <v>54</v>
      </c>
      <c r="D87">
        <f>VLOOKUP($A87, 'Dashboard 2'!$A$2:$X$155, MATCH('Total Calculated'!D$1, 'Dashboard 2'!$A$1:$X$1, 0), FALSE)</f>
        <v>89</v>
      </c>
      <c r="E87">
        <f>VLOOKUP($A87, Dashboard!$A$2:$Y$155, MATCH('Total Calculated'!E$1, Dashboard!$A$1:$Y$1, 0), FALSE)</f>
        <v>5</v>
      </c>
      <c r="F87">
        <f>VLOOKUP($A87, 'Dashboard 2'!$A$2:$X$155, MATCH('Total Calculated'!F$1, 'Dashboard 2'!$A$1:$X$1, 0), FALSE)</f>
        <v>10</v>
      </c>
      <c r="G87">
        <f>VLOOKUP($A87, Dashboard!$A$2:$Y$155, MATCH('Total Calculated'!G$1, Dashboard!$A$1:$Y$1, 0), FALSE)</f>
        <v>21</v>
      </c>
      <c r="H87">
        <f>VLOOKUP($A87, 'Dashboard 2'!$A$2:$X$155, MATCH('Total Calculated'!H$1, 'Dashboard 2'!$A$1:$X$1, 0), FALSE)</f>
        <v>47</v>
      </c>
      <c r="I87" s="2">
        <f>VLOOKUP($A87, Dashboard!$A$2:$Y$155, MATCH('Total Calculated'!I$1, Dashboard!$A$1:$Y$1, 0), FALSE)</f>
        <v>0.15246636699999999</v>
      </c>
      <c r="J87" s="2">
        <f>VLOOKUP($A87, 'Dashboard 2'!$A$2:$X$155, MATCH('Total Calculated'!J$1, 'Dashboard 2'!$A$1:$X$1, 0), FALSE)</f>
        <v>0.191</v>
      </c>
      <c r="K87" s="2">
        <f t="shared" si="32"/>
        <v>3.8533633000000012E-2</v>
      </c>
      <c r="L87" s="4">
        <f t="shared" si="24"/>
        <v>18</v>
      </c>
      <c r="M87" s="2">
        <f>VLOOKUP($A87, Dashboard!$A$2:$Y$155, MATCH('Total Calculated'!M$1, Dashboard!$A$1:$Y$1, 0), FALSE)</f>
        <v>0.34977578399999998</v>
      </c>
      <c r="N87" s="2">
        <f>VLOOKUP($A87, 'Dashboard 2'!$A$2:$X$155, MATCH('Total Calculated'!N$1, 'Dashboard 2'!$A$1:$X$1, 0), FALSE)</f>
        <v>0.28199999999999997</v>
      </c>
      <c r="O87" s="2">
        <f>VLOOKUP($A87, Dashboard!$A$2:$Y$155, MATCH('Total Calculated'!O$1, Dashboard!$A$1:$Y$1, 0), FALSE)</f>
        <v>0.438095238</v>
      </c>
      <c r="P87" s="2">
        <f>VLOOKUP($A87, 'Dashboard 2'!$A$2:$X$155, MATCH('Total Calculated'!P$1, 'Dashboard 2'!$A$1:$X$1, 0), FALSE)</f>
        <v>0.374</v>
      </c>
      <c r="Q87" s="2">
        <f t="shared" si="33"/>
        <v>0.78787102200000003</v>
      </c>
      <c r="R87" s="2">
        <f t="shared" si="34"/>
        <v>0.65599999999999992</v>
      </c>
      <c r="S87" s="2">
        <f t="shared" si="35"/>
        <v>-0.13187102200000012</v>
      </c>
      <c r="T87" s="4">
        <f t="shared" si="25"/>
        <v>94</v>
      </c>
      <c r="U87" s="4">
        <f t="shared" si="26"/>
        <v>124.83194326238932</v>
      </c>
      <c r="V87" s="4">
        <f t="shared" si="27"/>
        <v>87.888768059655106</v>
      </c>
      <c r="W87" s="4">
        <f t="shared" si="36"/>
        <v>-36.94317520273421</v>
      </c>
      <c r="X87" s="4">
        <f t="shared" si="28"/>
        <v>94</v>
      </c>
      <c r="Y87" s="2">
        <f>VLOOKUP($A87, Dashboard!$A$2:$Y$155, MATCH('Total Calculated'!Y$1, Dashboard!$A$1:$Y$1, 0), FALSE)</f>
        <v>0.34260797072953703</v>
      </c>
      <c r="Z87" s="2">
        <f>VLOOKUP($A87, 'Dashboard 2'!$A$2:$X$155, MATCH('Total Calculated'!Z$1, 'Dashboard 2'!$A$1:$X$1, 0), FALSE)</f>
        <v>0.28499999999999998</v>
      </c>
      <c r="AA87" s="2">
        <f t="shared" si="37"/>
        <v>-5.760797072953705E-2</v>
      </c>
      <c r="AB87" s="4">
        <f t="shared" si="29"/>
        <v>97</v>
      </c>
      <c r="AC87" s="3">
        <f>VLOOKUP($A87, Dashboard!$A$2:$Y$155, MATCH('Total Calculated'!AC$1, Dashboard!$A$1:$Y$1, 0), FALSE)</f>
        <v>125.569242926303</v>
      </c>
      <c r="AD87" s="3">
        <f>VLOOKUP($A87, 'Dashboard 2'!$A$2:$X$155, MATCH('Total Calculated'!AD$1, 'Dashboard 2'!$A$1:$X$1, 0), FALSE)</f>
        <v>86</v>
      </c>
      <c r="AE87" s="3">
        <f t="shared" si="38"/>
        <v>-39.569242926303005</v>
      </c>
      <c r="AF87" s="4">
        <f t="shared" si="30"/>
        <v>96</v>
      </c>
      <c r="AG87" s="3">
        <f>VLOOKUP($A87, Dashboard!$A$2:$Y$155, MATCH('Total Calculated'!AG$1, Dashboard!$A$1:$Y$1, 0), FALSE)</f>
        <v>1.56860383560001</v>
      </c>
      <c r="AH87" s="3">
        <f>VLOOKUP($A87, 'Dashboard 2'!$A$2:$X$155, MATCH('Total Calculated'!AH$1, 'Dashboard 2'!$A$1:$X$1, 0), FALSE)</f>
        <v>0.8</v>
      </c>
      <c r="AI87" s="3">
        <f>(AG87/C87)*162</f>
        <v>4.7058115068000301</v>
      </c>
      <c r="AJ87" s="3">
        <f>(AH87/D87)*162</f>
        <v>1.4561797752808989</v>
      </c>
      <c r="AK87" s="3">
        <f t="shared" si="39"/>
        <v>-3.2496317315191314</v>
      </c>
      <c r="AL87">
        <f t="shared" si="31"/>
        <v>96</v>
      </c>
    </row>
    <row r="88" spans="1:38" x14ac:dyDescent="0.45">
      <c r="A88" t="s">
        <v>210</v>
      </c>
      <c r="B88" t="str">
        <f>VLOOKUP($A88, Dashboard!$A$2:$Y$155, MATCH('Total Calculated'!B$1, Dashboard!$A$1:$Y$1, 0), FALSE)</f>
        <v>TOR</v>
      </c>
      <c r="C88">
        <f>VLOOKUP($A88, Dashboard!$A$2:$Y$155, MATCH('Total Calculated'!C$1, Dashboard!$A$1:$Y$1, 0), FALSE)</f>
        <v>47</v>
      </c>
      <c r="D88">
        <f>VLOOKUP($A88, 'Dashboard 2'!$A$2:$X$155, MATCH('Total Calculated'!D$1, 'Dashboard 2'!$A$1:$X$1, 0), FALSE)</f>
        <v>78</v>
      </c>
      <c r="E88">
        <f>VLOOKUP($A88, Dashboard!$A$2:$Y$155, MATCH('Total Calculated'!E$1, Dashboard!$A$1:$Y$1, 0), FALSE)</f>
        <v>4</v>
      </c>
      <c r="F88">
        <f>VLOOKUP($A88, 'Dashboard 2'!$A$2:$X$155, MATCH('Total Calculated'!F$1, 'Dashboard 2'!$A$1:$X$1, 0), FALSE)</f>
        <v>5</v>
      </c>
      <c r="G88">
        <f>VLOOKUP($A88, Dashboard!$A$2:$Y$155, MATCH('Total Calculated'!G$1, Dashboard!$A$1:$Y$1, 0), FALSE)</f>
        <v>18</v>
      </c>
      <c r="H88">
        <f>VLOOKUP($A88, 'Dashboard 2'!$A$2:$X$155, MATCH('Total Calculated'!H$1, 'Dashboard 2'!$A$1:$X$1, 0), FALSE)</f>
        <v>28</v>
      </c>
      <c r="I88" s="2">
        <f>VLOOKUP($A88, Dashboard!$A$2:$Y$155, MATCH('Total Calculated'!I$1, Dashboard!$A$1:$Y$1, 0), FALSE)</f>
        <v>0.16571428499999999</v>
      </c>
      <c r="J88" s="2">
        <f>VLOOKUP($A88, 'Dashboard 2'!$A$2:$X$155, MATCH('Total Calculated'!J$1, 'Dashboard 2'!$A$1:$X$1, 0), FALSE)</f>
        <v>0.17699999999999999</v>
      </c>
      <c r="K88" s="2">
        <f t="shared" si="32"/>
        <v>1.1285715000000002E-2</v>
      </c>
      <c r="L88" s="4">
        <f t="shared" si="24"/>
        <v>40</v>
      </c>
      <c r="M88" s="2">
        <f>VLOOKUP($A88, Dashboard!$A$2:$Y$155, MATCH('Total Calculated'!M$1, Dashboard!$A$1:$Y$1, 0), FALSE)</f>
        <v>0.29714285699999998</v>
      </c>
      <c r="N88" s="2">
        <f>VLOOKUP($A88, 'Dashboard 2'!$A$2:$X$155, MATCH('Total Calculated'!N$1, 'Dashboard 2'!$A$1:$X$1, 0), FALSE)</f>
        <v>0.37</v>
      </c>
      <c r="O88" s="2">
        <f>VLOOKUP($A88, Dashboard!$A$2:$Y$155, MATCH('Total Calculated'!O$1, Dashboard!$A$1:$Y$1, 0), FALSE)</f>
        <v>0.35483870899999997</v>
      </c>
      <c r="P88" s="2">
        <f>VLOOKUP($A88, 'Dashboard 2'!$A$2:$X$155, MATCH('Total Calculated'!P$1, 'Dashboard 2'!$A$1:$X$1, 0), FALSE)</f>
        <v>0.36399999999999999</v>
      </c>
      <c r="Q88" s="2">
        <f t="shared" si="33"/>
        <v>0.6519815659999999</v>
      </c>
      <c r="R88" s="2">
        <f t="shared" si="34"/>
        <v>0.73399999999999999</v>
      </c>
      <c r="S88" s="2">
        <f t="shared" si="35"/>
        <v>8.2018434000000084E-2</v>
      </c>
      <c r="T88" s="4">
        <f t="shared" si="25"/>
        <v>39</v>
      </c>
      <c r="U88" s="4">
        <f t="shared" si="26"/>
        <v>85.479825841230365</v>
      </c>
      <c r="V88" s="4">
        <f t="shared" si="27"/>
        <v>106.16746931800529</v>
      </c>
      <c r="W88" s="4">
        <f t="shared" si="36"/>
        <v>20.687643476774923</v>
      </c>
      <c r="X88" s="4">
        <f t="shared" si="28"/>
        <v>41</v>
      </c>
      <c r="Y88" s="2">
        <f>VLOOKUP($A88, Dashboard!$A$2:$Y$155, MATCH('Total Calculated'!Y$1, Dashboard!$A$1:$Y$1, 0), FALSE)</f>
        <v>0.28808059215545601</v>
      </c>
      <c r="Z88" s="2">
        <f>VLOOKUP($A88, 'Dashboard 2'!$A$2:$X$155, MATCH('Total Calculated'!Z$1, 'Dashboard 2'!$A$1:$X$1, 0), FALSE)</f>
        <v>0.33100000000000002</v>
      </c>
      <c r="AA88" s="2">
        <f t="shared" si="37"/>
        <v>4.2919407844544011E-2</v>
      </c>
      <c r="AB88" s="4">
        <f t="shared" si="29"/>
        <v>30</v>
      </c>
      <c r="AC88" s="3">
        <f>VLOOKUP($A88, Dashboard!$A$2:$Y$155, MATCH('Total Calculated'!AC$1, Dashboard!$A$1:$Y$1, 0), FALSE)</f>
        <v>87.072137997830595</v>
      </c>
      <c r="AD88" s="3">
        <f>VLOOKUP($A88, 'Dashboard 2'!$A$2:$X$155, MATCH('Total Calculated'!AD$1, 'Dashboard 2'!$A$1:$X$1, 0), FALSE)</f>
        <v>119</v>
      </c>
      <c r="AE88" s="3">
        <f t="shared" si="38"/>
        <v>31.927862002169405</v>
      </c>
      <c r="AF88" s="4">
        <f t="shared" si="30"/>
        <v>27</v>
      </c>
      <c r="AG88" s="3">
        <f>VLOOKUP($A88, Dashboard!$A$2:$Y$155, MATCH('Total Calculated'!AG$1, Dashboard!$A$1:$Y$1, 0), FALSE)</f>
        <v>-0.30465579065646098</v>
      </c>
      <c r="AH88" s="3">
        <f>VLOOKUP($A88, 'Dashboard 2'!$A$2:$X$155, MATCH('Total Calculated'!AH$1, 'Dashboard 2'!$A$1:$X$1, 0), FALSE)</f>
        <v>0.7</v>
      </c>
      <c r="AI88" s="3">
        <f>(AG88/C88)*162</f>
        <v>-1.0500901720499294</v>
      </c>
      <c r="AJ88" s="3">
        <f>(AH88/D88)*162</f>
        <v>1.4538461538461538</v>
      </c>
      <c r="AK88" s="3">
        <f t="shared" si="39"/>
        <v>2.5039363258960829</v>
      </c>
      <c r="AL88">
        <f t="shared" si="31"/>
        <v>31</v>
      </c>
    </row>
    <row r="89" spans="1:38" x14ac:dyDescent="0.45">
      <c r="A89" t="s">
        <v>42</v>
      </c>
      <c r="B89" t="str">
        <f>VLOOKUP($A89, Dashboard!$A$2:$Y$155, MATCH('Total Calculated'!B$1, Dashboard!$A$1:$Y$1, 0), FALSE)</f>
        <v>TBR</v>
      </c>
      <c r="C89">
        <f>VLOOKUP($A89, Dashboard!$A$2:$Y$155, MATCH('Total Calculated'!C$1, Dashboard!$A$1:$Y$1, 0), FALSE)</f>
        <v>50</v>
      </c>
      <c r="D89">
        <f>VLOOKUP($A89, 'Dashboard 2'!$A$2:$X$155, MATCH('Total Calculated'!D$1, 'Dashboard 2'!$A$1:$X$1, 0), FALSE)</f>
        <v>89</v>
      </c>
      <c r="E89">
        <f>VLOOKUP($A89, Dashboard!$A$2:$Y$155, MATCH('Total Calculated'!E$1, Dashboard!$A$1:$Y$1, 0), FALSE)</f>
        <v>9</v>
      </c>
      <c r="F89">
        <f>VLOOKUP($A89, 'Dashboard 2'!$A$2:$X$155, MATCH('Total Calculated'!F$1, 'Dashboard 2'!$A$1:$X$1, 0), FALSE)</f>
        <v>10</v>
      </c>
      <c r="G89">
        <f>VLOOKUP($A89, Dashboard!$A$2:$Y$155, MATCH('Total Calculated'!G$1, Dashboard!$A$1:$Y$1, 0), FALSE)</f>
        <v>29</v>
      </c>
      <c r="H89">
        <f>VLOOKUP($A89, 'Dashboard 2'!$A$2:$X$155, MATCH('Total Calculated'!H$1, 'Dashboard 2'!$A$1:$X$1, 0), FALSE)</f>
        <v>44</v>
      </c>
      <c r="I89" s="2">
        <f>VLOOKUP($A89, Dashboard!$A$2:$Y$155, MATCH('Total Calculated'!I$1, Dashboard!$A$1:$Y$1, 0), FALSE)</f>
        <v>0.15962441299999999</v>
      </c>
      <c r="J89" s="2">
        <f>VLOOKUP($A89, 'Dashboard 2'!$A$2:$X$155, MATCH('Total Calculated'!J$1, 'Dashboard 2'!$A$1:$X$1, 0), FALSE)</f>
        <v>0.16200000000000001</v>
      </c>
      <c r="K89" s="2">
        <f t="shared" si="32"/>
        <v>2.3755870000000123E-3</v>
      </c>
      <c r="L89" s="4">
        <f t="shared" si="24"/>
        <v>56</v>
      </c>
      <c r="M89" s="2">
        <f>VLOOKUP($A89, Dashboard!$A$2:$Y$155, MATCH('Total Calculated'!M$1, Dashboard!$A$1:$Y$1, 0), FALSE)</f>
        <v>0.38967136099999999</v>
      </c>
      <c r="N89" s="2">
        <f>VLOOKUP($A89, 'Dashboard 2'!$A$2:$X$155, MATCH('Total Calculated'!N$1, 'Dashboard 2'!$A$1:$X$1, 0), FALSE)</f>
        <v>0.31</v>
      </c>
      <c r="O89" s="2">
        <f>VLOOKUP($A89, Dashboard!$A$2:$Y$155, MATCH('Total Calculated'!O$1, Dashboard!$A$1:$Y$1, 0), FALSE)</f>
        <v>0.49726775899999998</v>
      </c>
      <c r="P89" s="2">
        <f>VLOOKUP($A89, 'Dashboard 2'!$A$2:$X$155, MATCH('Total Calculated'!P$1, 'Dashboard 2'!$A$1:$X$1, 0), FALSE)</f>
        <v>0.33800000000000002</v>
      </c>
      <c r="Q89" s="2">
        <f t="shared" si="33"/>
        <v>0.88693911999999997</v>
      </c>
      <c r="R89" s="2">
        <f t="shared" si="34"/>
        <v>0.64800000000000002</v>
      </c>
      <c r="S89" s="2">
        <f t="shared" si="35"/>
        <v>-0.23893911999999995</v>
      </c>
      <c r="T89" s="4">
        <f t="shared" si="25"/>
        <v>106</v>
      </c>
      <c r="U89" s="4">
        <f t="shared" si="26"/>
        <v>153.40732370980268</v>
      </c>
      <c r="V89" s="4">
        <f t="shared" si="27"/>
        <v>83.253068199471798</v>
      </c>
      <c r="W89" s="4">
        <f t="shared" si="36"/>
        <v>-70.154255510330884</v>
      </c>
      <c r="X89" s="4">
        <f t="shared" si="28"/>
        <v>106</v>
      </c>
      <c r="Y89" s="2">
        <f>VLOOKUP($A89, Dashboard!$A$2:$Y$155, MATCH('Total Calculated'!Y$1, Dashboard!$A$1:$Y$1, 0), FALSE)</f>
        <v>0.38216665724538401</v>
      </c>
      <c r="Z89" s="2">
        <f>VLOOKUP($A89, 'Dashboard 2'!$A$2:$X$155, MATCH('Total Calculated'!Z$1, 'Dashboard 2'!$A$1:$X$1, 0), FALSE)</f>
        <v>0.29199999999999998</v>
      </c>
      <c r="AA89" s="2">
        <f t="shared" si="37"/>
        <v>-9.016665724538403E-2</v>
      </c>
      <c r="AB89" s="4">
        <f t="shared" si="29"/>
        <v>106</v>
      </c>
      <c r="AC89" s="3">
        <f>VLOOKUP($A89, Dashboard!$A$2:$Y$155, MATCH('Total Calculated'!AC$1, Dashboard!$A$1:$Y$1, 0), FALSE)</f>
        <v>155.437250993097</v>
      </c>
      <c r="AD89" s="3">
        <f>VLOOKUP($A89, 'Dashboard 2'!$A$2:$X$155, MATCH('Total Calculated'!AD$1, 'Dashboard 2'!$A$1:$X$1, 0), FALSE)</f>
        <v>92</v>
      </c>
      <c r="AE89" s="3">
        <f t="shared" si="38"/>
        <v>-63.437250993096995</v>
      </c>
      <c r="AF89" s="4">
        <f t="shared" si="30"/>
        <v>106</v>
      </c>
      <c r="AG89" s="3">
        <f>VLOOKUP($A89, Dashboard!$A$2:$Y$155, MATCH('Total Calculated'!AG$1, Dashboard!$A$1:$Y$1, 0), FALSE)</f>
        <v>2.05401732685347</v>
      </c>
      <c r="AH89" s="3">
        <f>VLOOKUP($A89, 'Dashboard 2'!$A$2:$X$155, MATCH('Total Calculated'!AH$1, 'Dashboard 2'!$A$1:$X$1, 0), FALSE)</f>
        <v>0.7</v>
      </c>
      <c r="AI89" s="3">
        <f>(AG89/C89)*162</f>
        <v>6.6550161390052427</v>
      </c>
      <c r="AJ89" s="3">
        <f>(AH89/D89)*162</f>
        <v>1.2741573033707863</v>
      </c>
      <c r="AK89" s="3">
        <f t="shared" si="39"/>
        <v>-5.3808588356344567</v>
      </c>
      <c r="AL89">
        <f t="shared" si="31"/>
        <v>106</v>
      </c>
    </row>
    <row r="90" spans="1:38" x14ac:dyDescent="0.45">
      <c r="A90" t="s">
        <v>200</v>
      </c>
      <c r="B90" t="str">
        <f>VLOOKUP($A90, Dashboard!$A$2:$Y$155, MATCH('Total Calculated'!B$1, Dashboard!$A$1:$Y$1, 0), FALSE)</f>
        <v>LAA</v>
      </c>
      <c r="C90">
        <f>VLOOKUP($A90, Dashboard!$A$2:$Y$155, MATCH('Total Calculated'!C$1, Dashboard!$A$1:$Y$1, 0), FALSE)</f>
        <v>48</v>
      </c>
      <c r="D90">
        <f>VLOOKUP($A90, 'Dashboard 2'!$A$2:$X$155, MATCH('Total Calculated'!D$1, 'Dashboard 2'!$A$1:$X$1, 0), FALSE)</f>
        <v>87</v>
      </c>
      <c r="E90">
        <f>VLOOKUP($A90, Dashboard!$A$2:$Y$155, MATCH('Total Calculated'!E$1, Dashboard!$A$1:$Y$1, 0), FALSE)</f>
        <v>5</v>
      </c>
      <c r="F90">
        <f>VLOOKUP($A90, 'Dashboard 2'!$A$2:$X$155, MATCH('Total Calculated'!F$1, 'Dashboard 2'!$A$1:$X$1, 0), FALSE)</f>
        <v>7</v>
      </c>
      <c r="G90">
        <f>VLOOKUP($A90, Dashboard!$A$2:$Y$155, MATCH('Total Calculated'!G$1, Dashboard!$A$1:$Y$1, 0), FALSE)</f>
        <v>18</v>
      </c>
      <c r="H90">
        <f>VLOOKUP($A90, 'Dashboard 2'!$A$2:$X$155, MATCH('Total Calculated'!H$1, 'Dashboard 2'!$A$1:$X$1, 0), FALSE)</f>
        <v>29</v>
      </c>
      <c r="I90" s="2">
        <f>VLOOKUP($A90, Dashboard!$A$2:$Y$155, MATCH('Total Calculated'!I$1, Dashboard!$A$1:$Y$1, 0), FALSE)</f>
        <v>0.16494845299999999</v>
      </c>
      <c r="J90" s="2">
        <f>VLOOKUP($A90, 'Dashboard 2'!$A$2:$X$155, MATCH('Total Calculated'!J$1, 'Dashboard 2'!$A$1:$X$1, 0), FALSE)</f>
        <v>0.18</v>
      </c>
      <c r="K90" s="2">
        <f t="shared" si="32"/>
        <v>1.5051546999999998E-2</v>
      </c>
      <c r="L90" s="4">
        <f t="shared" si="24"/>
        <v>34</v>
      </c>
      <c r="M90" s="2">
        <f>VLOOKUP($A90, Dashboard!$A$2:$Y$155, MATCH('Total Calculated'!M$1, Dashboard!$A$1:$Y$1, 0), FALSE)</f>
        <v>0.30729166600000002</v>
      </c>
      <c r="N90" s="2">
        <f>VLOOKUP($A90, 'Dashboard 2'!$A$2:$X$155, MATCH('Total Calculated'!N$1, 'Dashboard 2'!$A$1:$X$1, 0), FALSE)</f>
        <v>0.35199999999999998</v>
      </c>
      <c r="O90" s="2">
        <f>VLOOKUP($A90, Dashboard!$A$2:$Y$155, MATCH('Total Calculated'!O$1, Dashboard!$A$1:$Y$1, 0), FALSE)</f>
        <v>0.34883720899999998</v>
      </c>
      <c r="P90" s="2">
        <f>VLOOKUP($A90, 'Dashboard 2'!$A$2:$X$155, MATCH('Total Calculated'!P$1, 'Dashboard 2'!$A$1:$X$1, 0), FALSE)</f>
        <v>0.35799999999999998</v>
      </c>
      <c r="Q90" s="2">
        <f t="shared" si="33"/>
        <v>0.65612887500000006</v>
      </c>
      <c r="R90" s="2">
        <f t="shared" si="34"/>
        <v>0.71</v>
      </c>
      <c r="S90" s="2">
        <f t="shared" si="35"/>
        <v>5.3871124999999909E-2</v>
      </c>
      <c r="T90" s="4">
        <f t="shared" si="25"/>
        <v>45</v>
      </c>
      <c r="U90" s="4">
        <f t="shared" si="26"/>
        <v>86.043839377038992</v>
      </c>
      <c r="V90" s="4">
        <f t="shared" si="27"/>
        <v>99.866397390088537</v>
      </c>
      <c r="W90" s="4">
        <f t="shared" si="36"/>
        <v>13.822558013049544</v>
      </c>
      <c r="X90" s="4">
        <f t="shared" si="28"/>
        <v>46</v>
      </c>
      <c r="Y90" s="2">
        <f>VLOOKUP($A90, Dashboard!$A$2:$Y$155, MATCH('Total Calculated'!Y$1, Dashboard!$A$1:$Y$1, 0), FALSE)</f>
        <v>0.291248163518806</v>
      </c>
      <c r="Z90" s="2">
        <f>VLOOKUP($A90, 'Dashboard 2'!$A$2:$X$155, MATCH('Total Calculated'!Z$1, 'Dashboard 2'!$A$1:$X$1, 0), FALSE)</f>
        <v>0.31900000000000001</v>
      </c>
      <c r="AA90" s="2">
        <f t="shared" si="37"/>
        <v>2.7751836481194003E-2</v>
      </c>
      <c r="AB90" s="4">
        <f t="shared" si="29"/>
        <v>41</v>
      </c>
      <c r="AC90" s="3">
        <f>VLOOKUP($A90, Dashboard!$A$2:$Y$155, MATCH('Total Calculated'!AC$1, Dashboard!$A$1:$Y$1, 0), FALSE)</f>
        <v>85.690041254286598</v>
      </c>
      <c r="AD90" s="3">
        <f>VLOOKUP($A90, 'Dashboard 2'!$A$2:$X$155, MATCH('Total Calculated'!AD$1, 'Dashboard 2'!$A$1:$X$1, 0), FALSE)</f>
        <v>105</v>
      </c>
      <c r="AE90" s="3">
        <f t="shared" si="38"/>
        <v>19.309958745713402</v>
      </c>
      <c r="AF90" s="4">
        <f t="shared" si="30"/>
        <v>41</v>
      </c>
      <c r="AG90" s="3">
        <f>VLOOKUP($A90, Dashboard!$A$2:$Y$155, MATCH('Total Calculated'!AG$1, Dashboard!$A$1:$Y$1, 0), FALSE)</f>
        <v>-0.147156519905599</v>
      </c>
      <c r="AH90" s="3">
        <f>VLOOKUP($A90, 'Dashboard 2'!$A$2:$X$155, MATCH('Total Calculated'!AH$1, 'Dashboard 2'!$A$1:$X$1, 0), FALSE)</f>
        <v>0.6</v>
      </c>
      <c r="AI90" s="3">
        <f>(AG90/C90)*162</f>
        <v>-0.49665325468139665</v>
      </c>
      <c r="AJ90" s="3">
        <f>(AH90/D90)*162</f>
        <v>1.1172413793103448</v>
      </c>
      <c r="AK90" s="3">
        <f t="shared" si="39"/>
        <v>1.6138946339917415</v>
      </c>
      <c r="AL90">
        <f t="shared" si="31"/>
        <v>40</v>
      </c>
    </row>
    <row r="91" spans="1:38" x14ac:dyDescent="0.45">
      <c r="A91" t="s">
        <v>219</v>
      </c>
      <c r="B91" t="str">
        <f>VLOOKUP($A91, Dashboard!$A$2:$Y$155, MATCH('Total Calculated'!B$1, Dashboard!$A$1:$Y$1, 0), FALSE)</f>
        <v>CHW</v>
      </c>
      <c r="C91">
        <f>VLOOKUP($A91, Dashboard!$A$2:$Y$155, MATCH('Total Calculated'!C$1, Dashboard!$A$1:$Y$1, 0), FALSE)</f>
        <v>52</v>
      </c>
      <c r="D91">
        <f>VLOOKUP($A91, 'Dashboard 2'!$A$2:$X$155, MATCH('Total Calculated'!D$1, 'Dashboard 2'!$A$1:$X$1, 0), FALSE)</f>
        <v>84</v>
      </c>
      <c r="E91">
        <f>VLOOKUP($A91, Dashboard!$A$2:$Y$155, MATCH('Total Calculated'!E$1, Dashboard!$A$1:$Y$1, 0), FALSE)</f>
        <v>4</v>
      </c>
      <c r="F91">
        <f>VLOOKUP($A91, 'Dashboard 2'!$A$2:$X$155, MATCH('Total Calculated'!F$1, 'Dashboard 2'!$A$1:$X$1, 0), FALSE)</f>
        <v>13</v>
      </c>
      <c r="G91">
        <f>VLOOKUP($A91, Dashboard!$A$2:$Y$155, MATCH('Total Calculated'!G$1, Dashboard!$A$1:$Y$1, 0), FALSE)</f>
        <v>18</v>
      </c>
      <c r="H91">
        <f>VLOOKUP($A91, 'Dashboard 2'!$A$2:$X$155, MATCH('Total Calculated'!H$1, 'Dashboard 2'!$A$1:$X$1, 0), FALSE)</f>
        <v>45</v>
      </c>
      <c r="I91" s="2">
        <f>VLOOKUP($A91, Dashboard!$A$2:$Y$155, MATCH('Total Calculated'!I$1, Dashboard!$A$1:$Y$1, 0), FALSE)</f>
        <v>0.24528301799999999</v>
      </c>
      <c r="J91" s="2">
        <f>VLOOKUP($A91, 'Dashboard 2'!$A$2:$X$155, MATCH('Total Calculated'!J$1, 'Dashboard 2'!$A$1:$X$1, 0), FALSE)</f>
        <v>0.2</v>
      </c>
      <c r="K91" s="2">
        <f t="shared" si="32"/>
        <v>-4.528301799999998E-2</v>
      </c>
      <c r="L91" s="4">
        <f t="shared" si="24"/>
        <v>92</v>
      </c>
      <c r="M91" s="2">
        <f>VLOOKUP($A91, Dashboard!$A$2:$Y$155, MATCH('Total Calculated'!M$1, Dashboard!$A$1:$Y$1, 0), FALSE)</f>
        <v>0.25943396200000002</v>
      </c>
      <c r="N91" s="2">
        <f>VLOOKUP($A91, 'Dashboard 2'!$A$2:$X$155, MATCH('Total Calculated'!N$1, 'Dashboard 2'!$A$1:$X$1, 0), FALSE)</f>
        <v>0.317</v>
      </c>
      <c r="O91" s="2">
        <f>VLOOKUP($A91, Dashboard!$A$2:$Y$155, MATCH('Total Calculated'!O$1, Dashboard!$A$1:$Y$1, 0), FALSE)</f>
        <v>0.30927834999999998</v>
      </c>
      <c r="P91" s="2">
        <f>VLOOKUP($A91, 'Dashboard 2'!$A$2:$X$155, MATCH('Total Calculated'!P$1, 'Dashboard 2'!$A$1:$X$1, 0), FALSE)</f>
        <v>0.44500000000000001</v>
      </c>
      <c r="Q91" s="2">
        <f t="shared" si="33"/>
        <v>0.56871231199999994</v>
      </c>
      <c r="R91" s="2">
        <f t="shared" si="34"/>
        <v>0.76200000000000001</v>
      </c>
      <c r="S91" s="2">
        <f t="shared" si="35"/>
        <v>0.19328768800000007</v>
      </c>
      <c r="T91" s="4">
        <f t="shared" si="25"/>
        <v>12</v>
      </c>
      <c r="U91" s="4">
        <f t="shared" si="26"/>
        <v>61.772865906478188</v>
      </c>
      <c r="V91" s="4">
        <f t="shared" si="27"/>
        <v>119.03681839366165</v>
      </c>
      <c r="W91" s="4">
        <f t="shared" si="36"/>
        <v>57.26395248718346</v>
      </c>
      <c r="X91" s="4">
        <f t="shared" si="28"/>
        <v>13</v>
      </c>
      <c r="Y91" s="2">
        <f>VLOOKUP($A91, Dashboard!$A$2:$Y$155, MATCH('Total Calculated'!Y$1, Dashboard!$A$1:$Y$1, 0), FALSE)</f>
        <v>0.25307084816806702</v>
      </c>
      <c r="Z91" s="2">
        <f>VLOOKUP($A91, 'Dashboard 2'!$A$2:$X$155, MATCH('Total Calculated'!Z$1, 'Dashboard 2'!$A$1:$X$1, 0), FALSE)</f>
        <v>0.32800000000000001</v>
      </c>
      <c r="AA91" s="2">
        <f t="shared" si="37"/>
        <v>7.4929151831932994E-2</v>
      </c>
      <c r="AB91" s="4">
        <f t="shared" si="29"/>
        <v>11</v>
      </c>
      <c r="AC91" s="3">
        <f>VLOOKUP($A91, Dashboard!$A$2:$Y$155, MATCH('Total Calculated'!AC$1, Dashboard!$A$1:$Y$1, 0), FALSE)</f>
        <v>60.350834536689597</v>
      </c>
      <c r="AD91" s="3">
        <f>VLOOKUP($A91, 'Dashboard 2'!$A$2:$X$155, MATCH('Total Calculated'!AD$1, 'Dashboard 2'!$A$1:$X$1, 0), FALSE)</f>
        <v>113</v>
      </c>
      <c r="AE91" s="3">
        <f t="shared" si="38"/>
        <v>52.649165463310403</v>
      </c>
      <c r="AF91" s="4">
        <f t="shared" si="30"/>
        <v>9</v>
      </c>
      <c r="AG91" s="3">
        <f>VLOOKUP($A91, Dashboard!$A$2:$Y$155, MATCH('Total Calculated'!AG$1, Dashboard!$A$1:$Y$1, 0), FALSE)</f>
        <v>-0.93302790435608596</v>
      </c>
      <c r="AH91" s="3">
        <f>VLOOKUP($A91, 'Dashboard 2'!$A$2:$X$155, MATCH('Total Calculated'!AH$1, 'Dashboard 2'!$A$1:$X$1, 0), FALSE)</f>
        <v>0.6</v>
      </c>
      <c r="AI91" s="3">
        <f>(AG91/C91)*162</f>
        <v>-2.9067407789554989</v>
      </c>
      <c r="AJ91" s="3">
        <f>(AH91/D91)*162</f>
        <v>1.157142857142857</v>
      </c>
      <c r="AK91" s="3">
        <f t="shared" si="39"/>
        <v>4.0638836360983559</v>
      </c>
      <c r="AL91">
        <f t="shared" si="31"/>
        <v>14</v>
      </c>
    </row>
    <row r="92" spans="1:38" s="9" customFormat="1" x14ac:dyDescent="0.45">
      <c r="A92" s="9" t="s">
        <v>221</v>
      </c>
      <c r="B92" s="9" t="str">
        <f>VLOOKUP($A92, Dashboard!$A$2:$Y$155, MATCH('Total Calculated'!B$1, Dashboard!$A$1:$Y$1, 0), FALSE)</f>
        <v>PHI</v>
      </c>
      <c r="C92" s="9">
        <f>VLOOKUP($A92, Dashboard!$A$2:$Y$155, MATCH('Total Calculated'!C$1, Dashboard!$A$1:$Y$1, 0), FALSE)</f>
        <v>55</v>
      </c>
      <c r="D92" s="9">
        <f>VLOOKUP($A92, 'Dashboard 2'!$A$2:$X$155, MATCH('Total Calculated'!D$1, 'Dashboard 2'!$A$1:$X$1, 0), FALSE)</f>
        <v>92</v>
      </c>
      <c r="E92" s="9">
        <f>VLOOKUP($A92, Dashboard!$A$2:$Y$155, MATCH('Total Calculated'!E$1, Dashboard!$A$1:$Y$1, 0), FALSE)</f>
        <v>6</v>
      </c>
      <c r="F92" s="9">
        <f>VLOOKUP($A92, 'Dashboard 2'!$A$2:$X$155, MATCH('Total Calculated'!F$1, 'Dashboard 2'!$A$1:$X$1, 0), FALSE)</f>
        <v>13</v>
      </c>
      <c r="G92" s="9">
        <f>VLOOKUP($A92, Dashboard!$A$2:$Y$155, MATCH('Total Calculated'!G$1, Dashboard!$A$1:$Y$1, 0), FALSE)</f>
        <v>22</v>
      </c>
      <c r="H92" s="9">
        <f>VLOOKUP($A92, 'Dashboard 2'!$A$2:$X$155, MATCH('Total Calculated'!H$1, 'Dashboard 2'!$A$1:$X$1, 0), FALSE)</f>
        <v>57</v>
      </c>
      <c r="I92" s="15">
        <f>VLOOKUP($A92, Dashboard!$A$2:$Y$155, MATCH('Total Calculated'!I$1, Dashboard!$A$1:$Y$1, 0), FALSE)</f>
        <v>0.224669603</v>
      </c>
      <c r="J92" s="15">
        <f>VLOOKUP($A92, 'Dashboard 2'!$A$2:$X$155, MATCH('Total Calculated'!J$1, 'Dashboard 2'!$A$1:$X$1, 0), FALSE)</f>
        <v>0.20300000000000001</v>
      </c>
      <c r="K92" s="15">
        <f t="shared" si="32"/>
        <v>-2.1669602999999982E-2</v>
      </c>
      <c r="L92" s="20">
        <f t="shared" si="24"/>
        <v>79</v>
      </c>
      <c r="M92" s="15">
        <f>VLOOKUP($A92, Dashboard!$A$2:$Y$155, MATCH('Total Calculated'!M$1, Dashboard!$A$1:$Y$1, 0), FALSE)</f>
        <v>0.26431717999999998</v>
      </c>
      <c r="N92" s="15">
        <f>VLOOKUP($A92, 'Dashboard 2'!$A$2:$X$155, MATCH('Total Calculated'!N$1, 'Dashboard 2'!$A$1:$X$1, 0), FALSE)</f>
        <v>0.317</v>
      </c>
      <c r="O92" s="15">
        <f>VLOOKUP($A92, Dashboard!$A$2:$Y$155, MATCH('Total Calculated'!O$1, Dashboard!$A$1:$Y$1, 0), FALSE)</f>
        <v>0.30917874299999998</v>
      </c>
      <c r="P92" s="15">
        <f>VLOOKUP($A92, 'Dashboard 2'!$A$2:$X$155, MATCH('Total Calculated'!P$1, 'Dashboard 2'!$A$1:$X$1, 0), FALSE)</f>
        <v>0.45700000000000002</v>
      </c>
      <c r="Q92" s="15">
        <f t="shared" si="33"/>
        <v>0.57349592299999996</v>
      </c>
      <c r="R92" s="15">
        <f t="shared" si="34"/>
        <v>0.77400000000000002</v>
      </c>
      <c r="S92" s="15">
        <f t="shared" si="35"/>
        <v>0.20050407700000006</v>
      </c>
      <c r="T92" s="20">
        <f t="shared" si="25"/>
        <v>11</v>
      </c>
      <c r="U92" s="20">
        <f t="shared" si="26"/>
        <v>62.932172712443666</v>
      </c>
      <c r="V92" s="20">
        <f t="shared" si="27"/>
        <v>122.85847444461706</v>
      </c>
      <c r="W92" s="20">
        <f t="shared" si="36"/>
        <v>59.926301732173393</v>
      </c>
      <c r="X92" s="20">
        <f t="shared" si="28"/>
        <v>11</v>
      </c>
      <c r="Y92" s="15">
        <f>VLOOKUP($A92, Dashboard!$A$2:$Y$155, MATCH('Total Calculated'!Y$1, Dashboard!$A$1:$Y$1, 0), FALSE)</f>
        <v>0.25582426208756498</v>
      </c>
      <c r="Z92" s="15">
        <f>VLOOKUP($A92, 'Dashboard 2'!$A$2:$X$155, MATCH('Total Calculated'!Z$1, 'Dashboard 2'!$A$1:$X$1, 0), FALSE)</f>
        <v>0.33200000000000002</v>
      </c>
      <c r="AA92" s="15">
        <f t="shared" si="37"/>
        <v>7.6175737912435038E-2</v>
      </c>
      <c r="AB92" s="20">
        <f t="shared" si="29"/>
        <v>9</v>
      </c>
      <c r="AC92" s="16">
        <f>VLOOKUP($A92, Dashboard!$A$2:$Y$155, MATCH('Total Calculated'!AC$1, Dashboard!$A$1:$Y$1, 0), FALSE)</f>
        <v>61.091648315472099</v>
      </c>
      <c r="AD92" s="16">
        <f>VLOOKUP($A92, 'Dashboard 2'!$A$2:$X$155, MATCH('Total Calculated'!AD$1, 'Dashboard 2'!$A$1:$X$1, 0), FALSE)</f>
        <v>113</v>
      </c>
      <c r="AE92" s="16">
        <f t="shared" si="38"/>
        <v>51.908351684527901</v>
      </c>
      <c r="AF92" s="20">
        <f t="shared" si="30"/>
        <v>11</v>
      </c>
      <c r="AG92" s="16">
        <f>VLOOKUP($A92, Dashboard!$A$2:$Y$155, MATCH('Total Calculated'!AG$1, Dashboard!$A$1:$Y$1, 0), FALSE)</f>
        <v>-1.2101080321712101</v>
      </c>
      <c r="AH92" s="16">
        <f>VLOOKUP($A92, 'Dashboard 2'!$A$2:$X$155, MATCH('Total Calculated'!AH$1, 'Dashboard 2'!$A$1:$X$1, 0), FALSE)</f>
        <v>0.6</v>
      </c>
      <c r="AI92" s="16">
        <f>(AG92/C92)*162</f>
        <v>-3.5643182038497461</v>
      </c>
      <c r="AJ92" s="16">
        <f>(AH92/D92)*162</f>
        <v>1.0565217391304347</v>
      </c>
      <c r="AK92" s="16">
        <f t="shared" si="39"/>
        <v>4.6208399429801812</v>
      </c>
      <c r="AL92" s="9">
        <f t="shared" si="31"/>
        <v>9</v>
      </c>
    </row>
    <row r="93" spans="1:38" x14ac:dyDescent="0.45">
      <c r="A93" t="s">
        <v>187</v>
      </c>
      <c r="B93" t="str">
        <f>VLOOKUP($A93, Dashboard!$A$2:$Y$155, MATCH('Total Calculated'!B$1, Dashboard!$A$1:$Y$1, 0), FALSE)</f>
        <v>PIT</v>
      </c>
      <c r="C93">
        <f>VLOOKUP($A93, Dashboard!$A$2:$Y$155, MATCH('Total Calculated'!C$1, Dashboard!$A$1:$Y$1, 0), FALSE)</f>
        <v>43</v>
      </c>
      <c r="D93">
        <f>VLOOKUP($A93, 'Dashboard 2'!$A$2:$X$155, MATCH('Total Calculated'!D$1, 'Dashboard 2'!$A$1:$X$1, 0), FALSE)</f>
        <v>67</v>
      </c>
      <c r="E93">
        <f>VLOOKUP($A93, Dashboard!$A$2:$Y$155, MATCH('Total Calculated'!E$1, Dashboard!$A$1:$Y$1, 0), FALSE)</f>
        <v>7</v>
      </c>
      <c r="F93">
        <f>VLOOKUP($A93, 'Dashboard 2'!$A$2:$X$155, MATCH('Total Calculated'!F$1, 'Dashboard 2'!$A$1:$X$1, 0), FALSE)</f>
        <v>12</v>
      </c>
      <c r="G93">
        <f>VLOOKUP($A93, Dashboard!$A$2:$Y$155, MATCH('Total Calculated'!G$1, Dashboard!$A$1:$Y$1, 0), FALSE)</f>
        <v>14</v>
      </c>
      <c r="H93">
        <f>VLOOKUP($A93, 'Dashboard 2'!$A$2:$X$155, MATCH('Total Calculated'!H$1, 'Dashboard 2'!$A$1:$X$1, 0), FALSE)</f>
        <v>33</v>
      </c>
      <c r="I93" s="2">
        <f>VLOOKUP($A93, Dashboard!$A$2:$Y$155, MATCH('Total Calculated'!I$1, Dashboard!$A$1:$Y$1, 0), FALSE)</f>
        <v>0.266304347</v>
      </c>
      <c r="J93" s="2">
        <f>VLOOKUP($A93, 'Dashboard 2'!$A$2:$X$155, MATCH('Total Calculated'!J$1, 'Dashboard 2'!$A$1:$X$1, 0), FALSE)</f>
        <v>0.255</v>
      </c>
      <c r="K93" s="2">
        <f t="shared" si="32"/>
        <v>-1.1304346999999992E-2</v>
      </c>
      <c r="L93" s="4">
        <f t="shared" si="24"/>
        <v>70</v>
      </c>
      <c r="M93" s="2">
        <f>VLOOKUP($A93, Dashboard!$A$2:$Y$155, MATCH('Total Calculated'!M$1, Dashboard!$A$1:$Y$1, 0), FALSE)</f>
        <v>0.33152173899999998</v>
      </c>
      <c r="N93" s="2">
        <f>VLOOKUP($A93, 'Dashboard 2'!$A$2:$X$155, MATCH('Total Calculated'!N$1, 'Dashboard 2'!$A$1:$X$1, 0), FALSE)</f>
        <v>0.33100000000000002</v>
      </c>
      <c r="O93" s="2">
        <f>VLOOKUP($A93, Dashboard!$A$2:$Y$155, MATCH('Total Calculated'!O$1, Dashboard!$A$1:$Y$1, 0), FALSE)</f>
        <v>0.38364779799999998</v>
      </c>
      <c r="P93" s="2">
        <f>VLOOKUP($A93, 'Dashboard 2'!$A$2:$X$155, MATCH('Total Calculated'!P$1, 'Dashboard 2'!$A$1:$X$1, 0), FALSE)</f>
        <v>0.441</v>
      </c>
      <c r="Q93" s="2">
        <f t="shared" si="33"/>
        <v>0.71516953699999997</v>
      </c>
      <c r="R93" s="2">
        <f t="shared" si="34"/>
        <v>0.77200000000000002</v>
      </c>
      <c r="S93" s="2">
        <f t="shared" si="35"/>
        <v>5.6830463000000053E-2</v>
      </c>
      <c r="T93" s="4">
        <f t="shared" si="25"/>
        <v>44</v>
      </c>
      <c r="U93" s="4">
        <f t="shared" si="26"/>
        <v>103.03978812024232</v>
      </c>
      <c r="V93" s="4">
        <f t="shared" si="27"/>
        <v>121.17756718968464</v>
      </c>
      <c r="W93" s="4">
        <f t="shared" si="36"/>
        <v>18.137779069442317</v>
      </c>
      <c r="X93" s="4">
        <f t="shared" si="28"/>
        <v>43</v>
      </c>
      <c r="Y93" s="2">
        <f>VLOOKUP($A93, Dashboard!$A$2:$Y$155, MATCH('Total Calculated'!Y$1, Dashboard!$A$1:$Y$1, 0), FALSE)</f>
        <v>0.31695273730272799</v>
      </c>
      <c r="Z93" s="2">
        <f>VLOOKUP($A93, 'Dashboard 2'!$A$2:$X$155, MATCH('Total Calculated'!Z$1, 'Dashboard 2'!$A$1:$X$1, 0), FALSE)</f>
        <v>0.33600000000000002</v>
      </c>
      <c r="AA93" s="2">
        <f t="shared" si="37"/>
        <v>1.9047262697272027E-2</v>
      </c>
      <c r="AB93" s="4">
        <f t="shared" si="29"/>
        <v>45</v>
      </c>
      <c r="AC93" s="3">
        <f>VLOOKUP($A93, Dashboard!$A$2:$Y$155, MATCH('Total Calculated'!AC$1, Dashboard!$A$1:$Y$1, 0), FALSE)</f>
        <v>100.533012357321</v>
      </c>
      <c r="AD93" s="3">
        <f>VLOOKUP($A93, 'Dashboard 2'!$A$2:$X$155, MATCH('Total Calculated'!AD$1, 'Dashboard 2'!$A$1:$X$1, 0), FALSE)</f>
        <v>113</v>
      </c>
      <c r="AE93" s="3">
        <f t="shared" si="38"/>
        <v>12.466987642679001</v>
      </c>
      <c r="AF93" s="4">
        <f t="shared" si="30"/>
        <v>45</v>
      </c>
      <c r="AG93" s="3">
        <f>VLOOKUP($A93, Dashboard!$A$2:$Y$155, MATCH('Total Calculated'!AG$1, Dashboard!$A$1:$Y$1, 0), FALSE)</f>
        <v>8.3884062266334394E-2</v>
      </c>
      <c r="AH93" s="3">
        <f>VLOOKUP($A93, 'Dashboard 2'!$A$2:$X$155, MATCH('Total Calculated'!AH$1, 'Dashboard 2'!$A$1:$X$1, 0), FALSE)</f>
        <v>0.6</v>
      </c>
      <c r="AI93" s="3">
        <f>(AG93/C93)*162</f>
        <v>0.3160283276080505</v>
      </c>
      <c r="AJ93" s="3">
        <f>(AH93/D93)*162</f>
        <v>1.4507462686567165</v>
      </c>
      <c r="AK93" s="3">
        <f t="shared" si="39"/>
        <v>1.1347179410486661</v>
      </c>
      <c r="AL93">
        <f t="shared" si="31"/>
        <v>45</v>
      </c>
    </row>
    <row r="94" spans="1:38" x14ac:dyDescent="0.45">
      <c r="A94" t="s">
        <v>100</v>
      </c>
      <c r="B94" t="str">
        <f>VLOOKUP($A94, Dashboard!$A$2:$Y$155, MATCH('Total Calculated'!B$1, Dashboard!$A$1:$Y$1, 0), FALSE)</f>
        <v>PHI</v>
      </c>
      <c r="C94">
        <f>VLOOKUP($A94, Dashboard!$A$2:$Y$155, MATCH('Total Calculated'!C$1, Dashboard!$A$1:$Y$1, 0), FALSE)</f>
        <v>50</v>
      </c>
      <c r="D94">
        <f>VLOOKUP($A94, 'Dashboard 2'!$A$2:$X$155, MATCH('Total Calculated'!D$1, 'Dashboard 2'!$A$1:$X$1, 0), FALSE)</f>
        <v>86</v>
      </c>
      <c r="E94">
        <f>VLOOKUP($A94, Dashboard!$A$2:$Y$155, MATCH('Total Calculated'!E$1, Dashboard!$A$1:$Y$1, 0), FALSE)</f>
        <v>5</v>
      </c>
      <c r="F94">
        <f>VLOOKUP($A94, 'Dashboard 2'!$A$2:$X$155, MATCH('Total Calculated'!F$1, 'Dashboard 2'!$A$1:$X$1, 0), FALSE)</f>
        <v>6</v>
      </c>
      <c r="G94">
        <f>VLOOKUP($A94, Dashboard!$A$2:$Y$155, MATCH('Total Calculated'!G$1, Dashboard!$A$1:$Y$1, 0), FALSE)</f>
        <v>30</v>
      </c>
      <c r="H94">
        <f>VLOOKUP($A94, 'Dashboard 2'!$A$2:$X$155, MATCH('Total Calculated'!H$1, 'Dashboard 2'!$A$1:$X$1, 0), FALSE)</f>
        <v>24</v>
      </c>
      <c r="I94" s="2">
        <f>VLOOKUP($A94, Dashboard!$A$2:$Y$155, MATCH('Total Calculated'!I$1, Dashboard!$A$1:$Y$1, 0), FALSE)</f>
        <v>0.12886597899999999</v>
      </c>
      <c r="J94" s="2">
        <f>VLOOKUP($A94, 'Dashboard 2'!$A$2:$X$155, MATCH('Total Calculated'!J$1, 'Dashboard 2'!$A$1:$X$1, 0), FALSE)</f>
        <v>0.17</v>
      </c>
      <c r="K94" s="2">
        <f t="shared" si="32"/>
        <v>4.1134021000000021E-2</v>
      </c>
      <c r="L94" s="4">
        <f t="shared" si="24"/>
        <v>17</v>
      </c>
      <c r="M94" s="2">
        <f>VLOOKUP($A94, Dashboard!$A$2:$Y$155, MATCH('Total Calculated'!M$1, Dashboard!$A$1:$Y$1, 0), FALSE)</f>
        <v>0.35567010300000002</v>
      </c>
      <c r="N94" s="2">
        <f>VLOOKUP($A94, 'Dashboard 2'!$A$2:$X$155, MATCH('Total Calculated'!N$1, 'Dashboard 2'!$A$1:$X$1, 0), FALSE)</f>
        <v>0.3</v>
      </c>
      <c r="O94" s="2">
        <f>VLOOKUP($A94, Dashboard!$A$2:$Y$155, MATCH('Total Calculated'!O$1, Dashboard!$A$1:$Y$1, 0), FALSE)</f>
        <v>0.4</v>
      </c>
      <c r="P94" s="2">
        <f>VLOOKUP($A94, 'Dashboard 2'!$A$2:$X$155, MATCH('Total Calculated'!P$1, 'Dashboard 2'!$A$1:$X$1, 0), FALSE)</f>
        <v>0.34899999999999998</v>
      </c>
      <c r="Q94" s="2">
        <f t="shared" si="33"/>
        <v>0.75567010300000004</v>
      </c>
      <c r="R94" s="2">
        <f t="shared" si="34"/>
        <v>0.64900000000000002</v>
      </c>
      <c r="S94" s="2">
        <f t="shared" si="35"/>
        <v>-0.10667010300000002</v>
      </c>
      <c r="T94" s="4">
        <f t="shared" si="25"/>
        <v>89</v>
      </c>
      <c r="U94" s="4">
        <f t="shared" si="26"/>
        <v>114.13734064160326</v>
      </c>
      <c r="V94" s="4">
        <f t="shared" si="27"/>
        <v>84.317228522603685</v>
      </c>
      <c r="W94" s="4">
        <f t="shared" si="36"/>
        <v>-29.820112118999575</v>
      </c>
      <c r="X94" s="4">
        <f t="shared" si="28"/>
        <v>87</v>
      </c>
      <c r="Y94" s="2">
        <f>VLOOKUP($A94, Dashboard!$A$2:$Y$155, MATCH('Total Calculated'!Y$1, Dashboard!$A$1:$Y$1, 0), FALSE)</f>
        <v>0.33198113416887998</v>
      </c>
      <c r="Z94" s="2">
        <f>VLOOKUP($A94, 'Dashboard 2'!$A$2:$X$155, MATCH('Total Calculated'!Z$1, 'Dashboard 2'!$A$1:$X$1, 0), FALSE)</f>
        <v>0.28399999999999997</v>
      </c>
      <c r="AA94" s="2">
        <f t="shared" si="37"/>
        <v>-4.7981134168880002E-2</v>
      </c>
      <c r="AB94" s="4">
        <f t="shared" si="29"/>
        <v>90</v>
      </c>
      <c r="AC94" s="3">
        <f>VLOOKUP($A94, Dashboard!$A$2:$Y$155, MATCH('Total Calculated'!AC$1, Dashboard!$A$1:$Y$1, 0), FALSE)</f>
        <v>112.53740633261</v>
      </c>
      <c r="AD94" s="3">
        <f>VLOOKUP($A94, 'Dashboard 2'!$A$2:$X$155, MATCH('Total Calculated'!AD$1, 'Dashboard 2'!$A$1:$X$1, 0), FALSE)</f>
        <v>81</v>
      </c>
      <c r="AE94" s="3">
        <f t="shared" si="38"/>
        <v>-31.537406332610004</v>
      </c>
      <c r="AF94" s="4">
        <f t="shared" si="30"/>
        <v>89</v>
      </c>
      <c r="AG94" s="3">
        <f>VLOOKUP($A94, Dashboard!$A$2:$Y$155, MATCH('Total Calculated'!AG$1, Dashboard!$A$1:$Y$1, 0), FALSE)</f>
        <v>1.1907604910309899</v>
      </c>
      <c r="AH94" s="3">
        <f>VLOOKUP($A94, 'Dashboard 2'!$A$2:$X$155, MATCH('Total Calculated'!AH$1, 'Dashboard 2'!$A$1:$X$1, 0), FALSE)</f>
        <v>0.6</v>
      </c>
      <c r="AI94" s="3">
        <f>(AG94/C94)*162</f>
        <v>3.8580639909404075</v>
      </c>
      <c r="AJ94" s="3">
        <f>(AH94/D94)*162</f>
        <v>1.1302325581395349</v>
      </c>
      <c r="AK94" s="3">
        <f t="shared" si="39"/>
        <v>-2.7278314328008726</v>
      </c>
      <c r="AL94">
        <f t="shared" si="31"/>
        <v>92</v>
      </c>
    </row>
    <row r="95" spans="1:38" x14ac:dyDescent="0.45">
      <c r="A95" t="s">
        <v>128</v>
      </c>
      <c r="B95" t="str">
        <f>VLOOKUP($A95, Dashboard!$A$2:$Y$155, MATCH('Total Calculated'!B$1, Dashboard!$A$1:$Y$1, 0), FALSE)</f>
        <v>BAL</v>
      </c>
      <c r="C95">
        <f>VLOOKUP($A95, Dashboard!$A$2:$Y$155, MATCH('Total Calculated'!C$1, Dashboard!$A$1:$Y$1, 0), FALSE)</f>
        <v>47</v>
      </c>
      <c r="D95">
        <f>VLOOKUP($A95, 'Dashboard 2'!$A$2:$X$155, MATCH('Total Calculated'!D$1, 'Dashboard 2'!$A$1:$X$1, 0), FALSE)</f>
        <v>74</v>
      </c>
      <c r="E95">
        <f>VLOOKUP($A95, Dashboard!$A$2:$Y$155, MATCH('Total Calculated'!E$1, Dashboard!$A$1:$Y$1, 0), FALSE)</f>
        <v>6</v>
      </c>
      <c r="F95">
        <f>VLOOKUP($A95, 'Dashboard 2'!$A$2:$X$155, MATCH('Total Calculated'!F$1, 'Dashboard 2'!$A$1:$X$1, 0), FALSE)</f>
        <v>7</v>
      </c>
      <c r="G95">
        <f>VLOOKUP($A95, Dashboard!$A$2:$Y$155, MATCH('Total Calculated'!G$1, Dashboard!$A$1:$Y$1, 0), FALSE)</f>
        <v>20</v>
      </c>
      <c r="H95">
        <f>VLOOKUP($A95, 'Dashboard 2'!$A$2:$X$155, MATCH('Total Calculated'!H$1, 'Dashboard 2'!$A$1:$X$1, 0), FALSE)</f>
        <v>42</v>
      </c>
      <c r="I95" s="2">
        <f>VLOOKUP($A95, Dashboard!$A$2:$Y$155, MATCH('Total Calculated'!I$1, Dashboard!$A$1:$Y$1, 0), FALSE)</f>
        <v>0.221105527</v>
      </c>
      <c r="J95" s="2">
        <f>VLOOKUP($A95, 'Dashboard 2'!$A$2:$X$155, MATCH('Total Calculated'!J$1, 'Dashboard 2'!$A$1:$X$1, 0), FALSE)</f>
        <v>0.217</v>
      </c>
      <c r="K95" s="2">
        <f t="shared" si="32"/>
        <v>-4.1055269999999977E-3</v>
      </c>
      <c r="L95" s="4">
        <f t="shared" si="24"/>
        <v>61</v>
      </c>
      <c r="M95" s="2">
        <f>VLOOKUP($A95, Dashboard!$A$2:$Y$155, MATCH('Total Calculated'!M$1, Dashboard!$A$1:$Y$1, 0), FALSE)</f>
        <v>0.31658291399999999</v>
      </c>
      <c r="N95" s="2">
        <f>VLOOKUP($A95, 'Dashboard 2'!$A$2:$X$155, MATCH('Total Calculated'!N$1, 'Dashboard 2'!$A$1:$X$1, 0), FALSE)</f>
        <v>0.3</v>
      </c>
      <c r="O95" s="2">
        <f>VLOOKUP($A95, Dashboard!$A$2:$Y$155, MATCH('Total Calculated'!O$1, Dashboard!$A$1:$Y$1, 0), FALSE)</f>
        <v>0.467741935</v>
      </c>
      <c r="P95" s="2">
        <f>VLOOKUP($A95, 'Dashboard 2'!$A$2:$X$155, MATCH('Total Calculated'!P$1, 'Dashboard 2'!$A$1:$X$1, 0), FALSE)</f>
        <v>0.4</v>
      </c>
      <c r="Q95" s="2">
        <f t="shared" si="33"/>
        <v>0.78432484899999999</v>
      </c>
      <c r="R95" s="2">
        <f t="shared" si="34"/>
        <v>0.7</v>
      </c>
      <c r="S95" s="2">
        <f t="shared" si="35"/>
        <v>-8.4324849000000035E-2</v>
      </c>
      <c r="T95" s="4">
        <f t="shared" si="25"/>
        <v>82</v>
      </c>
      <c r="U95" s="4">
        <f t="shared" si="26"/>
        <v>126.17774455957745</v>
      </c>
      <c r="V95" s="4">
        <f t="shared" si="27"/>
        <v>100.55926673916424</v>
      </c>
      <c r="W95" s="4">
        <f t="shared" si="36"/>
        <v>-25.618477820413204</v>
      </c>
      <c r="X95" s="4">
        <f t="shared" si="28"/>
        <v>82</v>
      </c>
      <c r="Y95" s="2">
        <f>VLOOKUP($A95, Dashboard!$A$2:$Y$155, MATCH('Total Calculated'!Y$1, Dashboard!$A$1:$Y$1, 0), FALSE)</f>
        <v>0.33485389564504497</v>
      </c>
      <c r="Z95" s="2">
        <f>VLOOKUP($A95, 'Dashboard 2'!$A$2:$X$155, MATCH('Total Calculated'!Z$1, 'Dashboard 2'!$A$1:$X$1, 0), FALSE)</f>
        <v>0.30299999999999999</v>
      </c>
      <c r="AA95" s="2">
        <f t="shared" si="37"/>
        <v>-3.1853895645044983E-2</v>
      </c>
      <c r="AB95" s="4">
        <f t="shared" si="29"/>
        <v>83</v>
      </c>
      <c r="AC95" s="3">
        <f>VLOOKUP($A95, Dashboard!$A$2:$Y$155, MATCH('Total Calculated'!AC$1, Dashboard!$A$1:$Y$1, 0), FALSE)</f>
        <v>120.549079999033</v>
      </c>
      <c r="AD95" s="3">
        <f>VLOOKUP($A95, 'Dashboard 2'!$A$2:$X$155, MATCH('Total Calculated'!AD$1, 'Dashboard 2'!$A$1:$X$1, 0), FALSE)</f>
        <v>99</v>
      </c>
      <c r="AE95" s="3">
        <f t="shared" si="38"/>
        <v>-21.549079999032998</v>
      </c>
      <c r="AF95" s="4">
        <f t="shared" si="30"/>
        <v>84</v>
      </c>
      <c r="AG95" s="3">
        <f>VLOOKUP($A95, Dashboard!$A$2:$Y$155, MATCH('Total Calculated'!AG$1, Dashboard!$A$1:$Y$1, 0), FALSE)</f>
        <v>0.89756036646251902</v>
      </c>
      <c r="AH95" s="3">
        <f>VLOOKUP($A95, 'Dashboard 2'!$A$2:$X$155, MATCH('Total Calculated'!AH$1, 'Dashboard 2'!$A$1:$X$1, 0), FALSE)</f>
        <v>0.5</v>
      </c>
      <c r="AI95" s="3">
        <f>(AG95/C95)*162</f>
        <v>3.0937187099346399</v>
      </c>
      <c r="AJ95" s="3">
        <f>(AH95/D95)*162</f>
        <v>1.0945945945945947</v>
      </c>
      <c r="AK95" s="3">
        <f t="shared" si="39"/>
        <v>-1.9991241153400452</v>
      </c>
      <c r="AL95">
        <f t="shared" si="31"/>
        <v>87</v>
      </c>
    </row>
    <row r="96" spans="1:38" x14ac:dyDescent="0.45">
      <c r="A96" t="s">
        <v>63</v>
      </c>
      <c r="B96" t="str">
        <f>VLOOKUP($A96, Dashboard!$A$2:$Y$155, MATCH('Total Calculated'!B$1, Dashboard!$A$1:$Y$1, 0), FALSE)</f>
        <v>COL</v>
      </c>
      <c r="C96">
        <f>VLOOKUP($A96, Dashboard!$A$2:$Y$155, MATCH('Total Calculated'!C$1, Dashboard!$A$1:$Y$1, 0), FALSE)</f>
        <v>53</v>
      </c>
      <c r="D96">
        <f>VLOOKUP($A96, 'Dashboard 2'!$A$2:$X$155, MATCH('Total Calculated'!D$1, 'Dashboard 2'!$A$1:$X$1, 0), FALSE)</f>
        <v>86</v>
      </c>
      <c r="E96">
        <f>VLOOKUP($A96, Dashboard!$A$2:$Y$155, MATCH('Total Calculated'!E$1, Dashboard!$A$1:$Y$1, 0), FALSE)</f>
        <v>10</v>
      </c>
      <c r="F96">
        <f>VLOOKUP($A96, 'Dashboard 2'!$A$2:$X$155, MATCH('Total Calculated'!F$1, 'Dashboard 2'!$A$1:$X$1, 0), FALSE)</f>
        <v>9</v>
      </c>
      <c r="G96">
        <f>VLOOKUP($A96, Dashboard!$A$2:$Y$155, MATCH('Total Calculated'!G$1, Dashboard!$A$1:$Y$1, 0), FALSE)</f>
        <v>32</v>
      </c>
      <c r="H96">
        <f>VLOOKUP($A96, 'Dashboard 2'!$A$2:$X$155, MATCH('Total Calculated'!H$1, 'Dashboard 2'!$A$1:$X$1, 0), FALSE)</f>
        <v>30</v>
      </c>
      <c r="I96" s="2">
        <f>VLOOKUP($A96, Dashboard!$A$2:$Y$155, MATCH('Total Calculated'!I$1, Dashboard!$A$1:$Y$1, 0), FALSE)</f>
        <v>0.244541484</v>
      </c>
      <c r="J96" s="2">
        <f>VLOOKUP($A96, 'Dashboard 2'!$A$2:$X$155, MATCH('Total Calculated'!J$1, 'Dashboard 2'!$A$1:$X$1, 0), FALSE)</f>
        <v>0.30299999999999999</v>
      </c>
      <c r="K96" s="2">
        <f t="shared" si="32"/>
        <v>5.8458515999999988E-2</v>
      </c>
      <c r="L96" s="4">
        <f t="shared" si="24"/>
        <v>8</v>
      </c>
      <c r="M96" s="2">
        <f>VLOOKUP($A96, Dashboard!$A$2:$Y$155, MATCH('Total Calculated'!M$1, Dashboard!$A$1:$Y$1, 0), FALSE)</f>
        <v>0.37004405200000001</v>
      </c>
      <c r="N96" s="2">
        <f>VLOOKUP($A96, 'Dashboard 2'!$A$2:$X$155, MATCH('Total Calculated'!N$1, 'Dashboard 2'!$A$1:$X$1, 0), FALSE)</f>
        <v>0.308</v>
      </c>
      <c r="O96" s="2">
        <f>VLOOKUP($A96, Dashboard!$A$2:$Y$155, MATCH('Total Calculated'!O$1, Dashboard!$A$1:$Y$1, 0), FALSE)</f>
        <v>0.48989898900000001</v>
      </c>
      <c r="P96" s="2">
        <f>VLOOKUP($A96, 'Dashboard 2'!$A$2:$X$155, MATCH('Total Calculated'!P$1, 'Dashboard 2'!$A$1:$X$1, 0), FALSE)</f>
        <v>0.34799999999999998</v>
      </c>
      <c r="Q96" s="2">
        <f t="shared" si="33"/>
        <v>0.85994304099999996</v>
      </c>
      <c r="R96" s="2">
        <f t="shared" si="34"/>
        <v>0.65599999999999992</v>
      </c>
      <c r="S96" s="2">
        <f t="shared" si="35"/>
        <v>-0.20394304100000005</v>
      </c>
      <c r="T96" s="4">
        <f t="shared" si="25"/>
        <v>105</v>
      </c>
      <c r="U96" s="4">
        <f t="shared" si="26"/>
        <v>146.2734331350008</v>
      </c>
      <c r="V96" s="4">
        <f t="shared" si="27"/>
        <v>85.949976697219199</v>
      </c>
      <c r="W96" s="4">
        <f t="shared" si="36"/>
        <v>-60.323456437781601</v>
      </c>
      <c r="X96" s="4">
        <f t="shared" si="28"/>
        <v>105</v>
      </c>
      <c r="Y96" s="2">
        <f>VLOOKUP($A96, Dashboard!$A$2:$Y$155, MATCH('Total Calculated'!Y$1, Dashboard!$A$1:$Y$1, 0), FALSE)</f>
        <v>0.36932927844798602</v>
      </c>
      <c r="Z96" s="2">
        <f>VLOOKUP($A96, 'Dashboard 2'!$A$2:$X$155, MATCH('Total Calculated'!Z$1, 'Dashboard 2'!$A$1:$X$1, 0), FALSE)</f>
        <v>0.29099999999999998</v>
      </c>
      <c r="AA96" s="2">
        <f t="shared" si="37"/>
        <v>-7.8329278447986039E-2</v>
      </c>
      <c r="AB96" s="4">
        <f t="shared" si="29"/>
        <v>105</v>
      </c>
      <c r="AC96" s="3">
        <f>VLOOKUP($A96, Dashboard!$A$2:$Y$155, MATCH('Total Calculated'!AC$1, Dashboard!$A$1:$Y$1, 0), FALSE)</f>
        <v>125.50960688828999</v>
      </c>
      <c r="AD96" s="3">
        <f>VLOOKUP($A96, 'Dashboard 2'!$A$2:$X$155, MATCH('Total Calculated'!AD$1, 'Dashboard 2'!$A$1:$X$1, 0), FALSE)</f>
        <v>73</v>
      </c>
      <c r="AE96" s="3">
        <f t="shared" si="38"/>
        <v>-52.509606888289994</v>
      </c>
      <c r="AF96" s="4">
        <f t="shared" si="30"/>
        <v>104</v>
      </c>
      <c r="AG96" s="3">
        <f>VLOOKUP($A96, Dashboard!$A$2:$Y$155, MATCH('Total Calculated'!AG$1, Dashboard!$A$1:$Y$1, 0), FALSE)</f>
        <v>1.5934864143685199</v>
      </c>
      <c r="AH96" s="3">
        <f>VLOOKUP($A96, 'Dashboard 2'!$A$2:$X$155, MATCH('Total Calculated'!AH$1, 'Dashboard 2'!$A$1:$X$1, 0), FALSE)</f>
        <v>0.5</v>
      </c>
      <c r="AI96" s="3">
        <f>(AG96/C96)*162</f>
        <v>4.8706565873150991</v>
      </c>
      <c r="AJ96" s="3">
        <f>(AH96/D96)*162</f>
        <v>0.94186046511627908</v>
      </c>
      <c r="AK96" s="3">
        <f t="shared" si="39"/>
        <v>-3.9287961221988201</v>
      </c>
      <c r="AL96">
        <f t="shared" si="31"/>
        <v>101</v>
      </c>
    </row>
    <row r="97" spans="1:38" x14ac:dyDescent="0.45">
      <c r="A97" t="s">
        <v>163</v>
      </c>
      <c r="B97" t="str">
        <f>VLOOKUP($A97, Dashboard!$A$2:$Y$155, MATCH('Total Calculated'!B$1, Dashboard!$A$1:$Y$1, 0), FALSE)</f>
        <v>ATL</v>
      </c>
      <c r="C97">
        <f>VLOOKUP($A97, Dashboard!$A$2:$Y$155, MATCH('Total Calculated'!C$1, Dashboard!$A$1:$Y$1, 0), FALSE)</f>
        <v>51</v>
      </c>
      <c r="D97">
        <f>VLOOKUP($A97, 'Dashboard 2'!$A$2:$X$155, MATCH('Total Calculated'!D$1, 'Dashboard 2'!$A$1:$X$1, 0), FALSE)</f>
        <v>91</v>
      </c>
      <c r="E97">
        <f>VLOOKUP($A97, Dashboard!$A$2:$Y$155, MATCH('Total Calculated'!E$1, Dashboard!$A$1:$Y$1, 0), FALSE)</f>
        <v>5</v>
      </c>
      <c r="F97">
        <f>VLOOKUP($A97, 'Dashboard 2'!$A$2:$X$155, MATCH('Total Calculated'!F$1, 'Dashboard 2'!$A$1:$X$1, 0), FALSE)</f>
        <v>10</v>
      </c>
      <c r="G97">
        <f>VLOOKUP($A97, Dashboard!$A$2:$Y$155, MATCH('Total Calculated'!G$1, Dashboard!$A$1:$Y$1, 0), FALSE)</f>
        <v>19</v>
      </c>
      <c r="H97">
        <f>VLOOKUP($A97, 'Dashboard 2'!$A$2:$X$155, MATCH('Total Calculated'!H$1, 'Dashboard 2'!$A$1:$X$1, 0), FALSE)</f>
        <v>24</v>
      </c>
      <c r="I97" s="2">
        <f>VLOOKUP($A97, Dashboard!$A$2:$Y$155, MATCH('Total Calculated'!I$1, Dashboard!$A$1:$Y$1, 0), FALSE)</f>
        <v>0.19</v>
      </c>
      <c r="J97" s="2">
        <f>VLOOKUP($A97, 'Dashboard 2'!$A$2:$X$155, MATCH('Total Calculated'!J$1, 'Dashboard 2'!$A$1:$X$1, 0), FALSE)</f>
        <v>0.223</v>
      </c>
      <c r="K97" s="2">
        <f t="shared" si="32"/>
        <v>3.3000000000000002E-2</v>
      </c>
      <c r="L97" s="4">
        <f t="shared" si="24"/>
        <v>25</v>
      </c>
      <c r="M97" s="2">
        <f>VLOOKUP($A97, Dashboard!$A$2:$Y$155, MATCH('Total Calculated'!M$1, Dashboard!$A$1:$Y$1, 0), FALSE)</f>
        <v>0.27</v>
      </c>
      <c r="N97" s="2">
        <f>VLOOKUP($A97, 'Dashboard 2'!$A$2:$X$155, MATCH('Total Calculated'!N$1, 'Dashboard 2'!$A$1:$X$1, 0), FALSE)</f>
        <v>0.27900000000000003</v>
      </c>
      <c r="O97" s="2">
        <f>VLOOKUP($A97, Dashboard!$A$2:$Y$155, MATCH('Total Calculated'!O$1, Dashboard!$A$1:$Y$1, 0), FALSE)</f>
        <v>0.40211640199999998</v>
      </c>
      <c r="P97" s="2">
        <f>VLOOKUP($A97, 'Dashboard 2'!$A$2:$X$155, MATCH('Total Calculated'!P$1, 'Dashboard 2'!$A$1:$X$1, 0), FALSE)</f>
        <v>0.33300000000000002</v>
      </c>
      <c r="Q97" s="2">
        <f t="shared" si="33"/>
        <v>0.672116402</v>
      </c>
      <c r="R97" s="2">
        <f t="shared" si="34"/>
        <v>0.6120000000000001</v>
      </c>
      <c r="S97" s="2">
        <f t="shared" si="35"/>
        <v>-6.0116401999999902E-2</v>
      </c>
      <c r="T97" s="4">
        <f t="shared" si="25"/>
        <v>74</v>
      </c>
      <c r="U97" s="4">
        <f t="shared" si="26"/>
        <v>93.916206944228662</v>
      </c>
      <c r="V97" s="4">
        <f t="shared" si="27"/>
        <v>74.099735901817624</v>
      </c>
      <c r="W97" s="4">
        <f t="shared" si="36"/>
        <v>-19.816471042411038</v>
      </c>
      <c r="X97" s="4">
        <f t="shared" si="28"/>
        <v>75</v>
      </c>
      <c r="Y97" s="2">
        <f>VLOOKUP($A97, Dashboard!$A$2:$Y$155, MATCH('Total Calculated'!Y$1, Dashboard!$A$1:$Y$1, 0), FALSE)</f>
        <v>0.28633419990539499</v>
      </c>
      <c r="Z97" s="2">
        <f>VLOOKUP($A97, 'Dashboard 2'!$A$2:$X$155, MATCH('Total Calculated'!Z$1, 'Dashboard 2'!$A$1:$X$1, 0), FALSE)</f>
        <v>0.27</v>
      </c>
      <c r="AA97" s="2">
        <f t="shared" si="37"/>
        <v>-1.6334199905394975E-2</v>
      </c>
      <c r="AB97" s="4">
        <f t="shared" si="29"/>
        <v>69</v>
      </c>
      <c r="AC97" s="3">
        <f>VLOOKUP($A97, Dashboard!$A$2:$Y$155, MATCH('Total Calculated'!AC$1, Dashboard!$A$1:$Y$1, 0), FALSE)</f>
        <v>80.619181210553194</v>
      </c>
      <c r="AD97" s="3">
        <f>VLOOKUP($A97, 'Dashboard 2'!$A$2:$X$155, MATCH('Total Calculated'!AD$1, 'Dashboard 2'!$A$1:$X$1, 0), FALSE)</f>
        <v>70</v>
      </c>
      <c r="AE97" s="3">
        <f t="shared" si="38"/>
        <v>-10.619181210553194</v>
      </c>
      <c r="AF97" s="4">
        <f t="shared" si="30"/>
        <v>69</v>
      </c>
      <c r="AG97" s="3">
        <f>VLOOKUP($A97, Dashboard!$A$2:$Y$155, MATCH('Total Calculated'!AG$1, Dashboard!$A$1:$Y$1, 0), FALSE)</f>
        <v>0.49753800729838599</v>
      </c>
      <c r="AH97" s="3">
        <f>VLOOKUP($A97, 'Dashboard 2'!$A$2:$X$155, MATCH('Total Calculated'!AH$1, 'Dashboard 2'!$A$1:$X$1, 0), FALSE)</f>
        <v>0.5</v>
      </c>
      <c r="AI97" s="3">
        <f>(AG97/C97)*162</f>
        <v>1.5804148467125203</v>
      </c>
      <c r="AJ97" s="3">
        <f>(AH97/D97)*162</f>
        <v>0.89010989010989017</v>
      </c>
      <c r="AK97" s="3">
        <f t="shared" si="39"/>
        <v>-0.69030495660263014</v>
      </c>
      <c r="AL97">
        <f t="shared" si="31"/>
        <v>69</v>
      </c>
    </row>
    <row r="98" spans="1:38" x14ac:dyDescent="0.45">
      <c r="A98" t="s">
        <v>148</v>
      </c>
      <c r="B98" t="str">
        <f>VLOOKUP($A98, Dashboard!$A$2:$Y$155, MATCH('Total Calculated'!B$1, Dashboard!$A$1:$Y$1, 0), FALSE)</f>
        <v>- - -</v>
      </c>
      <c r="C98">
        <f>VLOOKUP($A98, Dashboard!$A$2:$Y$155, MATCH('Total Calculated'!C$1, Dashboard!$A$1:$Y$1, 0), FALSE)</f>
        <v>54</v>
      </c>
      <c r="D98">
        <f>VLOOKUP($A98, 'Dashboard 2'!$A$2:$X$155, MATCH('Total Calculated'!D$1, 'Dashboard 2'!$A$1:$X$1, 0), FALSE)</f>
        <v>84</v>
      </c>
      <c r="E98">
        <f>VLOOKUP($A98, Dashboard!$A$2:$Y$155, MATCH('Total Calculated'!E$1, Dashboard!$A$1:$Y$1, 0), FALSE)</f>
        <v>1</v>
      </c>
      <c r="F98">
        <f>VLOOKUP($A98, 'Dashboard 2'!$A$2:$X$155, MATCH('Total Calculated'!F$1, 'Dashboard 2'!$A$1:$X$1, 0), FALSE)</f>
        <v>3</v>
      </c>
      <c r="G98">
        <f>VLOOKUP($A98, Dashboard!$A$2:$Y$155, MATCH('Total Calculated'!G$1, Dashboard!$A$1:$Y$1, 0), FALSE)</f>
        <v>13</v>
      </c>
      <c r="H98">
        <f>VLOOKUP($A98, 'Dashboard 2'!$A$2:$X$155, MATCH('Total Calculated'!H$1, 'Dashboard 2'!$A$1:$X$1, 0), FALSE)</f>
        <v>30</v>
      </c>
      <c r="I98" s="2">
        <f>VLOOKUP($A98, Dashboard!$A$2:$Y$155, MATCH('Total Calculated'!I$1, Dashboard!$A$1:$Y$1, 0), FALSE)</f>
        <v>5.7613167999999999E-2</v>
      </c>
      <c r="J98" s="2">
        <f>VLOOKUP($A98, 'Dashboard 2'!$A$2:$X$155, MATCH('Total Calculated'!J$1, 'Dashboard 2'!$A$1:$X$1, 0), FALSE)</f>
        <v>3.2000000000000001E-2</v>
      </c>
      <c r="K98" s="2">
        <f t="shared" si="32"/>
        <v>-2.5613167999999999E-2</v>
      </c>
      <c r="L98" s="4">
        <f t="shared" si="24"/>
        <v>82</v>
      </c>
      <c r="M98" s="2">
        <f>VLOOKUP($A98, Dashboard!$A$2:$Y$155, MATCH('Total Calculated'!M$1, Dashboard!$A$1:$Y$1, 0), FALSE)</f>
        <v>0.37190082600000002</v>
      </c>
      <c r="N98" s="2">
        <f>VLOOKUP($A98, 'Dashboard 2'!$A$2:$X$155, MATCH('Total Calculated'!N$1, 'Dashboard 2'!$A$1:$X$1, 0), FALSE)</f>
        <v>0.33200000000000002</v>
      </c>
      <c r="O98" s="2">
        <f>VLOOKUP($A98, Dashboard!$A$2:$Y$155, MATCH('Total Calculated'!O$1, Dashboard!$A$1:$Y$1, 0), FALSE)</f>
        <v>0.40789473599999998</v>
      </c>
      <c r="P98" s="2">
        <f>VLOOKUP($A98, 'Dashboard 2'!$A$2:$X$155, MATCH('Total Calculated'!P$1, 'Dashboard 2'!$A$1:$X$1, 0), FALSE)</f>
        <v>0.37</v>
      </c>
      <c r="Q98" s="2">
        <f t="shared" si="33"/>
        <v>0.779795562</v>
      </c>
      <c r="R98" s="2">
        <f t="shared" si="34"/>
        <v>0.70199999999999996</v>
      </c>
      <c r="S98" s="2">
        <f t="shared" si="35"/>
        <v>-7.779556200000004E-2</v>
      </c>
      <c r="T98" s="4">
        <f t="shared" si="25"/>
        <v>80</v>
      </c>
      <c r="U98" s="4">
        <f t="shared" si="26"/>
        <v>120.61030070219046</v>
      </c>
      <c r="V98" s="4">
        <f t="shared" si="27"/>
        <v>98.81000466055616</v>
      </c>
      <c r="W98" s="4">
        <f t="shared" si="36"/>
        <v>-21.800296041634297</v>
      </c>
      <c r="X98" s="4">
        <f t="shared" si="28"/>
        <v>80</v>
      </c>
      <c r="Y98" s="2">
        <f>VLOOKUP($A98, Dashboard!$A$2:$Y$155, MATCH('Total Calculated'!Y$1, Dashboard!$A$1:$Y$1, 0), FALSE)</f>
        <v>0.343117885599451</v>
      </c>
      <c r="Z98" s="2">
        <f>VLOOKUP($A98, 'Dashboard 2'!$A$2:$X$155, MATCH('Total Calculated'!Z$1, 'Dashboard 2'!$A$1:$X$1, 0), FALSE)</f>
        <v>0.30599999999999999</v>
      </c>
      <c r="AA98" s="2">
        <f t="shared" si="37"/>
        <v>-3.7117885599451006E-2</v>
      </c>
      <c r="AB98" s="4">
        <f t="shared" si="29"/>
        <v>86</v>
      </c>
      <c r="AC98" s="3">
        <f>VLOOKUP($A98, Dashboard!$A$2:$Y$155, MATCH('Total Calculated'!AC$1, Dashboard!$A$1:$Y$1, 0), FALSE)</f>
        <v>120.94355059112701</v>
      </c>
      <c r="AD98" s="3">
        <f>VLOOKUP($A98, 'Dashboard 2'!$A$2:$X$155, MATCH('Total Calculated'!AD$1, 'Dashboard 2'!$A$1:$X$1, 0), FALSE)</f>
        <v>100</v>
      </c>
      <c r="AE98" s="3">
        <f t="shared" si="38"/>
        <v>-20.943550591127007</v>
      </c>
      <c r="AF98" s="4">
        <f t="shared" si="30"/>
        <v>83</v>
      </c>
      <c r="AG98" s="3">
        <f>VLOOKUP($A98, Dashboard!$A$2:$Y$155, MATCH('Total Calculated'!AG$1, Dashboard!$A$1:$Y$1, 0), FALSE)</f>
        <v>0.63708269154980501</v>
      </c>
      <c r="AH98" s="3">
        <f>VLOOKUP($A98, 'Dashboard 2'!$A$2:$X$155, MATCH('Total Calculated'!AH$1, 'Dashboard 2'!$A$1:$X$1, 0), FALSE)</f>
        <v>0.4</v>
      </c>
      <c r="AI98" s="3">
        <f>(AG98/C98)*162</f>
        <v>1.9112480746494152</v>
      </c>
      <c r="AJ98" s="3">
        <f>(AH98/D98)*162</f>
        <v>0.77142857142857146</v>
      </c>
      <c r="AK98" s="3">
        <f t="shared" si="39"/>
        <v>-1.1398195032208438</v>
      </c>
      <c r="AL98">
        <f t="shared" si="31"/>
        <v>74</v>
      </c>
    </row>
    <row r="99" spans="1:38" x14ac:dyDescent="0.45">
      <c r="A99" t="s">
        <v>202</v>
      </c>
      <c r="B99" t="str">
        <f>VLOOKUP($A99, Dashboard!$A$2:$Y$155, MATCH('Total Calculated'!B$1, Dashboard!$A$1:$Y$1, 0), FALSE)</f>
        <v>SFG</v>
      </c>
      <c r="C99">
        <f>VLOOKUP($A99, Dashboard!$A$2:$Y$155, MATCH('Total Calculated'!C$1, Dashboard!$A$1:$Y$1, 0), FALSE)</f>
        <v>43</v>
      </c>
      <c r="D99">
        <f>VLOOKUP($A99, 'Dashboard 2'!$A$2:$X$155, MATCH('Total Calculated'!D$1, 'Dashboard 2'!$A$1:$X$1, 0), FALSE)</f>
        <v>83</v>
      </c>
      <c r="E99">
        <f>VLOOKUP($A99, Dashboard!$A$2:$Y$155, MATCH('Total Calculated'!E$1, Dashboard!$A$1:$Y$1, 0), FALSE)</f>
        <v>6</v>
      </c>
      <c r="F99">
        <f>VLOOKUP($A99, 'Dashboard 2'!$A$2:$X$155, MATCH('Total Calculated'!F$1, 'Dashboard 2'!$A$1:$X$1, 0), FALSE)</f>
        <v>11</v>
      </c>
      <c r="G99">
        <f>VLOOKUP($A99, Dashboard!$A$2:$Y$155, MATCH('Total Calculated'!G$1, Dashboard!$A$1:$Y$1, 0), FALSE)</f>
        <v>15</v>
      </c>
      <c r="H99">
        <f>VLOOKUP($A99, 'Dashboard 2'!$A$2:$X$155, MATCH('Total Calculated'!H$1, 'Dashboard 2'!$A$1:$X$1, 0), FALSE)</f>
        <v>38</v>
      </c>
      <c r="I99" s="2">
        <f>VLOOKUP($A99, Dashboard!$A$2:$Y$155, MATCH('Total Calculated'!I$1, Dashboard!$A$1:$Y$1, 0), FALSE)</f>
        <v>0.22598869999999999</v>
      </c>
      <c r="J99" s="2">
        <f>VLOOKUP($A99, 'Dashboard 2'!$A$2:$X$155, MATCH('Total Calculated'!J$1, 'Dashboard 2'!$A$1:$X$1, 0), FALSE)</f>
        <v>0.26400000000000001</v>
      </c>
      <c r="K99" s="2">
        <f t="shared" si="32"/>
        <v>3.8011300000000026E-2</v>
      </c>
      <c r="L99" s="4">
        <f t="shared" si="24"/>
        <v>21</v>
      </c>
      <c r="M99" s="2">
        <f>VLOOKUP($A99, Dashboard!$A$2:$Y$155, MATCH('Total Calculated'!M$1, Dashboard!$A$1:$Y$1, 0), FALSE)</f>
        <v>0.29943502799999999</v>
      </c>
      <c r="N99" s="2">
        <f>VLOOKUP($A99, 'Dashboard 2'!$A$2:$X$155, MATCH('Total Calculated'!N$1, 'Dashboard 2'!$A$1:$X$1, 0), FALSE)</f>
        <v>0.33900000000000002</v>
      </c>
      <c r="O99" s="2">
        <f>VLOOKUP($A99, Dashboard!$A$2:$Y$155, MATCH('Total Calculated'!O$1, Dashboard!$A$1:$Y$1, 0), FALSE)</f>
        <v>0.37179487100000003</v>
      </c>
      <c r="P99" s="2">
        <f>VLOOKUP($A99, 'Dashboard 2'!$A$2:$X$155, MATCH('Total Calculated'!P$1, 'Dashboard 2'!$A$1:$X$1, 0), FALSE)</f>
        <v>0.42399999999999999</v>
      </c>
      <c r="Q99" s="2">
        <f t="shared" si="33"/>
        <v>0.67122989900000007</v>
      </c>
      <c r="R99" s="2">
        <f t="shared" si="34"/>
        <v>0.76300000000000001</v>
      </c>
      <c r="S99" s="2">
        <f t="shared" si="35"/>
        <v>9.1770100999999937E-2</v>
      </c>
      <c r="T99" s="4">
        <f t="shared" si="25"/>
        <v>34</v>
      </c>
      <c r="U99" s="4">
        <f t="shared" si="26"/>
        <v>91.438943531148055</v>
      </c>
      <c r="V99" s="4">
        <f t="shared" si="27"/>
        <v>117.71477396302626</v>
      </c>
      <c r="W99" s="4">
        <f t="shared" si="36"/>
        <v>26.275830431878205</v>
      </c>
      <c r="X99" s="4">
        <f t="shared" si="28"/>
        <v>35</v>
      </c>
      <c r="Y99" s="2">
        <f>VLOOKUP($A99, Dashboard!$A$2:$Y$155, MATCH('Total Calculated'!Y$1, Dashboard!$A$1:$Y$1, 0), FALSE)</f>
        <v>0.29655721699450599</v>
      </c>
      <c r="Z99" s="2">
        <f>VLOOKUP($A99, 'Dashboard 2'!$A$2:$X$155, MATCH('Total Calculated'!Z$1, 'Dashboard 2'!$A$1:$X$1, 0), FALSE)</f>
        <v>0.33400000000000002</v>
      </c>
      <c r="AA99" s="2">
        <f t="shared" si="37"/>
        <v>3.7442783005494029E-2</v>
      </c>
      <c r="AB99" s="4">
        <f t="shared" si="29"/>
        <v>35</v>
      </c>
      <c r="AC99" s="3">
        <f>VLOOKUP($A99, Dashboard!$A$2:$Y$155, MATCH('Total Calculated'!AC$1, Dashboard!$A$1:$Y$1, 0), FALSE)</f>
        <v>91.461060061032299</v>
      </c>
      <c r="AD99" s="3">
        <f>VLOOKUP($A99, 'Dashboard 2'!$A$2:$X$155, MATCH('Total Calculated'!AD$1, 'Dashboard 2'!$A$1:$X$1, 0), FALSE)</f>
        <v>116</v>
      </c>
      <c r="AE99" s="3">
        <f t="shared" si="38"/>
        <v>24.538939938967701</v>
      </c>
      <c r="AF99" s="4">
        <f t="shared" si="30"/>
        <v>35</v>
      </c>
      <c r="AG99" s="3">
        <f>VLOOKUP($A99, Dashboard!$A$2:$Y$155, MATCH('Total Calculated'!AG$1, Dashboard!$A$1:$Y$1, 0), FALSE)</f>
        <v>-0.15933924676884501</v>
      </c>
      <c r="AH99" s="3">
        <f>VLOOKUP($A99, 'Dashboard 2'!$A$2:$X$155, MATCH('Total Calculated'!AH$1, 'Dashboard 2'!$A$1:$X$1, 0), FALSE)</f>
        <v>0.3</v>
      </c>
      <c r="AI99" s="3">
        <f>(AG99/C99)*162</f>
        <v>-0.60030134829192772</v>
      </c>
      <c r="AJ99" s="3">
        <f>(AH99/D99)*162</f>
        <v>0.58554216867469877</v>
      </c>
      <c r="AK99" s="3">
        <f t="shared" si="39"/>
        <v>1.1858435169666266</v>
      </c>
      <c r="AL99">
        <f t="shared" si="31"/>
        <v>44</v>
      </c>
    </row>
    <row r="100" spans="1:38" x14ac:dyDescent="0.45">
      <c r="A100" t="s">
        <v>216</v>
      </c>
      <c r="B100" t="str">
        <f>VLOOKUP($A100, Dashboard!$A$2:$Y$155, MATCH('Total Calculated'!B$1, Dashboard!$A$1:$Y$1, 0), FALSE)</f>
        <v>MIA</v>
      </c>
      <c r="C100">
        <f>VLOOKUP($A100, Dashboard!$A$2:$Y$155, MATCH('Total Calculated'!C$1, Dashboard!$A$1:$Y$1, 0), FALSE)</f>
        <v>55</v>
      </c>
      <c r="D100">
        <f>VLOOKUP($A100, 'Dashboard 2'!$A$2:$X$155, MATCH('Total Calculated'!D$1, 'Dashboard 2'!$A$1:$X$1, 0), FALSE)</f>
        <v>84</v>
      </c>
      <c r="E100">
        <f>VLOOKUP($A100, Dashboard!$A$2:$Y$155, MATCH('Total Calculated'!E$1, Dashboard!$A$1:$Y$1, 0), FALSE)</f>
        <v>6</v>
      </c>
      <c r="F100">
        <f>VLOOKUP($A100, 'Dashboard 2'!$A$2:$X$155, MATCH('Total Calculated'!F$1, 'Dashboard 2'!$A$1:$X$1, 0), FALSE)</f>
        <v>12</v>
      </c>
      <c r="G100">
        <f>VLOOKUP($A100, Dashboard!$A$2:$Y$155, MATCH('Total Calculated'!G$1, Dashboard!$A$1:$Y$1, 0), FALSE)</f>
        <v>27</v>
      </c>
      <c r="H100">
        <f>VLOOKUP($A100, 'Dashboard 2'!$A$2:$X$155, MATCH('Total Calculated'!H$1, 'Dashboard 2'!$A$1:$X$1, 0), FALSE)</f>
        <v>40</v>
      </c>
      <c r="I100" s="2">
        <f>VLOOKUP($A100, Dashboard!$A$2:$Y$155, MATCH('Total Calculated'!I$1, Dashboard!$A$1:$Y$1, 0), FALSE)</f>
        <v>0.20258620599999999</v>
      </c>
      <c r="J100" s="2">
        <f>VLOOKUP($A100, 'Dashboard 2'!$A$2:$X$155, MATCH('Total Calculated'!J$1, 'Dashboard 2'!$A$1:$X$1, 0), FALSE)</f>
        <v>0.20200000000000001</v>
      </c>
      <c r="K100" s="2">
        <f t="shared" si="32"/>
        <v>-5.8620599999997802E-4</v>
      </c>
      <c r="L100" s="4">
        <f t="shared" si="24"/>
        <v>57</v>
      </c>
      <c r="M100" s="2">
        <f>VLOOKUP($A100, Dashboard!$A$2:$Y$155, MATCH('Total Calculated'!M$1, Dashboard!$A$1:$Y$1, 0), FALSE)</f>
        <v>0.303030303</v>
      </c>
      <c r="N100" s="2">
        <f>VLOOKUP($A100, 'Dashboard 2'!$A$2:$X$155, MATCH('Total Calculated'!N$1, 'Dashboard 2'!$A$1:$X$1, 0), FALSE)</f>
        <v>0.318</v>
      </c>
      <c r="O100" s="2">
        <f>VLOOKUP($A100, Dashboard!$A$2:$Y$155, MATCH('Total Calculated'!O$1, Dashboard!$A$1:$Y$1, 0), FALSE)</f>
        <v>0.349514563</v>
      </c>
      <c r="P100" s="2">
        <f>VLOOKUP($A100, 'Dashboard 2'!$A$2:$X$155, MATCH('Total Calculated'!P$1, 'Dashboard 2'!$A$1:$X$1, 0), FALSE)</f>
        <v>0.42499999999999999</v>
      </c>
      <c r="Q100" s="2">
        <f t="shared" si="33"/>
        <v>0.65254486599999995</v>
      </c>
      <c r="R100" s="2">
        <f t="shared" si="34"/>
        <v>0.74299999999999999</v>
      </c>
      <c r="S100" s="2">
        <f t="shared" si="35"/>
        <v>9.0455134000000048E-2</v>
      </c>
      <c r="T100" s="4">
        <f t="shared" si="25"/>
        <v>35</v>
      </c>
      <c r="U100" s="4">
        <f t="shared" si="26"/>
        <v>85.220200382165601</v>
      </c>
      <c r="V100" s="4">
        <f t="shared" si="27"/>
        <v>112.91129408109369</v>
      </c>
      <c r="W100" s="4">
        <f t="shared" si="36"/>
        <v>27.691093698928086</v>
      </c>
      <c r="X100" s="4">
        <f t="shared" si="28"/>
        <v>34</v>
      </c>
      <c r="Y100" s="2">
        <f>VLOOKUP($A100, Dashboard!$A$2:$Y$155, MATCH('Total Calculated'!Y$1, Dashboard!$A$1:$Y$1, 0), FALSE)</f>
        <v>0.28903886649919502</v>
      </c>
      <c r="Z100" s="2">
        <f>VLOOKUP($A100, 'Dashboard 2'!$A$2:$X$155, MATCH('Total Calculated'!Z$1, 'Dashboard 2'!$A$1:$X$1, 0), FALSE)</f>
        <v>0.32200000000000001</v>
      </c>
      <c r="AA100" s="2">
        <f t="shared" si="37"/>
        <v>3.2961133500804984E-2</v>
      </c>
      <c r="AB100" s="4">
        <f t="shared" si="29"/>
        <v>38</v>
      </c>
      <c r="AC100" s="3">
        <f>VLOOKUP($A100, Dashboard!$A$2:$Y$155, MATCH('Total Calculated'!AC$1, Dashboard!$A$1:$Y$1, 0), FALSE)</f>
        <v>82.239874479082999</v>
      </c>
      <c r="AD100" s="3">
        <f>VLOOKUP($A100, 'Dashboard 2'!$A$2:$X$155, MATCH('Total Calculated'!AD$1, 'Dashboard 2'!$A$1:$X$1, 0), FALSE)</f>
        <v>105</v>
      </c>
      <c r="AE100" s="3">
        <f t="shared" si="38"/>
        <v>22.760125520917001</v>
      </c>
      <c r="AF100" s="4">
        <f t="shared" si="30"/>
        <v>38</v>
      </c>
      <c r="AG100" s="3">
        <f>VLOOKUP($A100, Dashboard!$A$2:$Y$155, MATCH('Total Calculated'!AG$1, Dashboard!$A$1:$Y$1, 0), FALSE)</f>
        <v>-0.51150597383001895</v>
      </c>
      <c r="AH100" s="3">
        <f>VLOOKUP($A100, 'Dashboard 2'!$A$2:$X$155, MATCH('Total Calculated'!AH$1, 'Dashboard 2'!$A$1:$X$1, 0), FALSE)</f>
        <v>0.1</v>
      </c>
      <c r="AI100" s="3">
        <f>(AG100/C100)*162</f>
        <v>-1.5066175956447831</v>
      </c>
      <c r="AJ100" s="3">
        <f>(AH100/D100)*162</f>
        <v>0.19285714285714287</v>
      </c>
      <c r="AK100" s="3">
        <f t="shared" si="39"/>
        <v>1.699474738501926</v>
      </c>
      <c r="AL100">
        <f t="shared" si="31"/>
        <v>39</v>
      </c>
    </row>
    <row r="101" spans="1:38" x14ac:dyDescent="0.45">
      <c r="A101" t="s">
        <v>136</v>
      </c>
      <c r="B101" t="str">
        <f>VLOOKUP($A101, Dashboard!$A$2:$Y$155, MATCH('Total Calculated'!B$1, Dashboard!$A$1:$Y$1, 0), FALSE)</f>
        <v>TEX</v>
      </c>
      <c r="C101">
        <f>VLOOKUP($A101, Dashboard!$A$2:$Y$155, MATCH('Total Calculated'!C$1, Dashboard!$A$1:$Y$1, 0), FALSE)</f>
        <v>51</v>
      </c>
      <c r="D101">
        <f>VLOOKUP($A101, 'Dashboard 2'!$A$2:$X$155, MATCH('Total Calculated'!D$1, 'Dashboard 2'!$A$1:$X$1, 0), FALSE)</f>
        <v>85</v>
      </c>
      <c r="E101">
        <f>VLOOKUP($A101, Dashboard!$A$2:$Y$155, MATCH('Total Calculated'!E$1, Dashboard!$A$1:$Y$1, 0), FALSE)</f>
        <v>4</v>
      </c>
      <c r="F101">
        <f>VLOOKUP($A101, 'Dashboard 2'!$A$2:$X$155, MATCH('Total Calculated'!F$1, 'Dashboard 2'!$A$1:$X$1, 0), FALSE)</f>
        <v>5</v>
      </c>
      <c r="G101">
        <f>VLOOKUP($A101, Dashboard!$A$2:$Y$155, MATCH('Total Calculated'!G$1, Dashboard!$A$1:$Y$1, 0), FALSE)</f>
        <v>12</v>
      </c>
      <c r="H101">
        <f>VLOOKUP($A101, 'Dashboard 2'!$A$2:$X$155, MATCH('Total Calculated'!H$1, 'Dashboard 2'!$A$1:$X$1, 0), FALSE)</f>
        <v>28</v>
      </c>
      <c r="I101" s="2">
        <f>VLOOKUP($A101, Dashboard!$A$2:$Y$155, MATCH('Total Calculated'!I$1, Dashboard!$A$1:$Y$1, 0), FALSE)</f>
        <v>0.17708333300000001</v>
      </c>
      <c r="J101" s="2">
        <f>VLOOKUP($A101, 'Dashboard 2'!$A$2:$X$155, MATCH('Total Calculated'!J$1, 'Dashboard 2'!$A$1:$X$1, 0), FALSE)</f>
        <v>0.22500000000000001</v>
      </c>
      <c r="K101" s="2">
        <f t="shared" si="32"/>
        <v>4.7916666999999996E-2</v>
      </c>
      <c r="L101" s="4">
        <f t="shared" si="24"/>
        <v>13</v>
      </c>
      <c r="M101" s="2">
        <f>VLOOKUP($A101, Dashboard!$A$2:$Y$155, MATCH('Total Calculated'!M$1, Dashboard!$A$1:$Y$1, 0), FALSE)</f>
        <v>0.31413612499999999</v>
      </c>
      <c r="N101" s="2">
        <f>VLOOKUP($A101, 'Dashboard 2'!$A$2:$X$155, MATCH('Total Calculated'!N$1, 'Dashboard 2'!$A$1:$X$1, 0), FALSE)</f>
        <v>0.26900000000000002</v>
      </c>
      <c r="O101" s="2">
        <f>VLOOKUP($A101, Dashboard!$A$2:$Y$155, MATCH('Total Calculated'!O$1, Dashboard!$A$1:$Y$1, 0), FALSE)</f>
        <v>0.388571428</v>
      </c>
      <c r="P101" s="2">
        <f>VLOOKUP($A101, 'Dashboard 2'!$A$2:$X$155, MATCH('Total Calculated'!P$1, 'Dashboard 2'!$A$1:$X$1, 0), FALSE)</f>
        <v>0.32300000000000001</v>
      </c>
      <c r="Q101" s="2">
        <f t="shared" si="33"/>
        <v>0.70270755299999998</v>
      </c>
      <c r="R101" s="2">
        <f t="shared" si="34"/>
        <v>0.59200000000000008</v>
      </c>
      <c r="S101" s="2">
        <f t="shared" si="35"/>
        <v>-0.1107075529999999</v>
      </c>
      <c r="T101" s="4">
        <f t="shared" si="25"/>
        <v>91</v>
      </c>
      <c r="U101" s="4">
        <f t="shared" si="26"/>
        <v>100.3674294935529</v>
      </c>
      <c r="V101" s="4">
        <f t="shared" si="27"/>
        <v>68.475998135777559</v>
      </c>
      <c r="W101" s="4">
        <f t="shared" si="36"/>
        <v>-31.891431357775346</v>
      </c>
      <c r="X101" s="4">
        <f t="shared" si="28"/>
        <v>91</v>
      </c>
      <c r="Y101" s="2">
        <f>VLOOKUP($A101, Dashboard!$A$2:$Y$155, MATCH('Total Calculated'!Y$1, Dashboard!$A$1:$Y$1, 0), FALSE)</f>
        <v>0.30797597375839703</v>
      </c>
      <c r="Z101" s="2">
        <f>VLOOKUP($A101, 'Dashboard 2'!$A$2:$X$155, MATCH('Total Calculated'!Z$1, 'Dashboard 2'!$A$1:$X$1, 0), FALSE)</f>
        <v>0.26</v>
      </c>
      <c r="AA101" s="2">
        <f t="shared" si="37"/>
        <v>-4.7975973758397017E-2</v>
      </c>
      <c r="AB101" s="4">
        <f t="shared" si="29"/>
        <v>89</v>
      </c>
      <c r="AC101" s="3">
        <f>VLOOKUP($A101, Dashboard!$A$2:$Y$155, MATCH('Total Calculated'!AC$1, Dashboard!$A$1:$Y$1, 0), FALSE)</f>
        <v>99.428969566899895</v>
      </c>
      <c r="AD101" s="3">
        <f>VLOOKUP($A101, 'Dashboard 2'!$A$2:$X$155, MATCH('Total Calculated'!AD$1, 'Dashboard 2'!$A$1:$X$1, 0), FALSE)</f>
        <v>66</v>
      </c>
      <c r="AE101" s="3">
        <f t="shared" si="38"/>
        <v>-33.428969566899895</v>
      </c>
      <c r="AF101" s="4">
        <f t="shared" si="30"/>
        <v>91</v>
      </c>
      <c r="AG101" s="3">
        <f>VLOOKUP($A101, Dashboard!$A$2:$Y$155, MATCH('Total Calculated'!AG$1, Dashboard!$A$1:$Y$1, 0), FALSE)</f>
        <v>0.76748684467661199</v>
      </c>
      <c r="AH101" s="3">
        <f>VLOOKUP($A101, 'Dashboard 2'!$A$2:$X$155, MATCH('Total Calculated'!AH$1, 'Dashboard 2'!$A$1:$X$1, 0), FALSE)</f>
        <v>0.1</v>
      </c>
      <c r="AI101" s="3">
        <f>(AG101/C101)*162</f>
        <v>2.4378993889727676</v>
      </c>
      <c r="AJ101" s="3">
        <f>(AH101/D101)*162</f>
        <v>0.19058823529411767</v>
      </c>
      <c r="AK101" s="3">
        <f t="shared" si="39"/>
        <v>-2.2473111536786501</v>
      </c>
      <c r="AL101">
        <f t="shared" si="31"/>
        <v>90</v>
      </c>
    </row>
    <row r="102" spans="1:38" x14ac:dyDescent="0.45">
      <c r="A102" t="s">
        <v>126</v>
      </c>
      <c r="B102" t="str">
        <f>VLOOKUP($A102, Dashboard!$A$2:$Y$155, MATCH('Total Calculated'!B$1, Dashboard!$A$1:$Y$1, 0), FALSE)</f>
        <v>NYY</v>
      </c>
      <c r="C102">
        <f>VLOOKUP($A102, Dashboard!$A$2:$Y$155, MATCH('Total Calculated'!C$1, Dashboard!$A$1:$Y$1, 0), FALSE)</f>
        <v>52</v>
      </c>
      <c r="D102">
        <f>VLOOKUP($A102, 'Dashboard 2'!$A$2:$X$155, MATCH('Total Calculated'!D$1, 'Dashboard 2'!$A$1:$X$1, 0), FALSE)</f>
        <v>88</v>
      </c>
      <c r="E102">
        <f>VLOOKUP($A102, Dashboard!$A$2:$Y$155, MATCH('Total Calculated'!E$1, Dashboard!$A$1:$Y$1, 0), FALSE)</f>
        <v>7</v>
      </c>
      <c r="F102">
        <f>VLOOKUP($A102, 'Dashboard 2'!$A$2:$X$155, MATCH('Total Calculated'!F$1, 'Dashboard 2'!$A$1:$X$1, 0), FALSE)</f>
        <v>6</v>
      </c>
      <c r="G102">
        <f>VLOOKUP($A102, Dashboard!$A$2:$Y$155, MATCH('Total Calculated'!G$1, Dashboard!$A$1:$Y$1, 0), FALSE)</f>
        <v>28</v>
      </c>
      <c r="H102">
        <f>VLOOKUP($A102, 'Dashboard 2'!$A$2:$X$155, MATCH('Total Calculated'!H$1, 'Dashboard 2'!$A$1:$X$1, 0), FALSE)</f>
        <v>31</v>
      </c>
      <c r="I102" s="2">
        <f>VLOOKUP($A102, Dashboard!$A$2:$Y$155, MATCH('Total Calculated'!I$1, Dashboard!$A$1:$Y$1, 0), FALSE)</f>
        <v>0.10798122</v>
      </c>
      <c r="J102" s="2">
        <f>VLOOKUP($A102, 'Dashboard 2'!$A$2:$X$155, MATCH('Total Calculated'!J$1, 'Dashboard 2'!$A$1:$X$1, 0), FALSE)</f>
        <v>0.17799999999999999</v>
      </c>
      <c r="K102" s="2">
        <f t="shared" si="32"/>
        <v>7.0018779999999989E-2</v>
      </c>
      <c r="L102" s="4">
        <f t="shared" si="24"/>
        <v>6</v>
      </c>
      <c r="M102" s="2">
        <f>VLOOKUP($A102, Dashboard!$A$2:$Y$155, MATCH('Total Calculated'!M$1, Dashboard!$A$1:$Y$1, 0), FALSE)</f>
        <v>0.32394366099999999</v>
      </c>
      <c r="N102" s="2">
        <f>VLOOKUP($A102, 'Dashboard 2'!$A$2:$X$155, MATCH('Total Calculated'!N$1, 'Dashboard 2'!$A$1:$X$1, 0), FALSE)</f>
        <v>0.28199999999999997</v>
      </c>
      <c r="O102" s="2">
        <f>VLOOKUP($A102, Dashboard!$A$2:$Y$155, MATCH('Total Calculated'!O$1, Dashboard!$A$1:$Y$1, 0), FALSE)</f>
        <v>0.43085106299999998</v>
      </c>
      <c r="P102" s="2">
        <f>VLOOKUP($A102, 'Dashboard 2'!$A$2:$X$155, MATCH('Total Calculated'!P$1, 'Dashboard 2'!$A$1:$X$1, 0), FALSE)</f>
        <v>0.33500000000000002</v>
      </c>
      <c r="Q102" s="2">
        <f t="shared" si="33"/>
        <v>0.75479472399999992</v>
      </c>
      <c r="R102" s="2">
        <f t="shared" si="34"/>
        <v>0.61699999999999999</v>
      </c>
      <c r="S102" s="2">
        <f t="shared" si="35"/>
        <v>-0.13779472399999992</v>
      </c>
      <c r="T102" s="4">
        <f t="shared" si="25"/>
        <v>96</v>
      </c>
      <c r="U102" s="4">
        <f t="shared" si="26"/>
        <v>116.22436335560042</v>
      </c>
      <c r="V102" s="4">
        <f t="shared" si="27"/>
        <v>75.46838589405003</v>
      </c>
      <c r="W102" s="4">
        <f t="shared" si="36"/>
        <v>-40.755977461550387</v>
      </c>
      <c r="X102" s="4">
        <f t="shared" si="28"/>
        <v>96</v>
      </c>
      <c r="Y102" s="2">
        <f>VLOOKUP($A102, Dashboard!$A$2:$Y$155, MATCH('Total Calculated'!Y$1, Dashboard!$A$1:$Y$1, 0), FALSE)</f>
        <v>0.32489393042846398</v>
      </c>
      <c r="Z102" s="2">
        <f>VLOOKUP($A102, 'Dashboard 2'!$A$2:$X$155, MATCH('Total Calculated'!Z$1, 'Dashboard 2'!$A$1:$X$1, 0), FALSE)</f>
        <v>0.27100000000000002</v>
      </c>
      <c r="AA102" s="2">
        <f t="shared" si="37"/>
        <v>-5.3893930428463965E-2</v>
      </c>
      <c r="AB102" s="4">
        <f t="shared" si="29"/>
        <v>93</v>
      </c>
      <c r="AC102" s="3">
        <f>VLOOKUP($A102, Dashboard!$A$2:$Y$155, MATCH('Total Calculated'!AC$1, Dashboard!$A$1:$Y$1, 0), FALSE)</f>
        <v>111.235231958299</v>
      </c>
      <c r="AD102" s="3">
        <f>VLOOKUP($A102, 'Dashboard 2'!$A$2:$X$155, MATCH('Total Calculated'!AD$1, 'Dashboard 2'!$A$1:$X$1, 0), FALSE)</f>
        <v>74</v>
      </c>
      <c r="AE102" s="3">
        <f t="shared" si="38"/>
        <v>-37.235231958298996</v>
      </c>
      <c r="AF102" s="4">
        <f t="shared" si="30"/>
        <v>93</v>
      </c>
      <c r="AG102" s="3">
        <f>VLOOKUP($A102, Dashboard!$A$2:$Y$155, MATCH('Total Calculated'!AG$1, Dashboard!$A$1:$Y$1, 0), FALSE)</f>
        <v>0.91207190504393099</v>
      </c>
      <c r="AH102" s="3">
        <f>VLOOKUP($A102, 'Dashboard 2'!$A$2:$X$155, MATCH('Total Calculated'!AH$1, 'Dashboard 2'!$A$1:$X$1, 0), FALSE)</f>
        <v>0</v>
      </c>
      <c r="AI102" s="3">
        <f>(AG102/C102)*162</f>
        <v>2.8414547810984003</v>
      </c>
      <c r="AJ102" s="3">
        <f>(AH102/D102)*162</f>
        <v>0</v>
      </c>
      <c r="AK102" s="3">
        <f t="shared" si="39"/>
        <v>-2.8414547810984003</v>
      </c>
      <c r="AL102">
        <f t="shared" si="31"/>
        <v>94</v>
      </c>
    </row>
    <row r="103" spans="1:38" x14ac:dyDescent="0.45">
      <c r="A103" t="s">
        <v>92</v>
      </c>
      <c r="B103" t="str">
        <f>VLOOKUP($A103, Dashboard!$A$2:$Y$155, MATCH('Total Calculated'!B$1, Dashboard!$A$1:$Y$1, 0), FALSE)</f>
        <v>KCR</v>
      </c>
      <c r="C103">
        <f>VLOOKUP($A103, Dashboard!$A$2:$Y$155, MATCH('Total Calculated'!C$1, Dashboard!$A$1:$Y$1, 0), FALSE)</f>
        <v>53</v>
      </c>
      <c r="D103">
        <f>VLOOKUP($A103, 'Dashboard 2'!$A$2:$X$155, MATCH('Total Calculated'!D$1, 'Dashboard 2'!$A$1:$X$1, 0), FALSE)</f>
        <v>90</v>
      </c>
      <c r="E103">
        <f>VLOOKUP($A103, Dashboard!$A$2:$Y$155, MATCH('Total Calculated'!E$1, Dashboard!$A$1:$Y$1, 0), FALSE)</f>
        <v>5</v>
      </c>
      <c r="F103">
        <f>VLOOKUP($A103, 'Dashboard 2'!$A$2:$X$155, MATCH('Total Calculated'!F$1, 'Dashboard 2'!$A$1:$X$1, 0), FALSE)</f>
        <v>2</v>
      </c>
      <c r="G103">
        <f>VLOOKUP($A103, Dashboard!$A$2:$Y$155, MATCH('Total Calculated'!G$1, Dashboard!$A$1:$Y$1, 0), FALSE)</f>
        <v>34</v>
      </c>
      <c r="H103">
        <f>VLOOKUP($A103, 'Dashboard 2'!$A$2:$X$155, MATCH('Total Calculated'!H$1, 'Dashboard 2'!$A$1:$X$1, 0), FALSE)</f>
        <v>22</v>
      </c>
      <c r="I103" s="2">
        <f>VLOOKUP($A103, Dashboard!$A$2:$Y$155, MATCH('Total Calculated'!I$1, Dashboard!$A$1:$Y$1, 0), FALSE)</f>
        <v>0.174273858</v>
      </c>
      <c r="J103" s="2">
        <f>VLOOKUP($A103, 'Dashboard 2'!$A$2:$X$155, MATCH('Total Calculated'!J$1, 'Dashboard 2'!$A$1:$X$1, 0), FALSE)</f>
        <v>0.14699999999999999</v>
      </c>
      <c r="K103" s="2">
        <f t="shared" si="32"/>
        <v>-2.7273858000000012E-2</v>
      </c>
      <c r="L103" s="4">
        <f t="shared" si="24"/>
        <v>84</v>
      </c>
      <c r="M103" s="2">
        <f>VLOOKUP($A103, Dashboard!$A$2:$Y$155, MATCH('Total Calculated'!M$1, Dashboard!$A$1:$Y$1, 0), FALSE)</f>
        <v>0.31380753099999997</v>
      </c>
      <c r="N103" s="2">
        <f>VLOOKUP($A103, 'Dashboard 2'!$A$2:$X$155, MATCH('Total Calculated'!N$1, 'Dashboard 2'!$A$1:$X$1, 0), FALSE)</f>
        <v>0.26800000000000002</v>
      </c>
      <c r="O103" s="2">
        <f>VLOOKUP($A103, Dashboard!$A$2:$Y$155, MATCH('Total Calculated'!O$1, Dashboard!$A$1:$Y$1, 0), FALSE)</f>
        <v>0.41891891799999997</v>
      </c>
      <c r="P103" s="2">
        <f>VLOOKUP($A103, 'Dashboard 2'!$A$2:$X$155, MATCH('Total Calculated'!P$1, 'Dashboard 2'!$A$1:$X$1, 0), FALSE)</f>
        <v>0.29299999999999998</v>
      </c>
      <c r="Q103" s="2">
        <f t="shared" si="33"/>
        <v>0.73272644899999995</v>
      </c>
      <c r="R103" s="2">
        <f t="shared" si="34"/>
        <v>0.56099999999999994</v>
      </c>
      <c r="S103" s="2">
        <f t="shared" si="35"/>
        <v>-0.171726449</v>
      </c>
      <c r="T103" s="4">
        <f t="shared" si="25"/>
        <v>102</v>
      </c>
      <c r="U103" s="4">
        <f t="shared" si="26"/>
        <v>109.9520903479882</v>
      </c>
      <c r="V103" s="4">
        <f t="shared" si="27"/>
        <v>58.677955569364613</v>
      </c>
      <c r="W103" s="4">
        <f t="shared" si="36"/>
        <v>-51.274134778623591</v>
      </c>
      <c r="X103" s="4">
        <f t="shared" si="28"/>
        <v>103</v>
      </c>
      <c r="Y103" s="2">
        <f>VLOOKUP($A103, Dashboard!$A$2:$Y$155, MATCH('Total Calculated'!Y$1, Dashboard!$A$1:$Y$1, 0), FALSE)</f>
        <v>0.31623817662314802</v>
      </c>
      <c r="Z103" s="2">
        <f>VLOOKUP($A103, 'Dashboard 2'!$A$2:$X$155, MATCH('Total Calculated'!Z$1, 'Dashboard 2'!$A$1:$X$1, 0), FALSE)</f>
        <v>0.249</v>
      </c>
      <c r="AA103" s="2">
        <f t="shared" si="37"/>
        <v>-6.7238176623148016E-2</v>
      </c>
      <c r="AB103" s="4">
        <f t="shared" si="29"/>
        <v>101</v>
      </c>
      <c r="AC103" s="3">
        <f>VLOOKUP($A103, Dashboard!$A$2:$Y$155, MATCH('Total Calculated'!AC$1, Dashboard!$A$1:$Y$1, 0), FALSE)</f>
        <v>100.352208736431</v>
      </c>
      <c r="AD103" s="3">
        <f>VLOOKUP($A103, 'Dashboard 2'!$A$2:$X$155, MATCH('Total Calculated'!AD$1, 'Dashboard 2'!$A$1:$X$1, 0), FALSE)</f>
        <v>54</v>
      </c>
      <c r="AE103" s="3">
        <f t="shared" si="38"/>
        <v>-46.352208736430995</v>
      </c>
      <c r="AF103" s="4">
        <f t="shared" si="30"/>
        <v>101</v>
      </c>
      <c r="AG103" s="3">
        <f>VLOOKUP($A103, Dashboard!$A$2:$Y$155, MATCH('Total Calculated'!AG$1, Dashboard!$A$1:$Y$1, 0), FALSE)</f>
        <v>1.3218750139595501</v>
      </c>
      <c r="AH103" s="3">
        <f>VLOOKUP($A103, 'Dashboard 2'!$A$2:$X$155, MATCH('Total Calculated'!AH$1, 'Dashboard 2'!$A$1:$X$1, 0), FALSE)</f>
        <v>0</v>
      </c>
      <c r="AI103" s="3">
        <f>(AG103/C103)*162</f>
        <v>4.0404481558763603</v>
      </c>
      <c r="AJ103" s="3">
        <f>(AH103/D103)*162</f>
        <v>0</v>
      </c>
      <c r="AK103" s="3">
        <f t="shared" si="39"/>
        <v>-4.0404481558763603</v>
      </c>
      <c r="AL103">
        <f t="shared" si="31"/>
        <v>102</v>
      </c>
    </row>
    <row r="104" spans="1:38" x14ac:dyDescent="0.45">
      <c r="A104" t="s">
        <v>204</v>
      </c>
      <c r="B104" t="str">
        <f>VLOOKUP($A104, Dashboard!$A$2:$Y$155, MATCH('Total Calculated'!B$1, Dashboard!$A$1:$Y$1, 0), FALSE)</f>
        <v>CHC</v>
      </c>
      <c r="C104">
        <f>VLOOKUP($A104, Dashboard!$A$2:$Y$155, MATCH('Total Calculated'!C$1, Dashboard!$A$1:$Y$1, 0), FALSE)</f>
        <v>53</v>
      </c>
      <c r="D104">
        <f>VLOOKUP($A104, 'Dashboard 2'!$A$2:$X$155, MATCH('Total Calculated'!D$1, 'Dashboard 2'!$A$1:$X$1, 0), FALSE)</f>
        <v>86</v>
      </c>
      <c r="E104">
        <f>VLOOKUP($A104, Dashboard!$A$2:$Y$155, MATCH('Total Calculated'!E$1, Dashboard!$A$1:$Y$1, 0), FALSE)</f>
        <v>9</v>
      </c>
      <c r="F104">
        <f>VLOOKUP($A104, 'Dashboard 2'!$A$2:$X$155, MATCH('Total Calculated'!F$1, 'Dashboard 2'!$A$1:$X$1, 0), FALSE)</f>
        <v>12</v>
      </c>
      <c r="G104">
        <f>VLOOKUP($A104, Dashboard!$A$2:$Y$155, MATCH('Total Calculated'!G$1, Dashboard!$A$1:$Y$1, 0), FALSE)</f>
        <v>33</v>
      </c>
      <c r="H104">
        <f>VLOOKUP($A104, 'Dashboard 2'!$A$2:$X$155, MATCH('Total Calculated'!H$1, 'Dashboard 2'!$A$1:$X$1, 0), FALSE)</f>
        <v>23</v>
      </c>
      <c r="I104" s="2">
        <f>VLOOKUP($A104, Dashboard!$A$2:$Y$155, MATCH('Total Calculated'!I$1, Dashboard!$A$1:$Y$1, 0), FALSE)</f>
        <v>0.21461187200000001</v>
      </c>
      <c r="J104" s="2">
        <f>VLOOKUP($A104, 'Dashboard 2'!$A$2:$X$155, MATCH('Total Calculated'!J$1, 'Dashboard 2'!$A$1:$X$1, 0), FALSE)</f>
        <v>0.29499999999999998</v>
      </c>
      <c r="K104" s="2">
        <f t="shared" si="32"/>
        <v>8.0388127999999975E-2</v>
      </c>
      <c r="L104" s="4">
        <f t="shared" si="24"/>
        <v>2</v>
      </c>
      <c r="M104" s="2">
        <f>VLOOKUP($A104, Dashboard!$A$2:$Y$155, MATCH('Total Calculated'!M$1, Dashboard!$A$1:$Y$1, 0), FALSE)</f>
        <v>0.29680365199999997</v>
      </c>
      <c r="N104" s="2">
        <f>VLOOKUP($A104, 'Dashboard 2'!$A$2:$X$155, MATCH('Total Calculated'!N$1, 'Dashboard 2'!$A$1:$X$1, 0), FALSE)</f>
        <v>0.28999999999999998</v>
      </c>
      <c r="O104" s="2">
        <f>VLOOKUP($A104, Dashboard!$A$2:$Y$155, MATCH('Total Calculated'!O$1, Dashboard!$A$1:$Y$1, 0), FALSE)</f>
        <v>0.37433155000000001</v>
      </c>
      <c r="P104" s="2">
        <f>VLOOKUP($A104, 'Dashboard 2'!$A$2:$X$155, MATCH('Total Calculated'!P$1, 'Dashboard 2'!$A$1:$X$1, 0), FALSE)</f>
        <v>0.33</v>
      </c>
      <c r="Q104" s="2">
        <f t="shared" si="33"/>
        <v>0.67113520199999999</v>
      </c>
      <c r="R104" s="2">
        <f t="shared" si="34"/>
        <v>0.62</v>
      </c>
      <c r="S104" s="2">
        <f t="shared" si="35"/>
        <v>-5.1135201999999991E-2</v>
      </c>
      <c r="T104" s="4">
        <f t="shared" si="25"/>
        <v>71</v>
      </c>
      <c r="U104" s="4">
        <f t="shared" si="26"/>
        <v>91.605004060897954</v>
      </c>
      <c r="V104" s="4">
        <f t="shared" si="27"/>
        <v>75.82724871834705</v>
      </c>
      <c r="W104" s="4">
        <f t="shared" si="36"/>
        <v>-15.777755342550904</v>
      </c>
      <c r="X104" s="4">
        <f t="shared" si="28"/>
        <v>72</v>
      </c>
      <c r="Y104" s="2">
        <f>VLOOKUP($A104, Dashboard!$A$2:$Y$155, MATCH('Total Calculated'!Y$1, Dashboard!$A$1:$Y$1, 0), FALSE)</f>
        <v>0.29150446741262298</v>
      </c>
      <c r="Z104" s="2">
        <f>VLOOKUP($A104, 'Dashboard 2'!$A$2:$X$155, MATCH('Total Calculated'!Z$1, 'Dashboard 2'!$A$1:$X$1, 0), FALSE)</f>
        <v>0.27800000000000002</v>
      </c>
      <c r="AA104" s="2">
        <f t="shared" si="37"/>
        <v>-1.3504467412622956E-2</v>
      </c>
      <c r="AB104" s="4">
        <f t="shared" si="29"/>
        <v>68</v>
      </c>
      <c r="AC104" s="3">
        <f>VLOOKUP($A104, Dashboard!$A$2:$Y$155, MATCH('Total Calculated'!AC$1, Dashboard!$A$1:$Y$1, 0), FALSE)</f>
        <v>87.609932678373696</v>
      </c>
      <c r="AD104" s="3">
        <f>VLOOKUP($A104, 'Dashboard 2'!$A$2:$X$155, MATCH('Total Calculated'!AD$1, 'Dashboard 2'!$A$1:$X$1, 0), FALSE)</f>
        <v>81</v>
      </c>
      <c r="AE104" s="3">
        <f t="shared" si="38"/>
        <v>-6.6099326783736956</v>
      </c>
      <c r="AF104" s="4">
        <f t="shared" si="30"/>
        <v>65</v>
      </c>
      <c r="AG104" s="3">
        <f>VLOOKUP($A104, Dashboard!$A$2:$Y$155, MATCH('Total Calculated'!AG$1, Dashboard!$A$1:$Y$1, 0), FALSE)</f>
        <v>-0.16540157886349699</v>
      </c>
      <c r="AH104" s="3">
        <f>VLOOKUP($A104, 'Dashboard 2'!$A$2:$X$155, MATCH('Total Calculated'!AH$1, 'Dashboard 2'!$A$1:$X$1, 0), FALSE)</f>
        <v>-0.6</v>
      </c>
      <c r="AI104" s="3">
        <f>(AG104/C104)*162</f>
        <v>-0.50556709011106626</v>
      </c>
      <c r="AJ104" s="3">
        <f>(AH104/D104)*162</f>
        <v>-1.1302325581395349</v>
      </c>
      <c r="AK104" s="3">
        <f t="shared" si="39"/>
        <v>-0.62466546802846867</v>
      </c>
      <c r="AL104">
        <f t="shared" si="31"/>
        <v>66</v>
      </c>
    </row>
    <row r="105" spans="1:38" x14ac:dyDescent="0.45">
      <c r="A105" t="s">
        <v>165</v>
      </c>
      <c r="B105" t="str">
        <f>VLOOKUP($A105, Dashboard!$A$2:$Y$155, MATCH('Total Calculated'!B$1, Dashboard!$A$1:$Y$1, 0), FALSE)</f>
        <v>CHW</v>
      </c>
      <c r="C105">
        <f>VLOOKUP($A105, Dashboard!$A$2:$Y$155, MATCH('Total Calculated'!C$1, Dashboard!$A$1:$Y$1, 0), FALSE)</f>
        <v>49</v>
      </c>
      <c r="D105">
        <f>VLOOKUP($A105, 'Dashboard 2'!$A$2:$X$155, MATCH('Total Calculated'!D$1, 'Dashboard 2'!$A$1:$X$1, 0), FALSE)</f>
        <v>82</v>
      </c>
      <c r="E105">
        <f>VLOOKUP($A105, Dashboard!$A$2:$Y$155, MATCH('Total Calculated'!E$1, Dashboard!$A$1:$Y$1, 0), FALSE)</f>
        <v>4</v>
      </c>
      <c r="F105">
        <f>VLOOKUP($A105, 'Dashboard 2'!$A$2:$X$155, MATCH('Total Calculated'!F$1, 'Dashboard 2'!$A$1:$X$1, 0), FALSE)</f>
        <v>5</v>
      </c>
      <c r="G105">
        <f>VLOOKUP($A105, Dashboard!$A$2:$Y$155, MATCH('Total Calculated'!G$1, Dashboard!$A$1:$Y$1, 0), FALSE)</f>
        <v>18</v>
      </c>
      <c r="H105">
        <f>VLOOKUP($A105, 'Dashboard 2'!$A$2:$X$155, MATCH('Total Calculated'!H$1, 'Dashboard 2'!$A$1:$X$1, 0), FALSE)</f>
        <v>27</v>
      </c>
      <c r="I105" s="2">
        <f>VLOOKUP($A105, Dashboard!$A$2:$Y$155, MATCH('Total Calculated'!I$1, Dashboard!$A$1:$Y$1, 0), FALSE)</f>
        <v>0.167567567</v>
      </c>
      <c r="J105" s="2">
        <f>VLOOKUP($A105, 'Dashboard 2'!$A$2:$X$155, MATCH('Total Calculated'!J$1, 'Dashboard 2'!$A$1:$X$1, 0), FALSE)</f>
        <v>0.24299999999999999</v>
      </c>
      <c r="K105" s="2">
        <f t="shared" si="32"/>
        <v>7.5432432999999993E-2</v>
      </c>
      <c r="L105" s="4">
        <f t="shared" si="24"/>
        <v>3</v>
      </c>
      <c r="M105" s="2">
        <f>VLOOKUP($A105, Dashboard!$A$2:$Y$155, MATCH('Total Calculated'!M$1, Dashboard!$A$1:$Y$1, 0), FALSE)</f>
        <v>0.35135135099999998</v>
      </c>
      <c r="N105" s="2">
        <f>VLOOKUP($A105, 'Dashboard 2'!$A$2:$X$155, MATCH('Total Calculated'!N$1, 'Dashboard 2'!$A$1:$X$1, 0), FALSE)</f>
        <v>0.29099999999999998</v>
      </c>
      <c r="O105" s="2">
        <f>VLOOKUP($A105, Dashboard!$A$2:$Y$155, MATCH('Total Calculated'!O$1, Dashboard!$A$1:$Y$1, 0), FALSE)</f>
        <v>0.41401273799999999</v>
      </c>
      <c r="P105" s="2">
        <f>VLOOKUP($A105, 'Dashboard 2'!$A$2:$X$155, MATCH('Total Calculated'!P$1, 'Dashboard 2'!$A$1:$X$1, 0), FALSE)</f>
        <v>0.34599999999999997</v>
      </c>
      <c r="Q105" s="2">
        <f t="shared" si="33"/>
        <v>0.76536408899999997</v>
      </c>
      <c r="R105" s="2">
        <f t="shared" si="34"/>
        <v>0.63700000000000001</v>
      </c>
      <c r="S105" s="2">
        <f t="shared" si="35"/>
        <v>-0.12836408899999996</v>
      </c>
      <c r="T105" s="4">
        <f t="shared" si="25"/>
        <v>93</v>
      </c>
      <c r="U105" s="4">
        <f t="shared" si="26"/>
        <v>117.54664190927451</v>
      </c>
      <c r="V105" s="4">
        <f t="shared" si="27"/>
        <v>81.166692558645323</v>
      </c>
      <c r="W105" s="4">
        <f t="shared" si="36"/>
        <v>-36.37994935062919</v>
      </c>
      <c r="X105" s="4">
        <f t="shared" si="28"/>
        <v>93</v>
      </c>
      <c r="Y105" s="2">
        <f>VLOOKUP($A105, Dashboard!$A$2:$Y$155, MATCH('Total Calculated'!Y$1, Dashboard!$A$1:$Y$1, 0), FALSE)</f>
        <v>0.33710465560088199</v>
      </c>
      <c r="Z105" s="2">
        <f>VLOOKUP($A105, 'Dashboard 2'!$A$2:$X$155, MATCH('Total Calculated'!Z$1, 'Dashboard 2'!$A$1:$X$1, 0), FALSE)</f>
        <v>0.27800000000000002</v>
      </c>
      <c r="AA105" s="2">
        <f t="shared" si="37"/>
        <v>-5.9104655600881961E-2</v>
      </c>
      <c r="AB105" s="4">
        <f t="shared" si="29"/>
        <v>98</v>
      </c>
      <c r="AC105" s="3">
        <f>VLOOKUP($A105, Dashboard!$A$2:$Y$155, MATCH('Total Calculated'!AC$1, Dashboard!$A$1:$Y$1, 0), FALSE)</f>
        <v>118.91809499591</v>
      </c>
      <c r="AD105" s="3">
        <f>VLOOKUP($A105, 'Dashboard 2'!$A$2:$X$155, MATCH('Total Calculated'!AD$1, 'Dashboard 2'!$A$1:$X$1, 0), FALSE)</f>
        <v>78</v>
      </c>
      <c r="AE105" s="3">
        <f t="shared" si="38"/>
        <v>-40.918094995909996</v>
      </c>
      <c r="AF105" s="4">
        <f t="shared" si="30"/>
        <v>98</v>
      </c>
      <c r="AG105" s="3">
        <f>VLOOKUP($A105, Dashboard!$A$2:$Y$155, MATCH('Total Calculated'!AG$1, Dashboard!$A$1:$Y$1, 0), FALSE)</f>
        <v>0.41807450998223</v>
      </c>
      <c r="AH105" s="3">
        <f>VLOOKUP($A105, 'Dashboard 2'!$A$2:$X$155, MATCH('Total Calculated'!AH$1, 'Dashboard 2'!$A$1:$X$1, 0), FALSE)</f>
        <v>-0.8</v>
      </c>
      <c r="AI105" s="3">
        <f>(AG105/C105)*162</f>
        <v>1.3822055227983929</v>
      </c>
      <c r="AJ105" s="3">
        <f>(AH105/D105)*162</f>
        <v>-1.5804878048780489</v>
      </c>
      <c r="AK105" s="3">
        <f t="shared" si="39"/>
        <v>-2.9626933276764418</v>
      </c>
      <c r="AL105">
        <f t="shared" si="31"/>
        <v>95</v>
      </c>
    </row>
    <row r="106" spans="1:38" x14ac:dyDescent="0.45">
      <c r="A106" t="s">
        <v>159</v>
      </c>
      <c r="B106" t="str">
        <f>VLOOKUP($A106, Dashboard!$A$2:$Y$155, MATCH('Total Calculated'!B$1, Dashboard!$A$1:$Y$1, 0), FALSE)</f>
        <v>TEX</v>
      </c>
      <c r="C106">
        <f>VLOOKUP($A106, Dashboard!$A$2:$Y$155, MATCH('Total Calculated'!C$1, Dashboard!$A$1:$Y$1, 0), FALSE)</f>
        <v>51</v>
      </c>
      <c r="D106">
        <f>VLOOKUP($A106, 'Dashboard 2'!$A$2:$X$155, MATCH('Total Calculated'!D$1, 'Dashboard 2'!$A$1:$X$1, 0), FALSE)</f>
        <v>89</v>
      </c>
      <c r="E106">
        <f>VLOOKUP($A106, Dashboard!$A$2:$Y$155, MATCH('Total Calculated'!E$1, Dashboard!$A$1:$Y$1, 0), FALSE)</f>
        <v>12</v>
      </c>
      <c r="F106">
        <f>VLOOKUP($A106, 'Dashboard 2'!$A$2:$X$155, MATCH('Total Calculated'!F$1, 'Dashboard 2'!$A$1:$X$1, 0), FALSE)</f>
        <v>10</v>
      </c>
      <c r="G106">
        <f>VLOOKUP($A106, Dashboard!$A$2:$Y$155, MATCH('Total Calculated'!G$1, Dashboard!$A$1:$Y$1, 0), FALSE)</f>
        <v>37</v>
      </c>
      <c r="H106">
        <f>VLOOKUP($A106, 'Dashboard 2'!$A$2:$X$155, MATCH('Total Calculated'!H$1, 'Dashboard 2'!$A$1:$X$1, 0), FALSE)</f>
        <v>37</v>
      </c>
      <c r="I106" s="2">
        <f>VLOOKUP($A106, Dashboard!$A$2:$Y$155, MATCH('Total Calculated'!I$1, Dashboard!$A$1:$Y$1, 0), FALSE)</f>
        <v>0.28169013999999998</v>
      </c>
      <c r="J106" s="2">
        <f>VLOOKUP($A106, 'Dashboard 2'!$A$2:$X$155, MATCH('Total Calculated'!J$1, 'Dashboard 2'!$A$1:$X$1, 0), FALSE)</f>
        <v>0.27500000000000002</v>
      </c>
      <c r="K106" s="2">
        <f t="shared" si="32"/>
        <v>-6.6901399999999556E-3</v>
      </c>
      <c r="L106" s="4">
        <f t="shared" si="24"/>
        <v>62</v>
      </c>
      <c r="M106" s="2">
        <f>VLOOKUP($A106, Dashboard!$A$2:$Y$155, MATCH('Total Calculated'!M$1, Dashboard!$A$1:$Y$1, 0), FALSE)</f>
        <v>0.29107981199999999</v>
      </c>
      <c r="N106" s="2">
        <f>VLOOKUP($A106, 'Dashboard 2'!$A$2:$X$155, MATCH('Total Calculated'!N$1, 'Dashboard 2'!$A$1:$X$1, 0), FALSE)</f>
        <v>0.27</v>
      </c>
      <c r="O106" s="2">
        <f>VLOOKUP($A106, Dashboard!$A$2:$Y$155, MATCH('Total Calculated'!O$1, Dashboard!$A$1:$Y$1, 0), FALSE)</f>
        <v>0.47938144300000002</v>
      </c>
      <c r="P106" s="2">
        <f>VLOOKUP($A106, 'Dashboard 2'!$A$2:$X$155, MATCH('Total Calculated'!P$1, 'Dashboard 2'!$A$1:$X$1, 0), FALSE)</f>
        <v>0.33600000000000002</v>
      </c>
      <c r="Q106" s="2">
        <f t="shared" si="33"/>
        <v>0.77046125500000007</v>
      </c>
      <c r="R106" s="2">
        <f t="shared" si="34"/>
        <v>0.60600000000000009</v>
      </c>
      <c r="S106" s="2">
        <f t="shared" si="35"/>
        <v>-0.16446125499999997</v>
      </c>
      <c r="T106" s="4">
        <f t="shared" si="25"/>
        <v>100</v>
      </c>
      <c r="U106" s="4">
        <f t="shared" si="26"/>
        <v>123.66432546061831</v>
      </c>
      <c r="V106" s="4">
        <f t="shared" si="27"/>
        <v>72.860027963336947</v>
      </c>
      <c r="W106" s="4">
        <f t="shared" si="36"/>
        <v>-50.804297497281368</v>
      </c>
      <c r="X106" s="4">
        <f t="shared" si="28"/>
        <v>102</v>
      </c>
      <c r="Y106" s="2">
        <f>VLOOKUP($A106, Dashboard!$A$2:$Y$155, MATCH('Total Calculated'!Y$1, Dashboard!$A$1:$Y$1, 0), FALSE)</f>
        <v>0.32449571732080201</v>
      </c>
      <c r="Z106" s="2">
        <f>VLOOKUP($A106, 'Dashboard 2'!$A$2:$X$155, MATCH('Total Calculated'!Z$1, 'Dashboard 2'!$A$1:$X$1, 0), FALSE)</f>
        <v>0.26700000000000002</v>
      </c>
      <c r="AA106" s="2">
        <f t="shared" si="37"/>
        <v>-5.7495717320801998E-2</v>
      </c>
      <c r="AB106" s="4">
        <f t="shared" si="29"/>
        <v>96</v>
      </c>
      <c r="AC106" s="3">
        <f>VLOOKUP($A106, Dashboard!$A$2:$Y$155, MATCH('Total Calculated'!AC$1, Dashboard!$A$1:$Y$1, 0), FALSE)</f>
        <v>110.942384863623</v>
      </c>
      <c r="AD106" s="3">
        <f>VLOOKUP($A106, 'Dashboard 2'!$A$2:$X$155, MATCH('Total Calculated'!AD$1, 'Dashboard 2'!$A$1:$X$1, 0), FALSE)</f>
        <v>71</v>
      </c>
      <c r="AE106" s="3">
        <f t="shared" si="38"/>
        <v>-39.942384863623005</v>
      </c>
      <c r="AF106" s="4">
        <f t="shared" si="30"/>
        <v>97</v>
      </c>
      <c r="AG106" s="3">
        <f>VLOOKUP($A106, Dashboard!$A$2:$Y$155, MATCH('Total Calculated'!AG$1, Dashboard!$A$1:$Y$1, 0), FALSE)</f>
        <v>0.52568631905138097</v>
      </c>
      <c r="AH106" s="3">
        <f>VLOOKUP($A106, 'Dashboard 2'!$A$2:$X$155, MATCH('Total Calculated'!AH$1, 'Dashboard 2'!$A$1:$X$1, 0), FALSE)</f>
        <v>-0.9</v>
      </c>
      <c r="AI106" s="3">
        <f>(AG106/C106)*162</f>
        <v>1.6698271311043866</v>
      </c>
      <c r="AJ106" s="3">
        <f>(AH106/D106)*162</f>
        <v>-1.6382022471910114</v>
      </c>
      <c r="AK106" s="3">
        <f t="shared" si="39"/>
        <v>-3.308029378295398</v>
      </c>
      <c r="AL106">
        <f t="shared" si="31"/>
        <v>98</v>
      </c>
    </row>
    <row r="107" spans="1:38" x14ac:dyDescent="0.45">
      <c r="A107" t="s">
        <v>178</v>
      </c>
      <c r="B107" t="str">
        <f>VLOOKUP($A107, Dashboard!$A$2:$Y$155, MATCH('Total Calculated'!B$1, Dashboard!$A$1:$Y$1, 0), FALSE)</f>
        <v>MIA</v>
      </c>
      <c r="C107">
        <f>VLOOKUP($A107, Dashboard!$A$2:$Y$155, MATCH('Total Calculated'!C$1, Dashboard!$A$1:$Y$1, 0), FALSE)</f>
        <v>55</v>
      </c>
      <c r="D107">
        <f>VLOOKUP($A107, 'Dashboard 2'!$A$2:$X$155, MATCH('Total Calculated'!D$1, 'Dashboard 2'!$A$1:$X$1, 0), FALSE)</f>
        <v>85</v>
      </c>
      <c r="E107">
        <f>VLOOKUP($A107, Dashboard!$A$2:$Y$155, MATCH('Total Calculated'!E$1, Dashboard!$A$1:$Y$1, 0), FALSE)</f>
        <v>9</v>
      </c>
      <c r="F107">
        <f>VLOOKUP($A107, 'Dashboard 2'!$A$2:$X$155, MATCH('Total Calculated'!F$1, 'Dashboard 2'!$A$1:$X$1, 0), FALSE)</f>
        <v>10</v>
      </c>
      <c r="G107">
        <f>VLOOKUP($A107, Dashboard!$A$2:$Y$155, MATCH('Total Calculated'!G$1, Dashboard!$A$1:$Y$1, 0), FALSE)</f>
        <v>25</v>
      </c>
      <c r="H107">
        <f>VLOOKUP($A107, 'Dashboard 2'!$A$2:$X$155, MATCH('Total Calculated'!H$1, 'Dashboard 2'!$A$1:$X$1, 0), FALSE)</f>
        <v>38</v>
      </c>
      <c r="I107" s="2">
        <f>VLOOKUP($A107, Dashboard!$A$2:$Y$155, MATCH('Total Calculated'!I$1, Dashboard!$A$1:$Y$1, 0), FALSE)</f>
        <v>0.25210083999999999</v>
      </c>
      <c r="J107" s="2">
        <f>VLOOKUP($A107, 'Dashboard 2'!$A$2:$X$155, MATCH('Total Calculated'!J$1, 'Dashboard 2'!$A$1:$X$1, 0), FALSE)</f>
        <v>0.28000000000000003</v>
      </c>
      <c r="K107" s="2">
        <f t="shared" si="32"/>
        <v>2.7899160000000034E-2</v>
      </c>
      <c r="L107" s="4">
        <f t="shared" si="24"/>
        <v>27</v>
      </c>
      <c r="M107" s="2">
        <f>VLOOKUP($A107, Dashboard!$A$2:$Y$155, MATCH('Total Calculated'!M$1, Dashboard!$A$1:$Y$1, 0), FALSE)</f>
        <v>0.31512604999999999</v>
      </c>
      <c r="N107" s="2">
        <f>VLOOKUP($A107, 'Dashboard 2'!$A$2:$X$155, MATCH('Total Calculated'!N$1, 'Dashboard 2'!$A$1:$X$1, 0), FALSE)</f>
        <v>0.249</v>
      </c>
      <c r="O107" s="2">
        <f>VLOOKUP($A107, Dashboard!$A$2:$Y$155, MATCH('Total Calculated'!O$1, Dashboard!$A$1:$Y$1, 0), FALSE)</f>
        <v>0.42396313299999999</v>
      </c>
      <c r="P107" s="2">
        <f>VLOOKUP($A107, 'Dashboard 2'!$A$2:$X$155, MATCH('Total Calculated'!P$1, 'Dashboard 2'!$A$1:$X$1, 0), FALSE)</f>
        <v>0.35699999999999998</v>
      </c>
      <c r="Q107" s="2">
        <f t="shared" si="33"/>
        <v>0.73908918299999993</v>
      </c>
      <c r="R107" s="2">
        <f t="shared" si="34"/>
        <v>0.60599999999999998</v>
      </c>
      <c r="S107" s="2">
        <f t="shared" si="35"/>
        <v>-0.13308918299999994</v>
      </c>
      <c r="T107" s="4">
        <f t="shared" si="25"/>
        <v>95</v>
      </c>
      <c r="U107" s="4">
        <f t="shared" si="26"/>
        <v>111.88011824607736</v>
      </c>
      <c r="V107" s="4">
        <f t="shared" si="27"/>
        <v>74.425974832996729</v>
      </c>
      <c r="W107" s="4">
        <f t="shared" si="36"/>
        <v>-37.454143413080629</v>
      </c>
      <c r="X107" s="4">
        <f t="shared" si="28"/>
        <v>95</v>
      </c>
      <c r="Y107" s="2">
        <f>VLOOKUP($A107, Dashboard!$A$2:$Y$155, MATCH('Total Calculated'!Y$1, Dashboard!$A$1:$Y$1, 0), FALSE)</f>
        <v>0.31886118298341398</v>
      </c>
      <c r="Z107" s="2">
        <f>VLOOKUP($A107, 'Dashboard 2'!$A$2:$X$155, MATCH('Total Calculated'!Z$1, 'Dashboard 2'!$A$1:$X$1, 0), FALSE)</f>
        <v>0.26300000000000001</v>
      </c>
      <c r="AA107" s="2">
        <f t="shared" si="37"/>
        <v>-5.5861182983413971E-2</v>
      </c>
      <c r="AB107" s="4">
        <f t="shared" si="29"/>
        <v>95</v>
      </c>
      <c r="AC107" s="3">
        <f>VLOOKUP($A107, Dashboard!$A$2:$Y$155, MATCH('Total Calculated'!AC$1, Dashboard!$A$1:$Y$1, 0), FALSE)</f>
        <v>102.385550574071</v>
      </c>
      <c r="AD107" s="3">
        <f>VLOOKUP($A107, 'Dashboard 2'!$A$2:$X$155, MATCH('Total Calculated'!AD$1, 'Dashboard 2'!$A$1:$X$1, 0), FALSE)</f>
        <v>64</v>
      </c>
      <c r="AE107" s="3">
        <f t="shared" si="38"/>
        <v>-38.385550574071004</v>
      </c>
      <c r="AF107" s="4">
        <f t="shared" si="30"/>
        <v>95</v>
      </c>
      <c r="AG107" s="3">
        <f>VLOOKUP($A107, Dashboard!$A$2:$Y$155, MATCH('Total Calculated'!AG$1, Dashboard!$A$1:$Y$1, 0), FALSE)</f>
        <v>0.22689580725563899</v>
      </c>
      <c r="AH107" s="3">
        <f>VLOOKUP($A107, 'Dashboard 2'!$A$2:$X$155, MATCH('Total Calculated'!AH$1, 'Dashboard 2'!$A$1:$X$1, 0), FALSE)</f>
        <v>-1.1000000000000001</v>
      </c>
      <c r="AI107" s="3">
        <f>(AG107/C107)*162</f>
        <v>0.66831128682570029</v>
      </c>
      <c r="AJ107" s="3">
        <f>(AH107/D107)*162</f>
        <v>-2.0964705882352943</v>
      </c>
      <c r="AK107" s="3">
        <f t="shared" si="39"/>
        <v>-2.7647818750609945</v>
      </c>
      <c r="AL107">
        <f t="shared" si="31"/>
        <v>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C83D3-5F9B-47E5-9723-7AF0BCBD0B3A}">
  <dimension ref="A1:AM107"/>
  <sheetViews>
    <sheetView workbookViewId="0">
      <selection sqref="A1:AM107"/>
    </sheetView>
  </sheetViews>
  <sheetFormatPr defaultRowHeight="14.25" x14ac:dyDescent="0.45"/>
  <cols>
    <col min="11" max="11" width="12.33203125" customWidth="1"/>
    <col min="12" max="12" width="16.06640625" customWidth="1"/>
    <col min="19" max="19" width="12.33203125" customWidth="1"/>
    <col min="20" max="20" width="16.6640625" customWidth="1"/>
    <col min="23" max="23" width="13.33203125" customWidth="1"/>
    <col min="24" max="24" width="17.6640625" customWidth="1"/>
    <col min="26" max="26" width="9.33203125" customWidth="1"/>
    <col min="27" max="27" width="13.6640625" customWidth="1"/>
    <col min="28" max="28" width="18" customWidth="1"/>
    <col min="30" max="30" width="9.265625" customWidth="1"/>
    <col min="31" max="31" width="13.59765625" customWidth="1"/>
    <col min="32" max="32" width="17.9296875" customWidth="1"/>
    <col min="35" max="35" width="10.06640625" customWidth="1"/>
    <col min="36" max="36" width="12.06640625" customWidth="1"/>
    <col min="37" max="37" width="16.3984375" customWidth="1"/>
    <col min="38" max="38" width="20.73046875" customWidth="1"/>
  </cols>
  <sheetData>
    <row r="1" spans="1:39" x14ac:dyDescent="0.45">
      <c r="A1" t="s">
        <v>0</v>
      </c>
      <c r="B1" t="s">
        <v>1</v>
      </c>
      <c r="C1" t="s">
        <v>2</v>
      </c>
      <c r="D1" t="s">
        <v>1129</v>
      </c>
      <c r="E1" t="s">
        <v>4</v>
      </c>
      <c r="F1" t="s">
        <v>1130</v>
      </c>
      <c r="G1" t="s">
        <v>6</v>
      </c>
      <c r="H1" t="s">
        <v>1131</v>
      </c>
      <c r="I1" t="s">
        <v>12</v>
      </c>
      <c r="J1" t="s">
        <v>1132</v>
      </c>
      <c r="K1" t="s">
        <v>1122</v>
      </c>
      <c r="L1" t="s">
        <v>1338</v>
      </c>
      <c r="M1" t="s">
        <v>13</v>
      </c>
      <c r="N1" t="s">
        <v>1133</v>
      </c>
      <c r="O1" t="s">
        <v>14</v>
      </c>
      <c r="P1" t="s">
        <v>1134</v>
      </c>
      <c r="Q1" t="s">
        <v>224</v>
      </c>
      <c r="R1" t="s">
        <v>1135</v>
      </c>
      <c r="S1" t="s">
        <v>1123</v>
      </c>
      <c r="T1" t="s">
        <v>1141</v>
      </c>
      <c r="U1" t="s">
        <v>1127</v>
      </c>
      <c r="V1" t="s">
        <v>1136</v>
      </c>
      <c r="W1" t="s">
        <v>1128</v>
      </c>
      <c r="X1" t="s">
        <v>1142</v>
      </c>
      <c r="Y1" t="s">
        <v>15</v>
      </c>
      <c r="Z1" t="s">
        <v>1137</v>
      </c>
      <c r="AA1" t="s">
        <v>1124</v>
      </c>
      <c r="AB1" t="s">
        <v>1143</v>
      </c>
      <c r="AC1" t="s">
        <v>17</v>
      </c>
      <c r="AD1" t="s">
        <v>1138</v>
      </c>
      <c r="AE1" t="s">
        <v>1125</v>
      </c>
      <c r="AF1" t="s">
        <v>1144</v>
      </c>
      <c r="AG1" t="s">
        <v>21</v>
      </c>
      <c r="AH1" t="s">
        <v>1139</v>
      </c>
      <c r="AI1" t="s">
        <v>1121</v>
      </c>
      <c r="AJ1" t="s">
        <v>1140</v>
      </c>
      <c r="AK1" t="s">
        <v>1126</v>
      </c>
      <c r="AL1" t="s">
        <v>1145</v>
      </c>
      <c r="AM1" t="s">
        <v>1346</v>
      </c>
    </row>
    <row r="2" spans="1:39" x14ac:dyDescent="0.45">
      <c r="A2" s="9" t="s">
        <v>221</v>
      </c>
      <c r="B2" s="9" t="s">
        <v>45</v>
      </c>
      <c r="C2" s="9">
        <v>55</v>
      </c>
      <c r="D2" s="9">
        <v>92</v>
      </c>
      <c r="E2" s="9">
        <v>6</v>
      </c>
      <c r="F2" s="9">
        <v>13</v>
      </c>
      <c r="G2" s="9">
        <v>22</v>
      </c>
      <c r="H2" s="9">
        <v>57</v>
      </c>
      <c r="I2" s="15">
        <v>0.19806763199999999</v>
      </c>
      <c r="J2" s="15">
        <v>0.26700000000000002</v>
      </c>
      <c r="K2" s="15">
        <v>6.8932368000000022E-2</v>
      </c>
      <c r="L2" s="20">
        <v>9</v>
      </c>
      <c r="M2" s="15">
        <v>0.26431717999999998</v>
      </c>
      <c r="N2" s="15">
        <v>0.317</v>
      </c>
      <c r="O2" s="15">
        <v>0.30917874299999998</v>
      </c>
      <c r="P2" s="15">
        <v>0.45700000000000002</v>
      </c>
      <c r="Q2" s="15">
        <v>0.57349592299999996</v>
      </c>
      <c r="R2" s="15">
        <v>0.77400000000000002</v>
      </c>
      <c r="S2" s="15">
        <v>0.20050407700000006</v>
      </c>
      <c r="T2" s="20">
        <v>11</v>
      </c>
      <c r="U2" s="20">
        <v>62.932172712443666</v>
      </c>
      <c r="V2" s="20">
        <v>122.85847444461706</v>
      </c>
      <c r="W2" s="20">
        <v>59.926301732173393</v>
      </c>
      <c r="X2" s="20">
        <v>11</v>
      </c>
      <c r="Y2" s="15">
        <v>0.25582426208756498</v>
      </c>
      <c r="Z2" s="15">
        <v>0.33200000000000002</v>
      </c>
      <c r="AA2" s="15">
        <v>7.6175737912435038E-2</v>
      </c>
      <c r="AB2" s="20">
        <v>9</v>
      </c>
      <c r="AC2" s="16">
        <v>61.091648315472099</v>
      </c>
      <c r="AD2" s="16">
        <v>113</v>
      </c>
      <c r="AE2" s="16">
        <v>51.908351684527901</v>
      </c>
      <c r="AF2" s="20">
        <v>11</v>
      </c>
      <c r="AG2" s="16">
        <v>-1.2101080321712101</v>
      </c>
      <c r="AH2" s="16">
        <v>0.6</v>
      </c>
      <c r="AI2" s="16">
        <v>-3.5643182038497461</v>
      </c>
      <c r="AJ2" s="16">
        <v>1.0565217391304347</v>
      </c>
      <c r="AK2" s="16">
        <v>4.6208399429801812</v>
      </c>
      <c r="AL2" s="9">
        <v>9</v>
      </c>
      <c r="AM2" s="16">
        <f>GEOMEAN(Table2[[#This Row],[WAR/162 Change Rank]],Table2[[#This Row],[wOBA Change Rank]],Table2[[#This Row],[OPS+ Change Rank]],Table2[[#This Row],[Avg Change Rank]])</f>
        <v>9.463026436589713</v>
      </c>
    </row>
    <row r="3" spans="1:39" x14ac:dyDescent="0.45">
      <c r="A3" t="s">
        <v>219</v>
      </c>
      <c r="B3" t="s">
        <v>166</v>
      </c>
      <c r="C3">
        <v>52</v>
      </c>
      <c r="D3">
        <v>84</v>
      </c>
      <c r="E3">
        <v>4</v>
      </c>
      <c r="F3">
        <v>13</v>
      </c>
      <c r="G3">
        <v>18</v>
      </c>
      <c r="H3">
        <v>45</v>
      </c>
      <c r="I3" s="2">
        <v>0.19587628800000001</v>
      </c>
      <c r="J3" s="2">
        <v>0.26800000000000002</v>
      </c>
      <c r="K3" s="2">
        <v>7.2123712000000006E-2</v>
      </c>
      <c r="L3" s="4">
        <v>7</v>
      </c>
      <c r="M3" s="2">
        <v>0.25943396200000002</v>
      </c>
      <c r="N3" s="2">
        <v>0.317</v>
      </c>
      <c r="O3" s="2">
        <v>0.30927834999999998</v>
      </c>
      <c r="P3" s="2">
        <v>0.44500000000000001</v>
      </c>
      <c r="Q3" s="2">
        <v>0.56871231199999994</v>
      </c>
      <c r="R3" s="2">
        <v>0.76200000000000001</v>
      </c>
      <c r="S3" s="2">
        <v>0.19328768800000007</v>
      </c>
      <c r="T3" s="4">
        <v>12</v>
      </c>
      <c r="U3" s="4">
        <v>61.772865906478188</v>
      </c>
      <c r="V3" s="4">
        <v>119.03681839366165</v>
      </c>
      <c r="W3" s="4">
        <v>57.26395248718346</v>
      </c>
      <c r="X3" s="4">
        <v>13</v>
      </c>
      <c r="Y3" s="2">
        <v>0.25307084816806702</v>
      </c>
      <c r="Z3" s="2">
        <v>0.32800000000000001</v>
      </c>
      <c r="AA3" s="2">
        <v>7.4929151831932994E-2</v>
      </c>
      <c r="AB3" s="4">
        <v>11</v>
      </c>
      <c r="AC3" s="3">
        <v>60.350834536689597</v>
      </c>
      <c r="AD3" s="3">
        <v>113</v>
      </c>
      <c r="AE3" s="3">
        <v>52.649165463310403</v>
      </c>
      <c r="AF3" s="4">
        <v>9</v>
      </c>
      <c r="AG3" s="3">
        <v>-0.93302790435608596</v>
      </c>
      <c r="AH3" s="3">
        <v>0.6</v>
      </c>
      <c r="AI3" s="3">
        <v>-2.9067407789554989</v>
      </c>
      <c r="AJ3" s="3">
        <v>1.157142857142857</v>
      </c>
      <c r="AK3" s="3">
        <v>4.0638836360983559</v>
      </c>
      <c r="AL3">
        <v>14</v>
      </c>
      <c r="AM3" s="3">
        <f>GEOMEAN(Table2[[#This Row],[WAR/162 Change Rank]],Table2[[#This Row],[wOBA Change Rank]],Table2[[#This Row],[OPS+ Change Rank]],Table2[[#This Row],[Avg Change Rank]])</f>
        <v>10.880291433459599</v>
      </c>
    </row>
    <row r="4" spans="1:39" x14ac:dyDescent="0.45">
      <c r="A4" t="s">
        <v>217</v>
      </c>
      <c r="B4" t="s">
        <v>43</v>
      </c>
      <c r="C4">
        <v>52</v>
      </c>
      <c r="D4">
        <v>87</v>
      </c>
      <c r="E4">
        <v>8</v>
      </c>
      <c r="F4">
        <v>11</v>
      </c>
      <c r="G4">
        <v>18</v>
      </c>
      <c r="H4">
        <v>34</v>
      </c>
      <c r="I4" s="2">
        <v>0.15625</v>
      </c>
      <c r="J4" s="2">
        <v>0.26</v>
      </c>
      <c r="K4" s="2">
        <v>0.10375000000000001</v>
      </c>
      <c r="L4" s="4">
        <v>1</v>
      </c>
      <c r="M4" s="2">
        <v>0.25345622099999998</v>
      </c>
      <c r="N4" s="2">
        <v>0.38100000000000001</v>
      </c>
      <c r="O4" s="2">
        <v>0.3125</v>
      </c>
      <c r="P4" s="2">
        <v>0.44600000000000001</v>
      </c>
      <c r="Q4" s="2">
        <v>0.56595622099999998</v>
      </c>
      <c r="R4" s="2">
        <v>0.82699999999999996</v>
      </c>
      <c r="S4" s="2">
        <v>0.26104377899999998</v>
      </c>
      <c r="T4" s="4">
        <v>7</v>
      </c>
      <c r="U4" s="4">
        <v>61.340883481435448</v>
      </c>
      <c r="V4" s="4">
        <v>134.96504582880226</v>
      </c>
      <c r="W4" s="4">
        <v>73.62416234736682</v>
      </c>
      <c r="X4" s="4">
        <v>7</v>
      </c>
      <c r="Y4" s="2">
        <v>0.25458268553430502</v>
      </c>
      <c r="Z4" s="2">
        <v>0.36299999999999999</v>
      </c>
      <c r="AA4" s="2">
        <v>0.10841731446569497</v>
      </c>
      <c r="AB4" s="4">
        <v>3</v>
      </c>
      <c r="AC4" s="3">
        <v>66.517756210018007</v>
      </c>
      <c r="AD4" s="3">
        <v>143</v>
      </c>
      <c r="AE4" s="3">
        <v>76.482243789981993</v>
      </c>
      <c r="AF4" s="4">
        <v>2</v>
      </c>
      <c r="AG4" s="3">
        <v>-0.53678375403312795</v>
      </c>
      <c r="AH4" s="3">
        <v>2.2000000000000002</v>
      </c>
      <c r="AI4" s="3">
        <v>-1.6722878491032063</v>
      </c>
      <c r="AJ4" s="3">
        <v>4.0965517241379317</v>
      </c>
      <c r="AK4" s="3">
        <v>5.7688395732411379</v>
      </c>
      <c r="AL4">
        <v>6</v>
      </c>
      <c r="AM4" s="3">
        <f>GEOMEAN(Table2[[#This Row],[WAR/162 Change Rank]],Table2[[#This Row],[wOBA Change Rank]],Table2[[#This Row],[OPS+ Change Rank]],Table2[[#This Row],[Avg Change Rank]])</f>
        <v>3.3503689588345078</v>
      </c>
    </row>
    <row r="5" spans="1:39" x14ac:dyDescent="0.45">
      <c r="A5" t="s">
        <v>216</v>
      </c>
      <c r="B5" t="s">
        <v>84</v>
      </c>
      <c r="C5">
        <v>55</v>
      </c>
      <c r="D5">
        <v>84</v>
      </c>
      <c r="E5">
        <v>6</v>
      </c>
      <c r="F5">
        <v>12</v>
      </c>
      <c r="G5">
        <v>27</v>
      </c>
      <c r="H5">
        <v>40</v>
      </c>
      <c r="I5" s="2">
        <v>0.22330096999999999</v>
      </c>
      <c r="J5" s="2">
        <v>0.25700000000000001</v>
      </c>
      <c r="K5" s="2">
        <v>3.3699030000000019E-2</v>
      </c>
      <c r="L5" s="4">
        <v>29</v>
      </c>
      <c r="M5" s="2">
        <v>0.303030303</v>
      </c>
      <c r="N5" s="2">
        <v>0.318</v>
      </c>
      <c r="O5" s="2">
        <v>0.349514563</v>
      </c>
      <c r="P5" s="2">
        <v>0.42499999999999999</v>
      </c>
      <c r="Q5" s="2">
        <v>0.65254486599999995</v>
      </c>
      <c r="R5" s="2">
        <v>0.74299999999999999</v>
      </c>
      <c r="S5" s="2">
        <v>9.0455134000000048E-2</v>
      </c>
      <c r="T5" s="4">
        <v>35</v>
      </c>
      <c r="U5" s="4">
        <v>85.220200382165601</v>
      </c>
      <c r="V5" s="4">
        <v>112.91129408109369</v>
      </c>
      <c r="W5" s="4">
        <v>27.691093698928086</v>
      </c>
      <c r="X5" s="4">
        <v>34</v>
      </c>
      <c r="Y5" s="2">
        <v>0.28903886649919502</v>
      </c>
      <c r="Z5" s="2">
        <v>0.32200000000000001</v>
      </c>
      <c r="AA5" s="2">
        <v>3.2961133500804984E-2</v>
      </c>
      <c r="AB5" s="4">
        <v>38</v>
      </c>
      <c r="AC5" s="3">
        <v>82.239874479082999</v>
      </c>
      <c r="AD5" s="3">
        <v>105</v>
      </c>
      <c r="AE5" s="3">
        <v>22.760125520917001</v>
      </c>
      <c r="AF5" s="4">
        <v>38</v>
      </c>
      <c r="AG5" s="3">
        <v>-0.51150597383001895</v>
      </c>
      <c r="AH5" s="3">
        <v>0.1</v>
      </c>
      <c r="AI5" s="3">
        <v>-1.5066175956447831</v>
      </c>
      <c r="AJ5" s="3">
        <v>0.19285714285714287</v>
      </c>
      <c r="AK5" s="3">
        <v>1.699474738501926</v>
      </c>
      <c r="AL5">
        <v>39</v>
      </c>
      <c r="AM5" s="3">
        <f>GEOMEAN(Table2[[#This Row],[WAR/162 Change Rank]],Table2[[#This Row],[wOBA Change Rank]],Table2[[#This Row],[OPS+ Change Rank]],Table2[[#This Row],[Avg Change Rank]])</f>
        <v>34.768125742196801</v>
      </c>
    </row>
    <row r="6" spans="1:39" x14ac:dyDescent="0.45">
      <c r="A6" t="s">
        <v>210</v>
      </c>
      <c r="B6" t="s">
        <v>70</v>
      </c>
      <c r="C6">
        <v>47</v>
      </c>
      <c r="D6">
        <v>78</v>
      </c>
      <c r="E6">
        <v>4</v>
      </c>
      <c r="F6">
        <v>5</v>
      </c>
      <c r="G6">
        <v>18</v>
      </c>
      <c r="H6">
        <v>28</v>
      </c>
      <c r="I6" s="2">
        <v>0.219354838</v>
      </c>
      <c r="J6" s="2">
        <v>0.26400000000000001</v>
      </c>
      <c r="K6" s="2">
        <v>4.4645162000000016E-2</v>
      </c>
      <c r="L6" s="4">
        <v>21</v>
      </c>
      <c r="M6" s="2">
        <v>0.29714285699999998</v>
      </c>
      <c r="N6" s="2">
        <v>0.37</v>
      </c>
      <c r="O6" s="2">
        <v>0.35483870899999997</v>
      </c>
      <c r="P6" s="2">
        <v>0.36399999999999999</v>
      </c>
      <c r="Q6" s="2">
        <v>0.6519815659999999</v>
      </c>
      <c r="R6" s="2">
        <v>0.73399999999999999</v>
      </c>
      <c r="S6" s="2">
        <v>8.2018434000000084E-2</v>
      </c>
      <c r="T6" s="4">
        <v>39</v>
      </c>
      <c r="U6" s="4">
        <v>85.479825841230365</v>
      </c>
      <c r="V6" s="4">
        <v>106.16746931800529</v>
      </c>
      <c r="W6" s="4">
        <v>20.687643476774923</v>
      </c>
      <c r="X6" s="4">
        <v>41</v>
      </c>
      <c r="Y6" s="2">
        <v>0.28808059215545601</v>
      </c>
      <c r="Z6" s="2">
        <v>0.33100000000000002</v>
      </c>
      <c r="AA6" s="2">
        <v>4.2919407844544011E-2</v>
      </c>
      <c r="AB6" s="4">
        <v>30</v>
      </c>
      <c r="AC6" s="3">
        <v>87.072137997830595</v>
      </c>
      <c r="AD6" s="3">
        <v>119</v>
      </c>
      <c r="AE6" s="3">
        <v>31.927862002169405</v>
      </c>
      <c r="AF6" s="4">
        <v>27</v>
      </c>
      <c r="AG6" s="3">
        <v>-0.30465579065646098</v>
      </c>
      <c r="AH6" s="3">
        <v>0.7</v>
      </c>
      <c r="AI6" s="3">
        <v>-1.0500901720499294</v>
      </c>
      <c r="AJ6" s="3">
        <v>1.4538461538461538</v>
      </c>
      <c r="AK6" s="3">
        <v>2.5039363258960829</v>
      </c>
      <c r="AL6">
        <v>31</v>
      </c>
      <c r="AM6" s="3">
        <f>GEOMEAN(Table2[[#This Row],[WAR/162 Change Rank]],Table2[[#This Row],[wOBA Change Rank]],Table2[[#This Row],[OPS+ Change Rank]],Table2[[#This Row],[Avg Change Rank]])</f>
        <v>29.913795819896556</v>
      </c>
    </row>
    <row r="7" spans="1:39" x14ac:dyDescent="0.45">
      <c r="A7" t="s">
        <v>207</v>
      </c>
      <c r="B7" t="s">
        <v>55</v>
      </c>
      <c r="C7">
        <v>53</v>
      </c>
      <c r="D7">
        <v>88</v>
      </c>
      <c r="E7">
        <v>5</v>
      </c>
      <c r="F7">
        <v>10</v>
      </c>
      <c r="G7">
        <v>28</v>
      </c>
      <c r="H7">
        <v>43</v>
      </c>
      <c r="I7" s="2">
        <v>0.20879120800000001</v>
      </c>
      <c r="J7" s="2">
        <v>0.28499999999999998</v>
      </c>
      <c r="K7" s="2">
        <v>7.620879199999997E-2</v>
      </c>
      <c r="L7" s="4">
        <v>5</v>
      </c>
      <c r="M7" s="2">
        <v>0.234375</v>
      </c>
      <c r="N7" s="2">
        <v>0.315</v>
      </c>
      <c r="O7" s="2">
        <v>0.36263736200000002</v>
      </c>
      <c r="P7" s="2">
        <v>0.437</v>
      </c>
      <c r="Q7" s="2">
        <v>0.59701236200000007</v>
      </c>
      <c r="R7" s="2">
        <v>0.752</v>
      </c>
      <c r="S7" s="2">
        <v>0.15498763799999993</v>
      </c>
      <c r="T7" s="4">
        <v>19</v>
      </c>
      <c r="U7" s="4">
        <v>72.65423987882555</v>
      </c>
      <c r="V7" s="4">
        <v>116.00124281497592</v>
      </c>
      <c r="W7" s="4">
        <v>43.347002936150375</v>
      </c>
      <c r="X7" s="4">
        <v>20</v>
      </c>
      <c r="Y7" s="2">
        <v>0.25464013963937698</v>
      </c>
      <c r="Z7" s="2">
        <v>0.32400000000000001</v>
      </c>
      <c r="AA7" s="2">
        <v>6.9359860360623027E-2</v>
      </c>
      <c r="AB7" s="4">
        <v>15</v>
      </c>
      <c r="AC7" s="3">
        <v>56.412712099160402</v>
      </c>
      <c r="AD7" s="3">
        <v>105</v>
      </c>
      <c r="AE7" s="3">
        <v>48.587287900839598</v>
      </c>
      <c r="AF7" s="4">
        <v>14</v>
      </c>
      <c r="AG7" s="3">
        <v>-0.25798763583041101</v>
      </c>
      <c r="AH7" s="3">
        <v>1.5</v>
      </c>
      <c r="AI7" s="3">
        <v>-0.78856598121748267</v>
      </c>
      <c r="AJ7" s="3">
        <v>2.7613636363636362</v>
      </c>
      <c r="AK7" s="3">
        <v>3.5499296175811188</v>
      </c>
      <c r="AL7">
        <v>20</v>
      </c>
      <c r="AM7" s="3">
        <f>GEOMEAN(Table2[[#This Row],[WAR/162 Change Rank]],Table2[[#This Row],[wOBA Change Rank]],Table2[[#This Row],[OPS+ Change Rank]],Table2[[#This Row],[Avg Change Rank]])</f>
        <v>13.160740129524925</v>
      </c>
    </row>
    <row r="8" spans="1:39" x14ac:dyDescent="0.45">
      <c r="A8" t="s">
        <v>206</v>
      </c>
      <c r="B8" t="s">
        <v>70</v>
      </c>
      <c r="C8">
        <v>47</v>
      </c>
      <c r="D8">
        <v>87</v>
      </c>
      <c r="E8">
        <v>4</v>
      </c>
      <c r="F8">
        <v>16</v>
      </c>
      <c r="G8">
        <v>11</v>
      </c>
      <c r="H8">
        <v>47</v>
      </c>
      <c r="I8" s="2">
        <v>0.19553072599999999</v>
      </c>
      <c r="J8" s="2">
        <v>0.23599999999999999</v>
      </c>
      <c r="K8" s="2">
        <v>4.0469274E-2</v>
      </c>
      <c r="L8" s="4">
        <v>24</v>
      </c>
      <c r="M8" s="2">
        <v>0.27363184000000002</v>
      </c>
      <c r="N8" s="2">
        <v>0.32200000000000001</v>
      </c>
      <c r="O8" s="2">
        <v>0.29608938499999998</v>
      </c>
      <c r="P8" s="2">
        <v>0.435</v>
      </c>
      <c r="Q8" s="2">
        <v>0.569721225</v>
      </c>
      <c r="R8" s="2">
        <v>0.75700000000000001</v>
      </c>
      <c r="S8" s="2">
        <v>0.18727877500000001</v>
      </c>
      <c r="T8" s="4">
        <v>14</v>
      </c>
      <c r="U8" s="4">
        <v>61.035455654808146</v>
      </c>
      <c r="V8" s="4">
        <v>117.07161721298745</v>
      </c>
      <c r="W8" s="4">
        <v>56.036161558179302</v>
      </c>
      <c r="X8" s="4">
        <v>14</v>
      </c>
      <c r="Y8" s="2">
        <v>0.25622131397475001</v>
      </c>
      <c r="Z8" s="2">
        <v>0.33</v>
      </c>
      <c r="AA8" s="2">
        <v>7.3778686025250007E-2</v>
      </c>
      <c r="AB8" s="4">
        <v>12</v>
      </c>
      <c r="AC8" s="3">
        <v>64.867852600623493</v>
      </c>
      <c r="AD8" s="3">
        <v>117</v>
      </c>
      <c r="AE8" s="3">
        <v>52.132147399376507</v>
      </c>
      <c r="AF8" s="4">
        <v>10</v>
      </c>
      <c r="AG8" s="3">
        <v>-0.21941030844760601</v>
      </c>
      <c r="AH8" s="3">
        <v>1.7</v>
      </c>
      <c r="AI8" s="3">
        <v>-0.75626531847898248</v>
      </c>
      <c r="AJ8" s="3">
        <v>3.1655172413793102</v>
      </c>
      <c r="AK8" s="3">
        <v>3.9217825598582925</v>
      </c>
      <c r="AL8">
        <v>15</v>
      </c>
      <c r="AM8" s="3">
        <f>GEOMEAN(Table2[[#This Row],[WAR/162 Change Rank]],Table2[[#This Row],[wOBA Change Rank]],Table2[[#This Row],[OPS+ Change Rank]],Table2[[#This Row],[Avg Change Rank]])</f>
        <v>15.682054023087357</v>
      </c>
    </row>
    <row r="9" spans="1:39" x14ac:dyDescent="0.45">
      <c r="A9" t="s">
        <v>204</v>
      </c>
      <c r="B9" t="s">
        <v>96</v>
      </c>
      <c r="C9">
        <v>53</v>
      </c>
      <c r="D9">
        <v>86</v>
      </c>
      <c r="E9">
        <v>9</v>
      </c>
      <c r="F9">
        <v>12</v>
      </c>
      <c r="G9">
        <v>33</v>
      </c>
      <c r="H9">
        <v>23</v>
      </c>
      <c r="I9" s="2">
        <v>0.197860962</v>
      </c>
      <c r="J9" s="2">
        <v>0.191</v>
      </c>
      <c r="K9" s="2">
        <v>-6.8609619999999982E-3</v>
      </c>
      <c r="L9" s="4">
        <v>73</v>
      </c>
      <c r="M9" s="2">
        <v>0.29680365199999997</v>
      </c>
      <c r="N9" s="2">
        <v>0.28999999999999998</v>
      </c>
      <c r="O9" s="2">
        <v>0.37433155000000001</v>
      </c>
      <c r="P9" s="2">
        <v>0.33</v>
      </c>
      <c r="Q9" s="2">
        <v>0.67113520199999999</v>
      </c>
      <c r="R9" s="2">
        <v>0.62</v>
      </c>
      <c r="S9" s="2">
        <v>-5.1135201999999991E-2</v>
      </c>
      <c r="T9" s="4">
        <v>71</v>
      </c>
      <c r="U9" s="4">
        <v>91.605004060897954</v>
      </c>
      <c r="V9" s="4">
        <v>75.82724871834705</v>
      </c>
      <c r="W9" s="4">
        <v>-15.777755342550904</v>
      </c>
      <c r="X9" s="4">
        <v>72</v>
      </c>
      <c r="Y9" s="2">
        <v>0.29150446741262298</v>
      </c>
      <c r="Z9" s="2">
        <v>0.27800000000000002</v>
      </c>
      <c r="AA9" s="2">
        <v>-1.3504467412622956E-2</v>
      </c>
      <c r="AB9" s="4">
        <v>68</v>
      </c>
      <c r="AC9" s="3">
        <v>87.609932678373696</v>
      </c>
      <c r="AD9" s="3">
        <v>81</v>
      </c>
      <c r="AE9" s="3">
        <v>-6.6099326783736956</v>
      </c>
      <c r="AF9" s="4">
        <v>65</v>
      </c>
      <c r="AG9" s="3">
        <v>-0.16540157886349699</v>
      </c>
      <c r="AH9" s="3">
        <v>-0.6</v>
      </c>
      <c r="AI9" s="3">
        <v>-0.50556709011106626</v>
      </c>
      <c r="AJ9" s="3">
        <v>-1.1302325581395349</v>
      </c>
      <c r="AK9" s="3">
        <v>-0.62466546802846867</v>
      </c>
      <c r="AL9">
        <v>66</v>
      </c>
      <c r="AM9" s="3">
        <f>GEOMEAN(Table2[[#This Row],[WAR/162 Change Rank]],Table2[[#This Row],[wOBA Change Rank]],Table2[[#This Row],[OPS+ Change Rank]],Table2[[#This Row],[Avg Change Rank]])</f>
        <v>69.691056953825964</v>
      </c>
    </row>
    <row r="10" spans="1:39" s="9" customFormat="1" x14ac:dyDescent="0.45">
      <c r="A10" t="s">
        <v>202</v>
      </c>
      <c r="B10" t="s">
        <v>86</v>
      </c>
      <c r="C10">
        <v>43</v>
      </c>
      <c r="D10">
        <v>83</v>
      </c>
      <c r="E10">
        <v>6</v>
      </c>
      <c r="F10">
        <v>11</v>
      </c>
      <c r="G10">
        <v>15</v>
      </c>
      <c r="H10">
        <v>38</v>
      </c>
      <c r="I10" s="2">
        <v>0.21153846100000001</v>
      </c>
      <c r="J10" s="2">
        <v>0.23599999999999999</v>
      </c>
      <c r="K10" s="2">
        <v>2.4461538999999977E-2</v>
      </c>
      <c r="L10" s="4">
        <v>38</v>
      </c>
      <c r="M10" s="2">
        <v>0.29943502799999999</v>
      </c>
      <c r="N10" s="2">
        <v>0.33900000000000002</v>
      </c>
      <c r="O10" s="2">
        <v>0.37179487100000003</v>
      </c>
      <c r="P10" s="2">
        <v>0.42399999999999999</v>
      </c>
      <c r="Q10" s="2">
        <v>0.67122989900000007</v>
      </c>
      <c r="R10" s="2">
        <v>0.76300000000000001</v>
      </c>
      <c r="S10" s="2">
        <v>9.1770100999999937E-2</v>
      </c>
      <c r="T10" s="4">
        <v>34</v>
      </c>
      <c r="U10" s="4">
        <v>91.438943531148055</v>
      </c>
      <c r="V10" s="4">
        <v>117.71477396302626</v>
      </c>
      <c r="W10" s="4">
        <v>26.275830431878205</v>
      </c>
      <c r="X10" s="4">
        <v>35</v>
      </c>
      <c r="Y10" s="2">
        <v>0.29655721699450599</v>
      </c>
      <c r="Z10" s="2">
        <v>0.33400000000000002</v>
      </c>
      <c r="AA10" s="2">
        <v>3.7442783005494029E-2</v>
      </c>
      <c r="AB10" s="4">
        <v>35</v>
      </c>
      <c r="AC10" s="3">
        <v>91.461060061032299</v>
      </c>
      <c r="AD10" s="3">
        <v>116</v>
      </c>
      <c r="AE10" s="3">
        <v>24.538939938967701</v>
      </c>
      <c r="AF10" s="4">
        <v>35</v>
      </c>
      <c r="AG10" s="3">
        <v>-0.15933924676884501</v>
      </c>
      <c r="AH10" s="3">
        <v>0.3</v>
      </c>
      <c r="AI10" s="3">
        <v>-0.60030134829192772</v>
      </c>
      <c r="AJ10" s="3">
        <v>0.58554216867469877</v>
      </c>
      <c r="AK10" s="3">
        <v>1.1858435169666266</v>
      </c>
      <c r="AL10">
        <v>44</v>
      </c>
      <c r="AM10" s="3">
        <f>GEOMEAN(Table2[[#This Row],[WAR/162 Change Rank]],Table2[[#This Row],[wOBA Change Rank]],Table2[[#This Row],[OPS+ Change Rank]],Table2[[#This Row],[Avg Change Rank]])</f>
        <v>37.830587902096646</v>
      </c>
    </row>
    <row r="11" spans="1:39" x14ac:dyDescent="0.45">
      <c r="A11" t="s">
        <v>201</v>
      </c>
      <c r="B11" t="s">
        <v>64</v>
      </c>
      <c r="C11">
        <v>49</v>
      </c>
      <c r="D11">
        <v>77</v>
      </c>
      <c r="E11">
        <v>1</v>
      </c>
      <c r="F11">
        <v>12</v>
      </c>
      <c r="G11">
        <v>14</v>
      </c>
      <c r="H11">
        <v>38</v>
      </c>
      <c r="I11" s="2">
        <v>0.26519336999999998</v>
      </c>
      <c r="J11" s="2">
        <v>0.28199999999999997</v>
      </c>
      <c r="K11" s="2">
        <v>1.6806629999999989E-2</v>
      </c>
      <c r="L11" s="4">
        <v>48</v>
      </c>
      <c r="M11" s="2">
        <v>0.30366492099999998</v>
      </c>
      <c r="N11" s="2">
        <v>0.32400000000000001</v>
      </c>
      <c r="O11" s="2">
        <v>0.34254143599999998</v>
      </c>
      <c r="P11" s="2">
        <v>0.45900000000000002</v>
      </c>
      <c r="Q11" s="2">
        <v>0.64620635699999995</v>
      </c>
      <c r="R11" s="2">
        <v>0.78300000000000003</v>
      </c>
      <c r="S11" s="2">
        <v>0.13679364300000008</v>
      </c>
      <c r="T11" s="4">
        <v>22</v>
      </c>
      <c r="U11" s="4">
        <v>83.15424417741184</v>
      </c>
      <c r="V11" s="4">
        <v>125.20273419294705</v>
      </c>
      <c r="W11" s="4">
        <v>42.048490015535208</v>
      </c>
      <c r="X11" s="4">
        <v>23</v>
      </c>
      <c r="Y11" s="2">
        <v>0.28479935423865899</v>
      </c>
      <c r="Z11" s="2">
        <v>0.33600000000000002</v>
      </c>
      <c r="AA11" s="2">
        <v>5.1200645761341035E-2</v>
      </c>
      <c r="AB11" s="4">
        <v>22</v>
      </c>
      <c r="AC11" s="3">
        <v>68.4076552556552</v>
      </c>
      <c r="AD11" s="3">
        <v>103</v>
      </c>
      <c r="AE11" s="3">
        <v>34.5923447443448</v>
      </c>
      <c r="AF11" s="4">
        <v>22</v>
      </c>
      <c r="AG11" s="3">
        <v>-0.15623108147497</v>
      </c>
      <c r="AH11" s="3">
        <v>1</v>
      </c>
      <c r="AI11" s="3">
        <v>-0.51651908569275795</v>
      </c>
      <c r="AJ11" s="3">
        <v>2.1038961038961039</v>
      </c>
      <c r="AK11" s="3">
        <v>2.6204151895888619</v>
      </c>
      <c r="AL11">
        <v>28</v>
      </c>
      <c r="AM11" s="3">
        <f>GEOMEAN(Table2[[#This Row],[WAR/162 Change Rank]],Table2[[#This Row],[wOBA Change Rank]],Table2[[#This Row],[OPS+ Change Rank]],Table2[[#This Row],[Avg Change Rank]])</f>
        <v>28.716892762109648</v>
      </c>
    </row>
    <row r="12" spans="1:39" x14ac:dyDescent="0.45">
      <c r="A12" t="s">
        <v>200</v>
      </c>
      <c r="B12" t="s">
        <v>105</v>
      </c>
      <c r="C12">
        <v>48</v>
      </c>
      <c r="D12">
        <v>87</v>
      </c>
      <c r="E12">
        <v>5</v>
      </c>
      <c r="F12">
        <v>7</v>
      </c>
      <c r="G12">
        <v>18</v>
      </c>
      <c r="H12">
        <v>29</v>
      </c>
      <c r="I12" s="2">
        <v>0.23837209300000001</v>
      </c>
      <c r="J12" s="2">
        <v>0.24399999999999999</v>
      </c>
      <c r="K12" s="2">
        <v>5.6279069999999876E-3</v>
      </c>
      <c r="L12" s="4">
        <v>61</v>
      </c>
      <c r="M12" s="2">
        <v>0.30729166600000002</v>
      </c>
      <c r="N12" s="2">
        <v>0.35199999999999998</v>
      </c>
      <c r="O12" s="2">
        <v>0.34883720899999998</v>
      </c>
      <c r="P12" s="2">
        <v>0.35799999999999998</v>
      </c>
      <c r="Q12" s="2">
        <v>0.65612887500000006</v>
      </c>
      <c r="R12" s="2">
        <v>0.71</v>
      </c>
      <c r="S12" s="2">
        <v>5.3871124999999909E-2</v>
      </c>
      <c r="T12" s="4">
        <v>45</v>
      </c>
      <c r="U12" s="4">
        <v>86.043839377038992</v>
      </c>
      <c r="V12" s="4">
        <v>99.866397390088537</v>
      </c>
      <c r="W12" s="4">
        <v>13.822558013049544</v>
      </c>
      <c r="X12" s="4">
        <v>46</v>
      </c>
      <c r="Y12" s="2">
        <v>0.291248163518806</v>
      </c>
      <c r="Z12" s="2">
        <v>0.31900000000000001</v>
      </c>
      <c r="AA12" s="2">
        <v>2.7751836481194003E-2</v>
      </c>
      <c r="AB12" s="4">
        <v>41</v>
      </c>
      <c r="AC12" s="3">
        <v>85.690041254286598</v>
      </c>
      <c r="AD12" s="3">
        <v>105</v>
      </c>
      <c r="AE12" s="3">
        <v>19.309958745713402</v>
      </c>
      <c r="AF12" s="4">
        <v>41</v>
      </c>
      <c r="AG12" s="3">
        <v>-0.147156519905599</v>
      </c>
      <c r="AH12" s="3">
        <v>0.6</v>
      </c>
      <c r="AI12" s="3">
        <v>-0.49665325468139665</v>
      </c>
      <c r="AJ12" s="3">
        <v>1.1172413793103448</v>
      </c>
      <c r="AK12" s="3">
        <v>1.6138946339917415</v>
      </c>
      <c r="AL12">
        <v>40</v>
      </c>
      <c r="AM12" s="3">
        <f>GEOMEAN(Table2[[#This Row],[WAR/162 Change Rank]],Table2[[#This Row],[wOBA Change Rank]],Table2[[#This Row],[OPS+ Change Rank]],Table2[[#This Row],[Avg Change Rank]])</f>
        <v>46.316195528970944</v>
      </c>
    </row>
    <row r="13" spans="1:39" x14ac:dyDescent="0.45">
      <c r="A13" t="s">
        <v>198</v>
      </c>
      <c r="B13" t="s">
        <v>68</v>
      </c>
      <c r="C13">
        <v>51</v>
      </c>
      <c r="D13">
        <v>91</v>
      </c>
      <c r="E13">
        <v>2</v>
      </c>
      <c r="F13">
        <v>17</v>
      </c>
      <c r="G13">
        <v>17</v>
      </c>
      <c r="H13">
        <v>50</v>
      </c>
      <c r="I13" s="2">
        <v>0.18781725799999999</v>
      </c>
      <c r="J13" s="2">
        <v>0.252</v>
      </c>
      <c r="K13" s="2">
        <v>6.4182742000000015E-2</v>
      </c>
      <c r="L13" s="4">
        <v>10</v>
      </c>
      <c r="M13" s="2">
        <v>0.27354260000000002</v>
      </c>
      <c r="N13" s="2">
        <v>0.33900000000000002</v>
      </c>
      <c r="O13" s="2">
        <v>0.28426395900000001</v>
      </c>
      <c r="P13" s="2">
        <v>0.502</v>
      </c>
      <c r="Q13" s="2">
        <v>0.55780655900000009</v>
      </c>
      <c r="R13" s="2">
        <v>0.84099999999999997</v>
      </c>
      <c r="S13" s="2">
        <v>0.28319344099999988</v>
      </c>
      <c r="T13" s="4">
        <v>3</v>
      </c>
      <c r="U13" s="4">
        <v>57.247630565480833</v>
      </c>
      <c r="V13" s="4">
        <v>142.55553829423647</v>
      </c>
      <c r="W13" s="4">
        <v>85.307907728755637</v>
      </c>
      <c r="X13" s="4">
        <v>2</v>
      </c>
      <c r="Y13" s="2">
        <v>0.25206494277902702</v>
      </c>
      <c r="Z13" s="2">
        <v>0.35699999999999998</v>
      </c>
      <c r="AA13" s="2">
        <v>0.10493505722097296</v>
      </c>
      <c r="AB13" s="4">
        <v>5</v>
      </c>
      <c r="AC13" s="3">
        <v>57.788245022629397</v>
      </c>
      <c r="AD13" s="3">
        <v>129</v>
      </c>
      <c r="AE13" s="3">
        <v>71.211754977370603</v>
      </c>
      <c r="AF13" s="4">
        <v>7</v>
      </c>
      <c r="AG13" s="3">
        <v>-0.126057587246905</v>
      </c>
      <c r="AH13" s="3">
        <v>3.5</v>
      </c>
      <c r="AI13" s="3">
        <v>-0.40041821831369823</v>
      </c>
      <c r="AJ13" s="3">
        <v>6.2307692307692308</v>
      </c>
      <c r="AK13" s="3">
        <v>6.6311874490829288</v>
      </c>
      <c r="AL13">
        <v>2</v>
      </c>
      <c r="AM13" s="3">
        <f>GEOMEAN(Table2[[#This Row],[WAR/162 Change Rank]],Table2[[#This Row],[wOBA Change Rank]],Table2[[#This Row],[OPS+ Change Rank]],Table2[[#This Row],[Avg Change Rank]])</f>
        <v>3.7606030930863938</v>
      </c>
    </row>
    <row r="14" spans="1:39" x14ac:dyDescent="0.45">
      <c r="A14" t="s">
        <v>196</v>
      </c>
      <c r="B14" t="s">
        <v>90</v>
      </c>
      <c r="C14">
        <v>50</v>
      </c>
      <c r="D14">
        <v>89</v>
      </c>
      <c r="E14">
        <v>7</v>
      </c>
      <c r="F14">
        <v>17</v>
      </c>
      <c r="G14">
        <v>22</v>
      </c>
      <c r="H14">
        <v>42</v>
      </c>
      <c r="I14" s="2">
        <v>0.222222222</v>
      </c>
      <c r="J14" s="2">
        <v>0.26100000000000001</v>
      </c>
      <c r="K14" s="2">
        <v>3.8777778000000013E-2</v>
      </c>
      <c r="L14" s="4">
        <v>26</v>
      </c>
      <c r="M14" s="2">
        <v>0.29680365199999997</v>
      </c>
      <c r="N14" s="2">
        <v>0.30499999999999999</v>
      </c>
      <c r="O14" s="2">
        <v>0.35858585799999998</v>
      </c>
      <c r="P14" s="2">
        <v>0.46899999999999997</v>
      </c>
      <c r="Q14" s="2">
        <v>0.65538951000000001</v>
      </c>
      <c r="R14" s="2">
        <v>0.77400000000000002</v>
      </c>
      <c r="S14" s="2">
        <v>0.11861049000000001</v>
      </c>
      <c r="T14" s="4">
        <v>27</v>
      </c>
      <c r="U14" s="4">
        <v>86.590452468541244</v>
      </c>
      <c r="V14" s="4">
        <v>123.75330122727979</v>
      </c>
      <c r="W14" s="4">
        <v>37.162848758738548</v>
      </c>
      <c r="X14" s="4">
        <v>27</v>
      </c>
      <c r="Y14" s="2">
        <v>0.28886829056871</v>
      </c>
      <c r="Z14" s="2">
        <v>0.33100000000000002</v>
      </c>
      <c r="AA14" s="2">
        <v>4.2131709431290021E-2</v>
      </c>
      <c r="AB14" s="4">
        <v>31</v>
      </c>
      <c r="AC14" s="3">
        <v>85.248918623604595</v>
      </c>
      <c r="AD14" s="3">
        <v>114</v>
      </c>
      <c r="AE14" s="3">
        <v>28.751081376395405</v>
      </c>
      <c r="AF14" s="4">
        <v>32</v>
      </c>
      <c r="AG14" s="3">
        <v>-3.5573747502999901E-2</v>
      </c>
      <c r="AH14" s="3">
        <v>1.3</v>
      </c>
      <c r="AI14" s="3">
        <v>-0.11525894190971968</v>
      </c>
      <c r="AJ14" s="3">
        <v>2.3662921348314607</v>
      </c>
      <c r="AK14" s="3">
        <v>2.4815510767411806</v>
      </c>
      <c r="AL14">
        <v>32</v>
      </c>
      <c r="AM14" s="3">
        <f>GEOMEAN(Table2[[#This Row],[WAR/162 Change Rank]],Table2[[#This Row],[wOBA Change Rank]],Table2[[#This Row],[OPS+ Change Rank]],Table2[[#This Row],[Avg Change Rank]])</f>
        <v>28.887648835345843</v>
      </c>
    </row>
    <row r="15" spans="1:39" x14ac:dyDescent="0.45">
      <c r="A15" t="s">
        <v>193</v>
      </c>
      <c r="B15" t="s">
        <v>43</v>
      </c>
      <c r="C15">
        <v>53</v>
      </c>
      <c r="D15">
        <v>80</v>
      </c>
      <c r="E15">
        <v>4</v>
      </c>
      <c r="F15">
        <v>10</v>
      </c>
      <c r="G15">
        <v>25</v>
      </c>
      <c r="H15">
        <v>39</v>
      </c>
      <c r="I15" s="2">
        <v>0.24880382700000001</v>
      </c>
      <c r="J15" s="2">
        <v>0.29699999999999999</v>
      </c>
      <c r="K15" s="2">
        <v>4.8196172999999981E-2</v>
      </c>
      <c r="L15" s="4">
        <v>19</v>
      </c>
      <c r="M15" s="2">
        <v>0.31601731599999999</v>
      </c>
      <c r="N15" s="2">
        <v>0.35</v>
      </c>
      <c r="O15" s="2">
        <v>0.354066985</v>
      </c>
      <c r="P15" s="2">
        <v>0.45300000000000001</v>
      </c>
      <c r="Q15" s="2">
        <v>0.67008430099999994</v>
      </c>
      <c r="R15" s="2">
        <v>0.80299999999999994</v>
      </c>
      <c r="S15" s="2">
        <v>0.132915699</v>
      </c>
      <c r="T15" s="4">
        <v>24</v>
      </c>
      <c r="U15" s="4">
        <v>89.837580452073951</v>
      </c>
      <c r="V15" s="4">
        <v>129.63336958210348</v>
      </c>
      <c r="W15" s="4">
        <v>39.795789130029533</v>
      </c>
      <c r="X15" s="4">
        <v>26</v>
      </c>
      <c r="Y15" s="2">
        <v>0.29747111792172098</v>
      </c>
      <c r="Z15" s="2">
        <v>0.34699999999999998</v>
      </c>
      <c r="AA15" s="2">
        <v>4.9528882078278991E-2</v>
      </c>
      <c r="AB15" s="4">
        <v>23</v>
      </c>
      <c r="AC15" s="3">
        <v>96.408797292854601</v>
      </c>
      <c r="AD15" s="3">
        <v>131</v>
      </c>
      <c r="AE15" s="3">
        <v>34.591202707145399</v>
      </c>
      <c r="AF15" s="4">
        <v>23</v>
      </c>
      <c r="AG15" s="3">
        <v>3.3625572398331798E-2</v>
      </c>
      <c r="AH15" s="3">
        <v>1.5</v>
      </c>
      <c r="AI15" s="3">
        <v>0.1027800514816934</v>
      </c>
      <c r="AJ15" s="3">
        <v>3.0375000000000001</v>
      </c>
      <c r="AK15" s="3">
        <v>2.9347199485183069</v>
      </c>
      <c r="AL15">
        <v>23</v>
      </c>
      <c r="AM15" s="3">
        <f>GEOMEAN(Table2[[#This Row],[WAR/162 Change Rank]],Table2[[#This Row],[wOBA Change Rank]],Table2[[#This Row],[OPS+ Change Rank]],Table2[[#This Row],[Avg Change Rank]])</f>
        <v>22.6097445304129</v>
      </c>
    </row>
    <row r="16" spans="1:39" x14ac:dyDescent="0.45">
      <c r="A16" t="s">
        <v>192</v>
      </c>
      <c r="B16" t="s">
        <v>32</v>
      </c>
      <c r="C16">
        <v>55</v>
      </c>
      <c r="D16">
        <v>84</v>
      </c>
      <c r="E16">
        <v>4</v>
      </c>
      <c r="F16">
        <v>8</v>
      </c>
      <c r="G16">
        <v>16</v>
      </c>
      <c r="H16">
        <v>40</v>
      </c>
      <c r="I16" s="2">
        <v>0.22772277199999999</v>
      </c>
      <c r="J16" s="2">
        <v>0.26800000000000002</v>
      </c>
      <c r="K16" s="2">
        <v>4.0277228000000026E-2</v>
      </c>
      <c r="L16" s="4">
        <v>25</v>
      </c>
      <c r="M16" s="2">
        <v>0.30088495500000001</v>
      </c>
      <c r="N16" s="2">
        <v>0.34499999999999997</v>
      </c>
      <c r="O16" s="2">
        <v>0.32673267299999997</v>
      </c>
      <c r="P16" s="2">
        <v>0.39100000000000001</v>
      </c>
      <c r="Q16" s="2">
        <v>0.62761762799999998</v>
      </c>
      <c r="R16" s="2">
        <v>0.73599999999999999</v>
      </c>
      <c r="S16" s="2">
        <v>0.108382372</v>
      </c>
      <c r="T16" s="4">
        <v>29</v>
      </c>
      <c r="U16" s="4">
        <v>77.441565791517775</v>
      </c>
      <c r="V16" s="4">
        <v>108.6686344570452</v>
      </c>
      <c r="W16" s="4">
        <v>31.227068665527426</v>
      </c>
      <c r="X16" s="4">
        <v>30</v>
      </c>
      <c r="Y16" s="2">
        <v>0.280427368341294</v>
      </c>
      <c r="Z16" s="2">
        <v>0.32400000000000001</v>
      </c>
      <c r="AA16" s="2">
        <v>4.3572631658706007E-2</v>
      </c>
      <c r="AB16" s="4">
        <v>29</v>
      </c>
      <c r="AC16" s="3">
        <v>80.244315289820193</v>
      </c>
      <c r="AD16" s="3">
        <v>110</v>
      </c>
      <c r="AE16" s="3">
        <v>29.755684710179807</v>
      </c>
      <c r="AF16" s="4">
        <v>30</v>
      </c>
      <c r="AG16" s="3">
        <v>4.1014025617100297E-2</v>
      </c>
      <c r="AH16" s="3">
        <v>1.2</v>
      </c>
      <c r="AI16" s="3">
        <v>0.12080494818127724</v>
      </c>
      <c r="AJ16" s="3">
        <v>2.3142857142857141</v>
      </c>
      <c r="AK16" s="3">
        <v>2.1934807661044369</v>
      </c>
      <c r="AL16">
        <v>34</v>
      </c>
      <c r="AM16" s="3">
        <f>GEOMEAN(Table2[[#This Row],[WAR/162 Change Rank]],Table2[[#This Row],[wOBA Change Rank]],Table2[[#This Row],[OPS+ Change Rank]],Table2[[#This Row],[Avg Change Rank]])</f>
        <v>29.324765276123657</v>
      </c>
    </row>
    <row r="17" spans="1:39" x14ac:dyDescent="0.45">
      <c r="A17" t="s">
        <v>190</v>
      </c>
      <c r="B17" t="s">
        <v>68</v>
      </c>
      <c r="C17">
        <v>52</v>
      </c>
      <c r="D17">
        <v>90</v>
      </c>
      <c r="E17">
        <v>3</v>
      </c>
      <c r="F17">
        <v>23</v>
      </c>
      <c r="G17">
        <v>24</v>
      </c>
      <c r="H17">
        <v>66</v>
      </c>
      <c r="I17" s="2">
        <v>0.21925133599999999</v>
      </c>
      <c r="J17" s="2">
        <v>0.27100000000000002</v>
      </c>
      <c r="K17" s="2">
        <v>5.1748664000000028E-2</v>
      </c>
      <c r="L17" s="4">
        <v>17</v>
      </c>
      <c r="M17" s="2">
        <v>0.28365384599999999</v>
      </c>
      <c r="N17" s="2">
        <v>0.34</v>
      </c>
      <c r="O17" s="2">
        <v>0.32085561400000001</v>
      </c>
      <c r="P17" s="2">
        <v>0.55100000000000005</v>
      </c>
      <c r="Q17" s="2">
        <v>0.60450946000000005</v>
      </c>
      <c r="R17" s="2">
        <v>0.89100000000000001</v>
      </c>
      <c r="S17" s="2">
        <v>0.28649053999999996</v>
      </c>
      <c r="T17" s="4">
        <v>2</v>
      </c>
      <c r="U17" s="4">
        <v>71.367181438558362</v>
      </c>
      <c r="V17" s="4">
        <v>158.40453627466212</v>
      </c>
      <c r="W17" s="4">
        <v>87.037354836103759</v>
      </c>
      <c r="X17" s="4">
        <v>1</v>
      </c>
      <c r="Y17" s="2">
        <v>0.26868331231749898</v>
      </c>
      <c r="Z17" s="2">
        <v>0.375</v>
      </c>
      <c r="AA17" s="2">
        <v>0.10631668768250102</v>
      </c>
      <c r="AB17" s="4">
        <v>4</v>
      </c>
      <c r="AC17" s="3">
        <v>69.014344448072606</v>
      </c>
      <c r="AD17" s="3">
        <v>141</v>
      </c>
      <c r="AE17" s="3">
        <v>71.985655551927394</v>
      </c>
      <c r="AF17" s="4">
        <v>6</v>
      </c>
      <c r="AG17" s="3">
        <v>6.7559857649663699E-2</v>
      </c>
      <c r="AH17" s="3">
        <v>3.3</v>
      </c>
      <c r="AI17" s="3">
        <v>0.2104749411393369</v>
      </c>
      <c r="AJ17" s="3">
        <v>5.94</v>
      </c>
      <c r="AK17" s="3">
        <v>5.7295250588606637</v>
      </c>
      <c r="AL17">
        <v>7</v>
      </c>
      <c r="AM17" s="3">
        <f>GEOMEAN(Table2[[#This Row],[WAR/162 Change Rank]],Table2[[#This Row],[wOBA Change Rank]],Table2[[#This Row],[OPS+ Change Rank]],Table2[[#This Row],[Avg Change Rank]])</f>
        <v>4.6709125692172222</v>
      </c>
    </row>
    <row r="18" spans="1:39" x14ac:dyDescent="0.45">
      <c r="A18" t="s">
        <v>188</v>
      </c>
      <c r="B18" t="s">
        <v>53</v>
      </c>
      <c r="C18">
        <v>52</v>
      </c>
      <c r="D18">
        <v>87</v>
      </c>
      <c r="E18">
        <v>5</v>
      </c>
      <c r="F18">
        <v>20</v>
      </c>
      <c r="G18">
        <v>28</v>
      </c>
      <c r="H18">
        <v>63</v>
      </c>
      <c r="I18" s="2">
        <v>0.235294117</v>
      </c>
      <c r="J18" s="2">
        <v>0.29899999999999999</v>
      </c>
      <c r="K18" s="2">
        <v>6.3705882999999991E-2</v>
      </c>
      <c r="L18" s="4">
        <v>12</v>
      </c>
      <c r="M18" s="2">
        <v>0.287671232</v>
      </c>
      <c r="N18" s="2">
        <v>0.35199999999999998</v>
      </c>
      <c r="O18" s="2">
        <v>0.36274509799999999</v>
      </c>
      <c r="P18" s="2">
        <v>0.52700000000000002</v>
      </c>
      <c r="Q18" s="2">
        <v>0.65041632999999999</v>
      </c>
      <c r="R18" s="2">
        <v>0.879</v>
      </c>
      <c r="S18" s="2">
        <v>0.22858367000000002</v>
      </c>
      <c r="T18" s="4">
        <v>8</v>
      </c>
      <c r="U18" s="4">
        <v>85.687631682460761</v>
      </c>
      <c r="V18" s="4">
        <v>153.68805344104396</v>
      </c>
      <c r="W18" s="4">
        <v>68.000421758583201</v>
      </c>
      <c r="X18" s="4">
        <v>8</v>
      </c>
      <c r="Y18" s="2">
        <v>0.28363474191875598</v>
      </c>
      <c r="Z18" s="2">
        <v>0.371</v>
      </c>
      <c r="AA18" s="2">
        <v>8.7365258081244013E-2</v>
      </c>
      <c r="AB18" s="4">
        <v>8</v>
      </c>
      <c r="AC18" s="3">
        <v>84.323049767631304</v>
      </c>
      <c r="AD18" s="3">
        <v>144</v>
      </c>
      <c r="AE18" s="3">
        <v>59.676950232368696</v>
      </c>
      <c r="AF18" s="4">
        <v>8</v>
      </c>
      <c r="AG18" s="3">
        <v>8.3323927780475301E-2</v>
      </c>
      <c r="AH18" s="3">
        <v>2.9</v>
      </c>
      <c r="AI18" s="3">
        <v>0.25958608270071154</v>
      </c>
      <c r="AJ18" s="3">
        <v>5.4</v>
      </c>
      <c r="AK18" s="3">
        <v>5.1404139172992886</v>
      </c>
      <c r="AL18">
        <v>8</v>
      </c>
      <c r="AM18" s="3">
        <f>GEOMEAN(Table2[[#This Row],[WAR/162 Change Rank]],Table2[[#This Row],[wOBA Change Rank]],Table2[[#This Row],[OPS+ Change Rank]],Table2[[#This Row],[Avg Change Rank]])</f>
        <v>8.8534553576025736</v>
      </c>
    </row>
    <row r="19" spans="1:39" x14ac:dyDescent="0.45">
      <c r="A19" t="s">
        <v>187</v>
      </c>
      <c r="B19" t="s">
        <v>121</v>
      </c>
      <c r="C19">
        <v>43</v>
      </c>
      <c r="D19">
        <v>67</v>
      </c>
      <c r="E19">
        <v>7</v>
      </c>
      <c r="F19">
        <v>12</v>
      </c>
      <c r="G19">
        <v>14</v>
      </c>
      <c r="H19">
        <v>33</v>
      </c>
      <c r="I19" s="2">
        <v>0.22641509400000001</v>
      </c>
      <c r="J19" s="2">
        <v>0.24399999999999999</v>
      </c>
      <c r="K19" s="2">
        <v>1.7584905999999983E-2</v>
      </c>
      <c r="L19" s="4">
        <v>46</v>
      </c>
      <c r="M19" s="2">
        <v>0.33152173899999998</v>
      </c>
      <c r="N19" s="2">
        <v>0.33100000000000002</v>
      </c>
      <c r="O19" s="2">
        <v>0.38364779799999998</v>
      </c>
      <c r="P19" s="2">
        <v>0.441</v>
      </c>
      <c r="Q19" s="2">
        <v>0.71516953699999997</v>
      </c>
      <c r="R19" s="2">
        <v>0.77200000000000002</v>
      </c>
      <c r="S19" s="2">
        <v>5.6830463000000053E-2</v>
      </c>
      <c r="T19" s="4">
        <v>44</v>
      </c>
      <c r="U19" s="4">
        <v>103.03978812024232</v>
      </c>
      <c r="V19" s="4">
        <v>121.17756718968464</v>
      </c>
      <c r="W19" s="4">
        <v>18.137779069442317</v>
      </c>
      <c r="X19" s="4">
        <v>43</v>
      </c>
      <c r="Y19" s="2">
        <v>0.31695273730272799</v>
      </c>
      <c r="Z19" s="2">
        <v>0.33600000000000002</v>
      </c>
      <c r="AA19" s="2">
        <v>1.9047262697272027E-2</v>
      </c>
      <c r="AB19" s="4">
        <v>45</v>
      </c>
      <c r="AC19" s="3">
        <v>100.533012357321</v>
      </c>
      <c r="AD19" s="3">
        <v>113</v>
      </c>
      <c r="AE19" s="3">
        <v>12.466987642679001</v>
      </c>
      <c r="AF19" s="4">
        <v>45</v>
      </c>
      <c r="AG19" s="3">
        <v>8.3884062266334394E-2</v>
      </c>
      <c r="AH19" s="3">
        <v>0.6</v>
      </c>
      <c r="AI19" s="3">
        <v>0.3160283276080505</v>
      </c>
      <c r="AJ19" s="3">
        <v>1.4507462686567165</v>
      </c>
      <c r="AK19" s="3">
        <v>1.1347179410486661</v>
      </c>
      <c r="AL19">
        <v>45</v>
      </c>
      <c r="AM19" s="3">
        <f>GEOMEAN(Table2[[#This Row],[WAR/162 Change Rank]],Table2[[#This Row],[wOBA Change Rank]],Table2[[#This Row],[OPS+ Change Rank]],Table2[[#This Row],[Avg Change Rank]])</f>
        <v>44.736584986052947</v>
      </c>
    </row>
    <row r="20" spans="1:39" x14ac:dyDescent="0.45">
      <c r="A20" t="s">
        <v>185</v>
      </c>
      <c r="B20" t="s">
        <v>68</v>
      </c>
      <c r="C20">
        <v>49</v>
      </c>
      <c r="D20">
        <v>78</v>
      </c>
      <c r="E20">
        <v>6</v>
      </c>
      <c r="F20">
        <v>11</v>
      </c>
      <c r="G20">
        <v>29</v>
      </c>
      <c r="H20">
        <v>43</v>
      </c>
      <c r="I20" s="2">
        <v>0.23383084500000001</v>
      </c>
      <c r="J20" s="2">
        <v>0.29799999999999999</v>
      </c>
      <c r="K20" s="2">
        <v>6.4169154999999978E-2</v>
      </c>
      <c r="L20" s="4">
        <v>11</v>
      </c>
      <c r="M20" s="2">
        <v>0.27699530500000002</v>
      </c>
      <c r="N20" s="2">
        <v>0.33900000000000002</v>
      </c>
      <c r="O20" s="2">
        <v>0.37313432800000002</v>
      </c>
      <c r="P20" s="2">
        <v>0.46200000000000002</v>
      </c>
      <c r="Q20" s="2">
        <v>0.65012963300000004</v>
      </c>
      <c r="R20" s="2">
        <v>0.80100000000000005</v>
      </c>
      <c r="S20" s="2">
        <v>0.15087036700000001</v>
      </c>
      <c r="T20" s="4">
        <v>20</v>
      </c>
      <c r="U20" s="4">
        <v>86.392419022836719</v>
      </c>
      <c r="V20" s="4">
        <v>129.81668479105176</v>
      </c>
      <c r="W20" s="4">
        <v>43.424265768215037</v>
      </c>
      <c r="X20" s="4">
        <v>19</v>
      </c>
      <c r="Y20" s="2">
        <v>0.28353037772603901</v>
      </c>
      <c r="Z20" s="2">
        <v>0.34399999999999997</v>
      </c>
      <c r="AA20" s="2">
        <v>6.0469622273960966E-2</v>
      </c>
      <c r="AB20" s="4">
        <v>20</v>
      </c>
      <c r="AC20" s="3">
        <v>79.043886279265806</v>
      </c>
      <c r="AD20" s="3">
        <v>120</v>
      </c>
      <c r="AE20" s="3">
        <v>40.956113720734194</v>
      </c>
      <c r="AF20" s="4">
        <v>21</v>
      </c>
      <c r="AG20" s="3">
        <v>0.11619790780254299</v>
      </c>
      <c r="AH20" s="3">
        <v>1.7</v>
      </c>
      <c r="AI20" s="3">
        <v>0.38416451151044823</v>
      </c>
      <c r="AJ20" s="3">
        <v>3.5307692307692307</v>
      </c>
      <c r="AK20" s="3">
        <v>3.1466047192587823</v>
      </c>
      <c r="AL20">
        <v>21</v>
      </c>
      <c r="AM20" s="3">
        <f>GEOMEAN(Table2[[#This Row],[WAR/162 Change Rank]],Table2[[#This Row],[wOBA Change Rank]],Table2[[#This Row],[OPS+ Change Rank]],Table2[[#This Row],[Avg Change Rank]])</f>
        <v>17.212695823522832</v>
      </c>
    </row>
    <row r="21" spans="1:39" x14ac:dyDescent="0.45">
      <c r="A21" t="s">
        <v>184</v>
      </c>
      <c r="B21" t="s">
        <v>28</v>
      </c>
      <c r="C21">
        <v>52</v>
      </c>
      <c r="D21">
        <v>82</v>
      </c>
      <c r="E21">
        <v>5</v>
      </c>
      <c r="F21">
        <v>14</v>
      </c>
      <c r="G21">
        <v>33</v>
      </c>
      <c r="H21">
        <v>66</v>
      </c>
      <c r="I21" s="2">
        <v>0.22527472500000001</v>
      </c>
      <c r="J21" s="2">
        <v>0.27800000000000002</v>
      </c>
      <c r="K21" s="2">
        <v>5.2725275000000016E-2</v>
      </c>
      <c r="L21" s="4">
        <v>16</v>
      </c>
      <c r="M21" s="2">
        <v>0.30841121399999999</v>
      </c>
      <c r="N21" s="2">
        <v>0.315</v>
      </c>
      <c r="O21" s="2">
        <v>0.39010989000000001</v>
      </c>
      <c r="P21" s="2">
        <v>0.46600000000000003</v>
      </c>
      <c r="Q21" s="2">
        <v>0.698521104</v>
      </c>
      <c r="R21" s="2">
        <v>0.78100000000000003</v>
      </c>
      <c r="S21" s="2">
        <v>8.2478896000000024E-2</v>
      </c>
      <c r="T21" s="4">
        <v>38</v>
      </c>
      <c r="U21" s="4">
        <v>99.461065788410735</v>
      </c>
      <c r="V21" s="4">
        <v>125.23691160478485</v>
      </c>
      <c r="W21" s="4">
        <v>25.775845816374115</v>
      </c>
      <c r="X21" s="4">
        <v>36</v>
      </c>
      <c r="Y21" s="2">
        <v>0.30289545153903003</v>
      </c>
      <c r="Z21" s="2">
        <v>0.33200000000000002</v>
      </c>
      <c r="AA21" s="2">
        <v>2.9104548460969992E-2</v>
      </c>
      <c r="AB21" s="4">
        <v>40</v>
      </c>
      <c r="AC21" s="3">
        <v>91.053012625841006</v>
      </c>
      <c r="AD21" s="3">
        <v>112</v>
      </c>
      <c r="AE21" s="3">
        <v>20.946987374158994</v>
      </c>
      <c r="AF21" s="4">
        <v>40</v>
      </c>
      <c r="AG21" s="3">
        <v>0.12857534685625699</v>
      </c>
      <c r="AH21" s="3">
        <v>1.1000000000000001</v>
      </c>
      <c r="AI21" s="3">
        <v>0.40056165751372369</v>
      </c>
      <c r="AJ21" s="3">
        <v>2.1731707317073172</v>
      </c>
      <c r="AK21" s="3">
        <v>1.7726090741935936</v>
      </c>
      <c r="AL21">
        <v>38</v>
      </c>
      <c r="AM21" s="3">
        <f>GEOMEAN(Table2[[#This Row],[WAR/162 Change Rank]],Table2[[#This Row],[wOBA Change Rank]],Table2[[#This Row],[OPS+ Change Rank]],Table2[[#This Row],[Avg Change Rank]])</f>
        <v>30.589087222433765</v>
      </c>
    </row>
    <row r="22" spans="1:39" x14ac:dyDescent="0.45">
      <c r="A22" t="s">
        <v>183</v>
      </c>
      <c r="B22" t="s">
        <v>38</v>
      </c>
      <c r="C22">
        <v>47</v>
      </c>
      <c r="D22">
        <v>83</v>
      </c>
      <c r="E22">
        <v>5</v>
      </c>
      <c r="F22">
        <v>14</v>
      </c>
      <c r="G22">
        <v>16</v>
      </c>
      <c r="H22">
        <v>54</v>
      </c>
      <c r="I22" s="2">
        <v>0.21794871699999999</v>
      </c>
      <c r="J22" s="2">
        <v>0.30499999999999999</v>
      </c>
      <c r="K22" s="2">
        <v>8.7051283000000007E-2</v>
      </c>
      <c r="L22" s="4">
        <v>3</v>
      </c>
      <c r="M22" s="2">
        <v>0.26347305300000001</v>
      </c>
      <c r="N22" s="2">
        <v>0.36299999999999999</v>
      </c>
      <c r="O22" s="2">
        <v>0.33974358900000001</v>
      </c>
      <c r="P22" s="2">
        <v>0.53</v>
      </c>
      <c r="Q22" s="2">
        <v>0.60321664200000003</v>
      </c>
      <c r="R22" s="2">
        <v>0.89300000000000002</v>
      </c>
      <c r="S22" s="2">
        <v>0.28978335799999999</v>
      </c>
      <c r="T22" s="4">
        <v>1</v>
      </c>
      <c r="U22" s="4">
        <v>72.460315466832384</v>
      </c>
      <c r="V22" s="4">
        <v>157.32639428305112</v>
      </c>
      <c r="W22" s="4">
        <v>84.866078816218732</v>
      </c>
      <c r="X22" s="4">
        <v>3</v>
      </c>
      <c r="Y22" s="2">
        <v>0.26431851900980102</v>
      </c>
      <c r="Z22" s="2">
        <v>0.379</v>
      </c>
      <c r="AA22" s="2">
        <v>0.11468148099019898</v>
      </c>
      <c r="AB22" s="4">
        <v>1</v>
      </c>
      <c r="AC22" s="3">
        <v>66.903394689885303</v>
      </c>
      <c r="AD22" s="3">
        <v>145</v>
      </c>
      <c r="AE22" s="3">
        <v>78.096605310114697</v>
      </c>
      <c r="AF22" s="4">
        <v>1</v>
      </c>
      <c r="AG22" s="3">
        <v>0.180835164326871</v>
      </c>
      <c r="AH22" s="3">
        <v>3.3</v>
      </c>
      <c r="AI22" s="3">
        <v>0.62330418342453409</v>
      </c>
      <c r="AJ22" s="3">
        <v>6.4409638554216864</v>
      </c>
      <c r="AK22" s="3">
        <v>5.8176596719971521</v>
      </c>
      <c r="AL22">
        <v>5</v>
      </c>
      <c r="AM22" s="3">
        <f>GEOMEAN(Table2[[#This Row],[WAR/162 Change Rank]],Table2[[#This Row],[wOBA Change Rank]],Table2[[#This Row],[OPS+ Change Rank]],Table2[[#This Row],[Avg Change Rank]])</f>
        <v>2.5900200641113513</v>
      </c>
    </row>
    <row r="23" spans="1:39" x14ac:dyDescent="0.45">
      <c r="A23" t="s">
        <v>182</v>
      </c>
      <c r="B23" t="s">
        <v>26</v>
      </c>
      <c r="C23">
        <v>51</v>
      </c>
      <c r="D23">
        <v>81</v>
      </c>
      <c r="E23">
        <v>4</v>
      </c>
      <c r="F23">
        <v>18</v>
      </c>
      <c r="G23">
        <v>21</v>
      </c>
      <c r="H23">
        <v>44</v>
      </c>
      <c r="I23" s="2">
        <v>0.20603015</v>
      </c>
      <c r="J23" s="2">
        <v>0.28799999999999998</v>
      </c>
      <c r="K23" s="2">
        <v>8.1969849999999983E-2</v>
      </c>
      <c r="L23" s="4">
        <v>4</v>
      </c>
      <c r="M23" s="2">
        <v>0.27272727200000002</v>
      </c>
      <c r="N23" s="2">
        <v>0.33800000000000002</v>
      </c>
      <c r="O23" s="2">
        <v>0.31658291399999999</v>
      </c>
      <c r="P23" s="2">
        <v>0.51500000000000001</v>
      </c>
      <c r="Q23" s="2">
        <v>0.58931018600000007</v>
      </c>
      <c r="R23" s="2">
        <v>0.85299999999999998</v>
      </c>
      <c r="S23" s="2">
        <v>0.26368981399999991</v>
      </c>
      <c r="T23" s="4">
        <v>6</v>
      </c>
      <c r="U23" s="4">
        <v>67.341430905701415</v>
      </c>
      <c r="V23" s="4">
        <v>146.45176324374711</v>
      </c>
      <c r="W23" s="4">
        <v>79.110332338045694</v>
      </c>
      <c r="X23" s="4">
        <v>6</v>
      </c>
      <c r="Y23" s="2">
        <v>0.26173314154148097</v>
      </c>
      <c r="Z23" s="2">
        <v>0.36599999999999999</v>
      </c>
      <c r="AA23" s="2">
        <v>0.10426685845851902</v>
      </c>
      <c r="AB23" s="4">
        <v>7</v>
      </c>
      <c r="AC23" s="3">
        <v>69.203628534277001</v>
      </c>
      <c r="AD23" s="3">
        <v>142</v>
      </c>
      <c r="AE23" s="3">
        <v>72.796371465722999</v>
      </c>
      <c r="AF23" s="4">
        <v>4</v>
      </c>
      <c r="AG23" s="3">
        <v>0.18177444774427101</v>
      </c>
      <c r="AH23" s="3">
        <v>3.3</v>
      </c>
      <c r="AI23" s="3">
        <v>0.57740118695239029</v>
      </c>
      <c r="AJ23" s="3">
        <v>6.6</v>
      </c>
      <c r="AK23" s="3">
        <v>6.0225988130476091</v>
      </c>
      <c r="AL23">
        <v>3</v>
      </c>
      <c r="AM23" s="3">
        <f>GEOMEAN(Table2[[#This Row],[WAR/162 Change Rank]],Table2[[#This Row],[wOBA Change Rank]],Table2[[#This Row],[OPS+ Change Rank]],Table2[[#This Row],[Avg Change Rank]])</f>
        <v>4.7381372205375865</v>
      </c>
    </row>
    <row r="24" spans="1:39" x14ac:dyDescent="0.45">
      <c r="A24" t="s">
        <v>181</v>
      </c>
      <c r="B24" t="s">
        <v>26</v>
      </c>
      <c r="C24">
        <v>49</v>
      </c>
      <c r="D24">
        <v>84</v>
      </c>
      <c r="E24">
        <v>3</v>
      </c>
      <c r="F24">
        <v>13</v>
      </c>
      <c r="G24">
        <v>23</v>
      </c>
      <c r="H24">
        <v>59</v>
      </c>
      <c r="I24" s="2">
        <v>0.25543478200000003</v>
      </c>
      <c r="J24" s="2">
        <v>0.317</v>
      </c>
      <c r="K24" s="2">
        <v>6.1565217999999977E-2</v>
      </c>
      <c r="L24" s="4">
        <v>13</v>
      </c>
      <c r="M24" s="2">
        <v>0.28571428500000001</v>
      </c>
      <c r="N24" s="2">
        <v>0.34100000000000003</v>
      </c>
      <c r="O24" s="2">
        <v>0.369565217</v>
      </c>
      <c r="P24" s="2">
        <v>0.48799999999999999</v>
      </c>
      <c r="Q24" s="2">
        <v>0.65527950199999996</v>
      </c>
      <c r="R24" s="2">
        <v>0.82899999999999996</v>
      </c>
      <c r="S24" s="2">
        <v>0.173720498</v>
      </c>
      <c r="T24" s="4">
        <v>17</v>
      </c>
      <c r="U24" s="4">
        <v>87.382339956501468</v>
      </c>
      <c r="V24" s="4">
        <v>138.58474444617056</v>
      </c>
      <c r="W24" s="4">
        <v>51.202404489669092</v>
      </c>
      <c r="X24" s="4">
        <v>18</v>
      </c>
      <c r="Y24" s="2">
        <v>0.283405572175979</v>
      </c>
      <c r="Z24" s="2">
        <v>0.35299999999999998</v>
      </c>
      <c r="AA24" s="2">
        <v>6.9594427824020977E-2</v>
      </c>
      <c r="AB24" s="4">
        <v>14</v>
      </c>
      <c r="AC24" s="3">
        <v>84.308202854200204</v>
      </c>
      <c r="AD24" s="3">
        <v>133</v>
      </c>
      <c r="AE24" s="3">
        <v>48.691797145799796</v>
      </c>
      <c r="AF24" s="4">
        <v>13</v>
      </c>
      <c r="AG24" s="3">
        <v>0.19824825749681799</v>
      </c>
      <c r="AH24" s="3">
        <v>2.5</v>
      </c>
      <c r="AI24" s="3">
        <v>0.65543301458131653</v>
      </c>
      <c r="AJ24" s="3">
        <v>4.8214285714285712</v>
      </c>
      <c r="AK24" s="3">
        <v>4.1659955568472551</v>
      </c>
      <c r="AL24">
        <v>13</v>
      </c>
      <c r="AM24" s="3">
        <f>GEOMEAN(Table2[[#This Row],[WAR/162 Change Rank]],Table2[[#This Row],[wOBA Change Rank]],Table2[[#This Row],[OPS+ Change Rank]],Table2[[#This Row],[Avg Change Rank]])</f>
        <v>14.365535223688607</v>
      </c>
    </row>
    <row r="25" spans="1:39" x14ac:dyDescent="0.45">
      <c r="A25" t="s">
        <v>180</v>
      </c>
      <c r="B25" t="s">
        <v>78</v>
      </c>
      <c r="C25">
        <v>49</v>
      </c>
      <c r="D25">
        <v>86</v>
      </c>
      <c r="E25">
        <v>7</v>
      </c>
      <c r="F25">
        <v>13</v>
      </c>
      <c r="G25">
        <v>22</v>
      </c>
      <c r="H25">
        <v>39</v>
      </c>
      <c r="I25" s="2">
        <v>0.201183431</v>
      </c>
      <c r="J25" s="2">
        <v>0.251</v>
      </c>
      <c r="K25" s="2">
        <v>4.9816569000000005E-2</v>
      </c>
      <c r="L25" s="4">
        <v>18</v>
      </c>
      <c r="M25" s="2">
        <v>0.281914893</v>
      </c>
      <c r="N25" s="2">
        <v>0.34799999999999998</v>
      </c>
      <c r="O25" s="2">
        <v>0.36094674500000001</v>
      </c>
      <c r="P25" s="2">
        <v>0.44400000000000001</v>
      </c>
      <c r="Q25" s="2">
        <v>0.64286163800000007</v>
      </c>
      <c r="R25" s="2">
        <v>0.79200000000000004</v>
      </c>
      <c r="S25" s="2">
        <v>0.14913836199999997</v>
      </c>
      <c r="T25" s="4">
        <v>21</v>
      </c>
      <c r="U25" s="4">
        <v>83.710922675159253</v>
      </c>
      <c r="V25" s="4">
        <v>126.27932266583812</v>
      </c>
      <c r="W25" s="4">
        <v>42.56839999067887</v>
      </c>
      <c r="X25" s="4">
        <v>21</v>
      </c>
      <c r="Y25" s="2">
        <v>0.28023127137973702</v>
      </c>
      <c r="Z25" s="2">
        <v>0.34599999999999997</v>
      </c>
      <c r="AA25" s="2">
        <v>6.5768728620262951E-2</v>
      </c>
      <c r="AB25" s="4">
        <v>19</v>
      </c>
      <c r="AC25" s="3">
        <v>81.251367869753196</v>
      </c>
      <c r="AD25" s="3">
        <v>127</v>
      </c>
      <c r="AE25" s="3">
        <v>45.748632130246804</v>
      </c>
      <c r="AF25" s="4">
        <v>18</v>
      </c>
      <c r="AG25" s="3">
        <v>0.20795910722592001</v>
      </c>
      <c r="AH25" s="3">
        <v>2.2999999999999998</v>
      </c>
      <c r="AI25" s="3">
        <v>0.68753827286936819</v>
      </c>
      <c r="AJ25" s="3">
        <v>4.3325581395348838</v>
      </c>
      <c r="AK25" s="3">
        <v>3.6450198666655158</v>
      </c>
      <c r="AL25">
        <v>19</v>
      </c>
      <c r="AM25" s="3">
        <f>GEOMEAN(Table2[[#This Row],[WAR/162 Change Rank]],Table2[[#This Row],[wOBA Change Rank]],Table2[[#This Row],[OPS+ Change Rank]],Table2[[#This Row],[Avg Change Rank]])</f>
        <v>19.219839224334006</v>
      </c>
    </row>
    <row r="26" spans="1:39" x14ac:dyDescent="0.45">
      <c r="A26" t="s">
        <v>178</v>
      </c>
      <c r="B26" t="s">
        <v>84</v>
      </c>
      <c r="C26">
        <v>55</v>
      </c>
      <c r="D26">
        <v>85</v>
      </c>
      <c r="E26">
        <v>9</v>
      </c>
      <c r="F26">
        <v>10</v>
      </c>
      <c r="G26">
        <v>25</v>
      </c>
      <c r="H26">
        <v>38</v>
      </c>
      <c r="I26" s="2">
        <v>0.25806451600000002</v>
      </c>
      <c r="J26" s="2">
        <v>0.223</v>
      </c>
      <c r="K26" s="2">
        <v>-3.5064516000000018E-2</v>
      </c>
      <c r="L26" s="4">
        <v>88</v>
      </c>
      <c r="M26" s="2">
        <v>0.31512604999999999</v>
      </c>
      <c r="N26" s="2">
        <v>0.249</v>
      </c>
      <c r="O26" s="2">
        <v>0.42396313299999999</v>
      </c>
      <c r="P26" s="2">
        <v>0.35699999999999998</v>
      </c>
      <c r="Q26" s="2">
        <v>0.73908918299999993</v>
      </c>
      <c r="R26" s="2">
        <v>0.60599999999999998</v>
      </c>
      <c r="S26" s="2">
        <v>-0.13308918299999994</v>
      </c>
      <c r="T26" s="4">
        <v>95</v>
      </c>
      <c r="U26" s="4">
        <v>111.88011824607736</v>
      </c>
      <c r="V26" s="4">
        <v>74.425974832996729</v>
      </c>
      <c r="W26" s="4">
        <v>-37.454143413080629</v>
      </c>
      <c r="X26" s="4">
        <v>95</v>
      </c>
      <c r="Y26" s="2">
        <v>0.31886118298341398</v>
      </c>
      <c r="Z26" s="2">
        <v>0.26300000000000001</v>
      </c>
      <c r="AA26" s="2">
        <v>-5.5861182983413971E-2</v>
      </c>
      <c r="AB26" s="4">
        <v>95</v>
      </c>
      <c r="AC26" s="3">
        <v>102.385550574071</v>
      </c>
      <c r="AD26" s="3">
        <v>64</v>
      </c>
      <c r="AE26" s="3">
        <v>-38.385550574071004</v>
      </c>
      <c r="AF26" s="4">
        <v>95</v>
      </c>
      <c r="AG26" s="3">
        <v>0.22689580725563899</v>
      </c>
      <c r="AH26" s="3">
        <v>-1.1000000000000001</v>
      </c>
      <c r="AI26" s="3">
        <v>0.66831128682570029</v>
      </c>
      <c r="AJ26" s="3">
        <v>-2.0964705882352943</v>
      </c>
      <c r="AK26" s="3">
        <v>-2.7647818750609945</v>
      </c>
      <c r="AL26">
        <v>93</v>
      </c>
      <c r="AM26" s="3">
        <f>GEOMEAN(Table2[[#This Row],[WAR/162 Change Rank]],Table2[[#This Row],[wOBA Change Rank]],Table2[[#This Row],[OPS+ Change Rank]],Table2[[#This Row],[Avg Change Rank]])</f>
        <v>92.705010583047596</v>
      </c>
    </row>
    <row r="27" spans="1:39" x14ac:dyDescent="0.45">
      <c r="A27" t="s">
        <v>175</v>
      </c>
      <c r="B27" t="s">
        <v>41</v>
      </c>
      <c r="C27">
        <v>47</v>
      </c>
      <c r="D27">
        <v>90</v>
      </c>
      <c r="E27">
        <v>3</v>
      </c>
      <c r="F27">
        <v>11</v>
      </c>
      <c r="G27">
        <v>17</v>
      </c>
      <c r="H27">
        <v>38</v>
      </c>
      <c r="I27" s="2">
        <v>0.22289156600000001</v>
      </c>
      <c r="J27" s="2">
        <v>0.255</v>
      </c>
      <c r="K27" s="2">
        <v>3.2108433999999991E-2</v>
      </c>
      <c r="L27" s="4">
        <v>31</v>
      </c>
      <c r="M27" s="2">
        <v>0.33333333300000001</v>
      </c>
      <c r="N27" s="2">
        <v>0.35399999999999998</v>
      </c>
      <c r="O27" s="2">
        <v>0.313253012</v>
      </c>
      <c r="P27" s="2">
        <v>0.42499999999999999</v>
      </c>
      <c r="Q27" s="2">
        <v>0.64658634500000001</v>
      </c>
      <c r="R27" s="2">
        <v>0.77899999999999991</v>
      </c>
      <c r="S27" s="2">
        <v>0.13241365499999991</v>
      </c>
      <c r="T27" s="4">
        <v>25</v>
      </c>
      <c r="U27" s="4">
        <v>81.06291865931334</v>
      </c>
      <c r="V27" s="4">
        <v>121.69178188597174</v>
      </c>
      <c r="W27" s="4">
        <v>40.628863226658396</v>
      </c>
      <c r="X27" s="4">
        <v>24</v>
      </c>
      <c r="Y27" s="2">
        <v>0.29561461607615103</v>
      </c>
      <c r="Z27" s="2">
        <v>0.34100000000000003</v>
      </c>
      <c r="AA27" s="2">
        <v>4.5385383923848999E-2</v>
      </c>
      <c r="AB27" s="4">
        <v>27</v>
      </c>
      <c r="AC27" s="3">
        <v>82.800978228103403</v>
      </c>
      <c r="AD27" s="3">
        <v>114</v>
      </c>
      <c r="AE27" s="3">
        <v>31.199021771896597</v>
      </c>
      <c r="AF27" s="4">
        <v>29</v>
      </c>
      <c r="AG27" s="3">
        <v>0.28530912480522003</v>
      </c>
      <c r="AH27" s="3">
        <v>2</v>
      </c>
      <c r="AI27" s="3">
        <v>0.98340591954139678</v>
      </c>
      <c r="AJ27" s="3">
        <v>3.6</v>
      </c>
      <c r="AK27" s="3">
        <v>2.6165940804586034</v>
      </c>
      <c r="AL27">
        <v>29</v>
      </c>
      <c r="AM27" s="3">
        <f>GEOMEAN(Table2[[#This Row],[WAR/162 Change Rank]],Table2[[#This Row],[wOBA Change Rank]],Table2[[#This Row],[OPS+ Change Rank]],Table2[[#This Row],[Avg Change Rank]])</f>
        <v>27.62699661012957</v>
      </c>
    </row>
    <row r="28" spans="1:39" x14ac:dyDescent="0.45">
      <c r="A28" t="s">
        <v>173</v>
      </c>
      <c r="B28" t="s">
        <v>35</v>
      </c>
      <c r="C28">
        <v>48</v>
      </c>
      <c r="D28">
        <v>93</v>
      </c>
      <c r="E28">
        <v>9</v>
      </c>
      <c r="F28">
        <v>32</v>
      </c>
      <c r="G28">
        <v>29</v>
      </c>
      <c r="H28">
        <v>67</v>
      </c>
      <c r="I28" s="2">
        <v>0.20111731799999999</v>
      </c>
      <c r="J28" s="2">
        <v>0.26</v>
      </c>
      <c r="K28" s="2">
        <v>5.888268200000002E-2</v>
      </c>
      <c r="L28" s="4">
        <v>15</v>
      </c>
      <c r="M28" s="2">
        <v>0.28358208899999998</v>
      </c>
      <c r="N28" s="2">
        <v>0.32500000000000001</v>
      </c>
      <c r="O28" s="2">
        <v>0.42458100500000001</v>
      </c>
      <c r="P28" s="2">
        <v>0.56399999999999995</v>
      </c>
      <c r="Q28" s="2">
        <v>0.70816309399999999</v>
      </c>
      <c r="R28" s="2">
        <v>0.88900000000000001</v>
      </c>
      <c r="S28" s="2">
        <v>0.18083690600000002</v>
      </c>
      <c r="T28" s="4">
        <v>15</v>
      </c>
      <c r="U28" s="4">
        <v>104.38324374398009</v>
      </c>
      <c r="V28" s="4">
        <v>158.88612707783128</v>
      </c>
      <c r="W28" s="4">
        <v>54.502883333851187</v>
      </c>
      <c r="X28" s="4">
        <v>15</v>
      </c>
      <c r="Y28" s="2">
        <v>0.30638937392638099</v>
      </c>
      <c r="Z28" s="2">
        <v>0.373</v>
      </c>
      <c r="AA28" s="2">
        <v>6.6610626073619006E-2</v>
      </c>
      <c r="AB28" s="4">
        <v>17</v>
      </c>
      <c r="AC28" s="3">
        <v>100.71076601240399</v>
      </c>
      <c r="AD28" s="3">
        <v>148</v>
      </c>
      <c r="AE28" s="3">
        <v>47.289233987596006</v>
      </c>
      <c r="AF28" s="4">
        <v>17</v>
      </c>
      <c r="AG28" s="3">
        <v>0.33510533833728101</v>
      </c>
      <c r="AH28" s="3">
        <v>2.9</v>
      </c>
      <c r="AI28" s="3">
        <v>1.1309805168883234</v>
      </c>
      <c r="AJ28" s="3">
        <v>5.0516129032258066</v>
      </c>
      <c r="AK28" s="3">
        <v>3.9206323863374832</v>
      </c>
      <c r="AL28">
        <v>16</v>
      </c>
      <c r="AM28" s="3">
        <f>GEOMEAN(Table2[[#This Row],[WAR/162 Change Rank]],Table2[[#This Row],[wOBA Change Rank]],Table2[[#This Row],[OPS+ Change Rank]],Table2[[#This Row],[Avg Change Rank]])</f>
        <v>15.728519877504674</v>
      </c>
    </row>
    <row r="29" spans="1:39" x14ac:dyDescent="0.45">
      <c r="A29" t="s">
        <v>171</v>
      </c>
      <c r="B29" t="s">
        <v>47</v>
      </c>
      <c r="C29">
        <v>38</v>
      </c>
      <c r="D29">
        <v>73</v>
      </c>
      <c r="E29">
        <v>3</v>
      </c>
      <c r="F29">
        <v>16</v>
      </c>
      <c r="G29">
        <v>18</v>
      </c>
      <c r="H29">
        <v>38</v>
      </c>
      <c r="I29" s="2">
        <v>0.238410596</v>
      </c>
      <c r="J29" s="2">
        <v>0.26300000000000001</v>
      </c>
      <c r="K29" s="2">
        <v>2.4589404000000009E-2</v>
      </c>
      <c r="L29" s="4">
        <v>37</v>
      </c>
      <c r="M29" s="2">
        <v>0.31137724500000002</v>
      </c>
      <c r="N29" s="2">
        <v>0.32400000000000001</v>
      </c>
      <c r="O29" s="2">
        <v>0.37748344299999997</v>
      </c>
      <c r="P29" s="2">
        <v>0.5</v>
      </c>
      <c r="Q29" s="2">
        <v>0.688860688</v>
      </c>
      <c r="R29" s="2">
        <v>0.82400000000000007</v>
      </c>
      <c r="S29" s="2">
        <v>0.13513931200000007</v>
      </c>
      <c r="T29" s="4">
        <v>23</v>
      </c>
      <c r="U29" s="4">
        <v>96.163326518564546</v>
      </c>
      <c r="V29" s="4">
        <v>138.26005903371134</v>
      </c>
      <c r="W29" s="4">
        <v>42.096732515146797</v>
      </c>
      <c r="X29" s="4">
        <v>22</v>
      </c>
      <c r="Y29" s="2">
        <v>0.30344569468926502</v>
      </c>
      <c r="Z29" s="2">
        <v>0.35199999999999998</v>
      </c>
      <c r="AA29" s="2">
        <v>4.8554305310734958E-2</v>
      </c>
      <c r="AB29" s="4">
        <v>24</v>
      </c>
      <c r="AC29" s="3">
        <v>92.178398335733306</v>
      </c>
      <c r="AD29" s="3">
        <v>126</v>
      </c>
      <c r="AE29" s="3">
        <v>33.821601664266694</v>
      </c>
      <c r="AF29" s="4">
        <v>24</v>
      </c>
      <c r="AG29" s="3">
        <v>0.360423089943543</v>
      </c>
      <c r="AH29" s="3">
        <v>1.9</v>
      </c>
      <c r="AI29" s="3">
        <v>1.536540541338262</v>
      </c>
      <c r="AJ29" s="3">
        <v>4.2164383561643834</v>
      </c>
      <c r="AK29" s="3">
        <v>2.6798978148261217</v>
      </c>
      <c r="AL29">
        <v>26</v>
      </c>
      <c r="AM29" s="3">
        <f>GEOMEAN(Table2[[#This Row],[WAR/162 Change Rank]],Table2[[#This Row],[wOBA Change Rank]],Table2[[#This Row],[OPS+ Change Rank]],Table2[[#This Row],[Avg Change Rank]])</f>
        <v>26.696372202068705</v>
      </c>
    </row>
    <row r="30" spans="1:39" x14ac:dyDescent="0.45">
      <c r="A30" t="s">
        <v>170</v>
      </c>
      <c r="B30" t="s">
        <v>90</v>
      </c>
      <c r="C30">
        <v>50</v>
      </c>
      <c r="D30">
        <v>87</v>
      </c>
      <c r="E30">
        <v>4</v>
      </c>
      <c r="F30">
        <v>7</v>
      </c>
      <c r="G30">
        <v>25</v>
      </c>
      <c r="H30">
        <v>38</v>
      </c>
      <c r="I30" s="2">
        <v>0.228426395</v>
      </c>
      <c r="J30" s="2">
        <v>0.28799999999999998</v>
      </c>
      <c r="K30" s="2">
        <v>5.9573604999999974E-2</v>
      </c>
      <c r="L30" s="4">
        <v>14</v>
      </c>
      <c r="M30" s="2">
        <v>0.311111111</v>
      </c>
      <c r="N30" s="2">
        <v>0.34399999999999997</v>
      </c>
      <c r="O30" s="2">
        <v>0.36040609099999998</v>
      </c>
      <c r="P30" s="2">
        <v>0.41199999999999998</v>
      </c>
      <c r="Q30" s="2">
        <v>0.67151720199999998</v>
      </c>
      <c r="R30" s="2">
        <v>0.75600000000000001</v>
      </c>
      <c r="S30" s="2">
        <v>8.4482798000000026E-2</v>
      </c>
      <c r="T30" s="4">
        <v>36</v>
      </c>
      <c r="U30" s="4">
        <v>90.659768653099277</v>
      </c>
      <c r="V30" s="4">
        <v>115.11263010719279</v>
      </c>
      <c r="W30" s="4">
        <v>24.452861454093508</v>
      </c>
      <c r="X30" s="4">
        <v>37</v>
      </c>
      <c r="Y30" s="2">
        <v>0.29736187987857299</v>
      </c>
      <c r="Z30" s="2">
        <v>0.33200000000000002</v>
      </c>
      <c r="AA30" s="2">
        <v>3.463812012142703E-2</v>
      </c>
      <c r="AB30" s="4">
        <v>37</v>
      </c>
      <c r="AC30" s="3">
        <v>90.986537940028697</v>
      </c>
      <c r="AD30" s="3">
        <v>115</v>
      </c>
      <c r="AE30" s="3">
        <v>24.013462059971303</v>
      </c>
      <c r="AF30" s="4">
        <v>36</v>
      </c>
      <c r="AG30" s="3">
        <v>0.39160915219938902</v>
      </c>
      <c r="AH30" s="3">
        <v>1.8</v>
      </c>
      <c r="AI30" s="3">
        <v>1.2688136531260203</v>
      </c>
      <c r="AJ30" s="3">
        <v>3.3517241379310345</v>
      </c>
      <c r="AK30" s="3">
        <v>2.082910484805014</v>
      </c>
      <c r="AL30">
        <v>36</v>
      </c>
      <c r="AM30" s="3">
        <f>GEOMEAN(Table2[[#This Row],[WAR/162 Change Rank]],Table2[[#This Row],[wOBA Change Rank]],Table2[[#This Row],[OPS+ Change Rank]],Table2[[#This Row],[Avg Change Rank]])</f>
        <v>28.820963548497385</v>
      </c>
    </row>
    <row r="31" spans="1:39" x14ac:dyDescent="0.45">
      <c r="A31" t="s">
        <v>167</v>
      </c>
      <c r="B31" t="s">
        <v>47</v>
      </c>
      <c r="C31">
        <v>51</v>
      </c>
      <c r="D31">
        <v>96</v>
      </c>
      <c r="E31">
        <v>8</v>
      </c>
      <c r="F31">
        <v>18</v>
      </c>
      <c r="G31">
        <v>29</v>
      </c>
      <c r="H31">
        <v>53</v>
      </c>
      <c r="I31" s="2">
        <v>0.23036649200000001</v>
      </c>
      <c r="J31" s="2">
        <v>0.24</v>
      </c>
      <c r="K31" s="2">
        <v>9.6335079999999851E-3</v>
      </c>
      <c r="L31" s="4">
        <v>56</v>
      </c>
      <c r="M31" s="2">
        <v>0.32110091699999999</v>
      </c>
      <c r="N31" s="2">
        <v>0.312</v>
      </c>
      <c r="O31" s="2">
        <v>0.424083769</v>
      </c>
      <c r="P31" s="2">
        <v>0.45500000000000002</v>
      </c>
      <c r="Q31" s="2">
        <v>0.74518468599999999</v>
      </c>
      <c r="R31" s="2">
        <v>0.76700000000000002</v>
      </c>
      <c r="S31" s="2">
        <v>2.181531400000003E-2</v>
      </c>
      <c r="T31" s="4">
        <v>53</v>
      </c>
      <c r="U31" s="4">
        <v>113.37582198850393</v>
      </c>
      <c r="V31" s="4">
        <v>121.00201957433585</v>
      </c>
      <c r="W31" s="4">
        <v>7.6261975858319175</v>
      </c>
      <c r="X31" s="4">
        <v>52</v>
      </c>
      <c r="Y31" s="2">
        <v>0.32181522194985901</v>
      </c>
      <c r="Z31" s="2">
        <v>0.32700000000000001</v>
      </c>
      <c r="AA31" s="2">
        <v>5.1847780501410035E-3</v>
      </c>
      <c r="AB31" s="4">
        <v>53</v>
      </c>
      <c r="AC31" s="3">
        <v>104.587445983183</v>
      </c>
      <c r="AD31" s="3">
        <v>109</v>
      </c>
      <c r="AE31" s="3">
        <v>4.4125540168169977</v>
      </c>
      <c r="AF31" s="4">
        <v>53</v>
      </c>
      <c r="AG31" s="3">
        <v>0.41120387212502002</v>
      </c>
      <c r="AH31" s="3">
        <v>1.1000000000000001</v>
      </c>
      <c r="AI31" s="3">
        <v>1.3061770055735931</v>
      </c>
      <c r="AJ31" s="3">
        <v>1.8562500000000002</v>
      </c>
      <c r="AK31" s="3">
        <v>0.55007299442640711</v>
      </c>
      <c r="AL31">
        <v>53</v>
      </c>
      <c r="AM31" s="3">
        <f>GEOMEAN(Table2[[#This Row],[WAR/162 Change Rank]],Table2[[#This Row],[wOBA Change Rank]],Table2[[#This Row],[OPS+ Change Rank]],Table2[[#This Row],[Avg Change Rank]])</f>
        <v>53.479307805965412</v>
      </c>
    </row>
    <row r="32" spans="1:39" x14ac:dyDescent="0.45">
      <c r="A32" t="s">
        <v>165</v>
      </c>
      <c r="B32" t="s">
        <v>166</v>
      </c>
      <c r="C32">
        <v>49</v>
      </c>
      <c r="D32">
        <v>82</v>
      </c>
      <c r="E32">
        <v>4</v>
      </c>
      <c r="F32">
        <v>5</v>
      </c>
      <c r="G32">
        <v>18</v>
      </c>
      <c r="H32">
        <v>27</v>
      </c>
      <c r="I32" s="2">
        <v>0.242038216</v>
      </c>
      <c r="J32" s="2">
        <v>0.24299999999999999</v>
      </c>
      <c r="K32" s="2">
        <v>9.6178399999999331E-4</v>
      </c>
      <c r="L32" s="4">
        <v>67</v>
      </c>
      <c r="M32" s="2">
        <v>0.35135135099999998</v>
      </c>
      <c r="N32" s="2">
        <v>0.29099999999999998</v>
      </c>
      <c r="O32" s="2">
        <v>0.41401273799999999</v>
      </c>
      <c r="P32" s="2">
        <v>0.34599999999999997</v>
      </c>
      <c r="Q32" s="2">
        <v>0.76536408899999997</v>
      </c>
      <c r="R32" s="2">
        <v>0.63700000000000001</v>
      </c>
      <c r="S32" s="2">
        <v>-0.12836408899999996</v>
      </c>
      <c r="T32" s="4">
        <v>93</v>
      </c>
      <c r="U32" s="4">
        <v>117.54664190927451</v>
      </c>
      <c r="V32" s="4">
        <v>81.166692558645323</v>
      </c>
      <c r="W32" s="4">
        <v>-36.37994935062919</v>
      </c>
      <c r="X32" s="4">
        <v>93</v>
      </c>
      <c r="Y32" s="2">
        <v>0.33710465560088199</v>
      </c>
      <c r="Z32" s="2">
        <v>0.27800000000000002</v>
      </c>
      <c r="AA32" s="2">
        <v>-5.9104655600881961E-2</v>
      </c>
      <c r="AB32" s="4">
        <v>98</v>
      </c>
      <c r="AC32" s="3">
        <v>118.91809499591</v>
      </c>
      <c r="AD32" s="3">
        <v>78</v>
      </c>
      <c r="AE32" s="3">
        <v>-40.918094995909996</v>
      </c>
      <c r="AF32" s="4">
        <v>98</v>
      </c>
      <c r="AG32" s="3">
        <v>0.41807450998223</v>
      </c>
      <c r="AH32" s="3">
        <v>-0.8</v>
      </c>
      <c r="AI32" s="3">
        <v>1.3822055227983929</v>
      </c>
      <c r="AJ32" s="3">
        <v>-1.5804878048780489</v>
      </c>
      <c r="AK32" s="3">
        <v>-2.9626933276764418</v>
      </c>
      <c r="AL32">
        <v>95</v>
      </c>
      <c r="AM32" s="3">
        <f>GEOMEAN(Table2[[#This Row],[WAR/162 Change Rank]],Table2[[#This Row],[wOBA Change Rank]],Table2[[#This Row],[OPS+ Change Rank]],Table2[[#This Row],[Avg Change Rank]])</f>
        <v>87.272387698725126</v>
      </c>
    </row>
    <row r="33" spans="1:39" x14ac:dyDescent="0.45">
      <c r="A33" t="s">
        <v>164</v>
      </c>
      <c r="B33" t="s">
        <v>103</v>
      </c>
      <c r="C33">
        <v>52</v>
      </c>
      <c r="D33">
        <v>94</v>
      </c>
      <c r="E33">
        <v>12</v>
      </c>
      <c r="F33">
        <v>19</v>
      </c>
      <c r="G33">
        <v>26</v>
      </c>
      <c r="H33">
        <v>53</v>
      </c>
      <c r="I33" s="2">
        <v>0.23039215599999999</v>
      </c>
      <c r="J33" s="2">
        <v>0.23799999999999999</v>
      </c>
      <c r="K33" s="2">
        <v>7.6078440000000025E-3</v>
      </c>
      <c r="L33" s="4">
        <v>57</v>
      </c>
      <c r="M33" s="2">
        <v>0.307017543</v>
      </c>
      <c r="N33" s="2">
        <v>0.33</v>
      </c>
      <c r="O33" s="2">
        <v>0.460784313</v>
      </c>
      <c r="P33" s="2">
        <v>0.45600000000000002</v>
      </c>
      <c r="Q33" s="2">
        <v>0.76780185599999995</v>
      </c>
      <c r="R33" s="2">
        <v>0.78600000000000003</v>
      </c>
      <c r="S33" s="2">
        <v>1.8198144000000083E-2</v>
      </c>
      <c r="T33" s="4">
        <v>54</v>
      </c>
      <c r="U33" s="4">
        <v>121.62892405779093</v>
      </c>
      <c r="V33" s="4">
        <v>125.71073481435455</v>
      </c>
      <c r="W33" s="4">
        <v>4.0818107565636268</v>
      </c>
      <c r="X33" s="4">
        <v>55</v>
      </c>
      <c r="Y33" s="2">
        <v>0.32739571132491102</v>
      </c>
      <c r="Z33" s="2">
        <v>0.33900000000000002</v>
      </c>
      <c r="AA33" s="2">
        <v>1.1604288675089003E-2</v>
      </c>
      <c r="AB33" s="4">
        <v>50</v>
      </c>
      <c r="AC33" s="3">
        <v>113.941886204035</v>
      </c>
      <c r="AD33" s="3">
        <v>122</v>
      </c>
      <c r="AE33" s="3">
        <v>8.0581137959649993</v>
      </c>
      <c r="AF33" s="4">
        <v>50</v>
      </c>
      <c r="AG33" s="3">
        <v>0.44895916068852798</v>
      </c>
      <c r="AH33" s="3">
        <v>1.2</v>
      </c>
      <c r="AI33" s="3">
        <v>1.3986804621450295</v>
      </c>
      <c r="AJ33" s="3">
        <v>2.0680851063829788</v>
      </c>
      <c r="AK33" s="3">
        <v>0.66940464423794932</v>
      </c>
      <c r="AL33">
        <v>50</v>
      </c>
      <c r="AM33" s="3">
        <f>GEOMEAN(Table2[[#This Row],[WAR/162 Change Rank]],Table2[[#This Row],[wOBA Change Rank]],Table2[[#This Row],[OPS+ Change Rank]],Table2[[#This Row],[Avg Change Rank]])</f>
        <v>52.910807363277719</v>
      </c>
    </row>
    <row r="34" spans="1:39" x14ac:dyDescent="0.45">
      <c r="A34" t="s">
        <v>163</v>
      </c>
      <c r="B34" t="s">
        <v>47</v>
      </c>
      <c r="C34">
        <v>51</v>
      </c>
      <c r="D34">
        <v>91</v>
      </c>
      <c r="E34">
        <v>5</v>
      </c>
      <c r="F34">
        <v>10</v>
      </c>
      <c r="G34">
        <v>19</v>
      </c>
      <c r="H34">
        <v>24</v>
      </c>
      <c r="I34" s="2">
        <v>0.24867724799999999</v>
      </c>
      <c r="J34" s="2">
        <v>0.21</v>
      </c>
      <c r="K34" s="2">
        <v>-3.8677247999999997E-2</v>
      </c>
      <c r="L34" s="4">
        <v>92</v>
      </c>
      <c r="M34" s="2">
        <v>0.27</v>
      </c>
      <c r="N34" s="2">
        <v>0.27900000000000003</v>
      </c>
      <c r="O34" s="2">
        <v>0.40211640199999998</v>
      </c>
      <c r="P34" s="2">
        <v>0.33300000000000002</v>
      </c>
      <c r="Q34" s="2">
        <v>0.672116402</v>
      </c>
      <c r="R34" s="2">
        <v>0.6120000000000001</v>
      </c>
      <c r="S34" s="2">
        <v>-6.0116401999999902E-2</v>
      </c>
      <c r="T34" s="4">
        <v>74</v>
      </c>
      <c r="U34" s="4">
        <v>93.916206944228662</v>
      </c>
      <c r="V34" s="4">
        <v>74.099735901817624</v>
      </c>
      <c r="W34" s="4">
        <v>-19.816471042411038</v>
      </c>
      <c r="X34" s="4">
        <v>75</v>
      </c>
      <c r="Y34" s="2">
        <v>0.28633419990539499</v>
      </c>
      <c r="Z34" s="2">
        <v>0.27</v>
      </c>
      <c r="AA34" s="2">
        <v>-1.6334199905394975E-2</v>
      </c>
      <c r="AB34" s="4">
        <v>69</v>
      </c>
      <c r="AC34" s="3">
        <v>80.619181210553194</v>
      </c>
      <c r="AD34" s="3">
        <v>70</v>
      </c>
      <c r="AE34" s="3">
        <v>-10.619181210553194</v>
      </c>
      <c r="AF34" s="4">
        <v>69</v>
      </c>
      <c r="AG34" s="3">
        <v>0.49753800729838599</v>
      </c>
      <c r="AH34" s="3">
        <v>0.5</v>
      </c>
      <c r="AI34" s="3">
        <v>1.5804148467125203</v>
      </c>
      <c r="AJ34" s="3">
        <v>0.89010989010989017</v>
      </c>
      <c r="AK34" s="3">
        <v>-0.69030495660263014</v>
      </c>
      <c r="AL34">
        <v>69</v>
      </c>
      <c r="AM34" s="3">
        <f>GEOMEAN(Table2[[#This Row],[WAR/162 Change Rank]],Table2[[#This Row],[wOBA Change Rank]],Table2[[#This Row],[OPS+ Change Rank]],Table2[[#This Row],[Avg Change Rank]])</f>
        <v>75.707136159106369</v>
      </c>
    </row>
    <row r="35" spans="1:39" x14ac:dyDescent="0.45">
      <c r="A35" t="s">
        <v>162</v>
      </c>
      <c r="B35" t="s">
        <v>96</v>
      </c>
      <c r="C35">
        <v>49</v>
      </c>
      <c r="D35">
        <v>91</v>
      </c>
      <c r="E35">
        <v>4</v>
      </c>
      <c r="F35">
        <v>21</v>
      </c>
      <c r="G35">
        <v>17</v>
      </c>
      <c r="H35">
        <v>67</v>
      </c>
      <c r="I35" s="2">
        <v>0.22033898299999999</v>
      </c>
      <c r="J35" s="2">
        <v>0.25900000000000001</v>
      </c>
      <c r="K35" s="2">
        <v>3.866101700000002E-2</v>
      </c>
      <c r="L35" s="4">
        <v>27</v>
      </c>
      <c r="M35" s="2">
        <v>0.33009708700000001</v>
      </c>
      <c r="N35" s="2">
        <v>0.35099999999999998</v>
      </c>
      <c r="O35" s="2">
        <v>0.355932203</v>
      </c>
      <c r="P35" s="2">
        <v>0.52700000000000002</v>
      </c>
      <c r="Q35" s="2">
        <v>0.68602929000000001</v>
      </c>
      <c r="R35" s="2">
        <v>0.878</v>
      </c>
      <c r="S35" s="2">
        <v>0.19197070999999999</v>
      </c>
      <c r="T35" s="4">
        <v>13</v>
      </c>
      <c r="U35" s="4">
        <v>93.865689411216408</v>
      </c>
      <c r="V35" s="4">
        <v>153.44415100201957</v>
      </c>
      <c r="W35" s="4">
        <v>59.578461590803158</v>
      </c>
      <c r="X35" s="4">
        <v>12</v>
      </c>
      <c r="Y35" s="2">
        <v>0.308163302326665</v>
      </c>
      <c r="Z35" s="2">
        <v>0.374</v>
      </c>
      <c r="AA35" s="2">
        <v>6.5836697673334998E-2</v>
      </c>
      <c r="AB35" s="4">
        <v>18</v>
      </c>
      <c r="AC35" s="3">
        <v>98.863367416609506</v>
      </c>
      <c r="AD35" s="3">
        <v>144</v>
      </c>
      <c r="AE35" s="3">
        <v>45.136632583390494</v>
      </c>
      <c r="AF35" s="4">
        <v>19</v>
      </c>
      <c r="AG35" s="3">
        <v>0.50326837220058496</v>
      </c>
      <c r="AH35" s="3">
        <v>3.3</v>
      </c>
      <c r="AI35" s="3">
        <v>1.6638668631937705</v>
      </c>
      <c r="AJ35" s="3">
        <v>5.8747252747252743</v>
      </c>
      <c r="AK35" s="3">
        <v>4.210858411531504</v>
      </c>
      <c r="AL35">
        <v>11</v>
      </c>
      <c r="AM35" s="3">
        <f>GEOMEAN(Table2[[#This Row],[WAR/162 Change Rank]],Table2[[#This Row],[wOBA Change Rank]],Table2[[#This Row],[OPS+ Change Rank]],Table2[[#This Row],[Avg Change Rank]])</f>
        <v>15.914850015958843</v>
      </c>
    </row>
    <row r="36" spans="1:39" x14ac:dyDescent="0.45">
      <c r="A36" t="s">
        <v>161</v>
      </c>
      <c r="B36" t="s">
        <v>38</v>
      </c>
      <c r="C36">
        <v>48</v>
      </c>
      <c r="D36">
        <v>83</v>
      </c>
      <c r="E36">
        <v>2</v>
      </c>
      <c r="F36">
        <v>0</v>
      </c>
      <c r="G36">
        <v>11</v>
      </c>
      <c r="H36">
        <v>18</v>
      </c>
      <c r="I36" s="2">
        <v>0.24698795100000001</v>
      </c>
      <c r="J36" s="2">
        <v>0.27500000000000002</v>
      </c>
      <c r="K36" s="2">
        <v>2.8012049000000011E-2</v>
      </c>
      <c r="L36" s="4">
        <v>34</v>
      </c>
      <c r="M36" s="2">
        <v>0.32795698899999998</v>
      </c>
      <c r="N36" s="2">
        <v>0.33100000000000002</v>
      </c>
      <c r="O36" s="2">
        <v>0.33132530100000002</v>
      </c>
      <c r="P36" s="2">
        <v>0.34300000000000003</v>
      </c>
      <c r="Q36" s="2">
        <v>0.65928228999999994</v>
      </c>
      <c r="R36" s="2">
        <v>0.67400000000000004</v>
      </c>
      <c r="S36" s="2">
        <v>1.4717710000000106E-2</v>
      </c>
      <c r="T36" s="4">
        <v>55</v>
      </c>
      <c r="U36" s="4">
        <v>85.507121295634619</v>
      </c>
      <c r="V36" s="4">
        <v>89.967376106882099</v>
      </c>
      <c r="W36" s="4">
        <v>4.4602548112474807</v>
      </c>
      <c r="X36" s="4">
        <v>54</v>
      </c>
      <c r="Y36" s="2">
        <v>0.296957469755603</v>
      </c>
      <c r="Z36" s="2">
        <v>0.3</v>
      </c>
      <c r="AA36" s="2">
        <v>3.0425302443969904E-3</v>
      </c>
      <c r="AB36" s="4">
        <v>55</v>
      </c>
      <c r="AC36" s="3">
        <v>88.9517734653285</v>
      </c>
      <c r="AD36" s="3">
        <v>92</v>
      </c>
      <c r="AE36" s="3">
        <v>3.0482265346714996</v>
      </c>
      <c r="AF36" s="4">
        <v>55</v>
      </c>
      <c r="AG36" s="3">
        <v>0.52385158323659098</v>
      </c>
      <c r="AH36" s="3">
        <v>1</v>
      </c>
      <c r="AI36" s="3">
        <v>1.7679990934234946</v>
      </c>
      <c r="AJ36" s="3">
        <v>1.9518072289156627</v>
      </c>
      <c r="AK36" s="3">
        <v>0.18380813549216812</v>
      </c>
      <c r="AL36">
        <v>57</v>
      </c>
      <c r="AM36" s="3">
        <f>GEOMEAN(Table2[[#This Row],[WAR/162 Change Rank]],Table2[[#This Row],[wOBA Change Rank]],Table2[[#This Row],[OPS+ Change Rank]],Table2[[#This Row],[Avg Change Rank]])</f>
        <v>48.980989628260986</v>
      </c>
    </row>
    <row r="37" spans="1:39" x14ac:dyDescent="0.45">
      <c r="A37" t="s">
        <v>159</v>
      </c>
      <c r="B37" t="s">
        <v>61</v>
      </c>
      <c r="C37">
        <v>51</v>
      </c>
      <c r="D37">
        <v>89</v>
      </c>
      <c r="E37">
        <v>12</v>
      </c>
      <c r="F37">
        <v>10</v>
      </c>
      <c r="G37">
        <v>37</v>
      </c>
      <c r="H37">
        <v>37</v>
      </c>
      <c r="I37" s="2">
        <v>0.24226804099999999</v>
      </c>
      <c r="J37" s="2">
        <v>0.20100000000000001</v>
      </c>
      <c r="K37" s="2">
        <v>-4.1268040999999978E-2</v>
      </c>
      <c r="L37" s="4">
        <v>94</v>
      </c>
      <c r="M37" s="2">
        <v>0.29107981199999999</v>
      </c>
      <c r="N37" s="2">
        <v>0.27</v>
      </c>
      <c r="O37" s="2">
        <v>0.47938144300000002</v>
      </c>
      <c r="P37" s="2">
        <v>0.33600000000000002</v>
      </c>
      <c r="Q37" s="2">
        <v>0.77046125500000007</v>
      </c>
      <c r="R37" s="2">
        <v>0.60600000000000009</v>
      </c>
      <c r="S37" s="2">
        <v>-0.16446125499999997</v>
      </c>
      <c r="T37" s="4">
        <v>100</v>
      </c>
      <c r="U37" s="4">
        <v>123.66432546061831</v>
      </c>
      <c r="V37" s="4">
        <v>72.860027963336947</v>
      </c>
      <c r="W37" s="4">
        <v>-50.804297497281368</v>
      </c>
      <c r="X37" s="4">
        <v>102</v>
      </c>
      <c r="Y37" s="2">
        <v>0.32449571732080201</v>
      </c>
      <c r="Z37" s="2">
        <v>0.26700000000000002</v>
      </c>
      <c r="AA37" s="2">
        <v>-5.7495717320801998E-2</v>
      </c>
      <c r="AB37" s="4">
        <v>96</v>
      </c>
      <c r="AC37" s="3">
        <v>110.942384863623</v>
      </c>
      <c r="AD37" s="3">
        <v>71</v>
      </c>
      <c r="AE37" s="3">
        <v>-39.942384863623005</v>
      </c>
      <c r="AF37" s="4">
        <v>97</v>
      </c>
      <c r="AG37" s="3">
        <v>0.52568631905138097</v>
      </c>
      <c r="AH37" s="3">
        <v>-0.9</v>
      </c>
      <c r="AI37" s="3">
        <v>1.6698271311043866</v>
      </c>
      <c r="AJ37" s="3">
        <v>-1.6382022471910114</v>
      </c>
      <c r="AK37" s="3">
        <v>-3.308029378295398</v>
      </c>
      <c r="AL37">
        <v>98</v>
      </c>
      <c r="AM37" s="3">
        <f>GEOMEAN(Table2[[#This Row],[WAR/162 Change Rank]],Table2[[#This Row],[wOBA Change Rank]],Table2[[#This Row],[OPS+ Change Rank]],Table2[[#This Row],[Avg Change Rank]])</f>
        <v>97.455495406205429</v>
      </c>
    </row>
    <row r="38" spans="1:39" x14ac:dyDescent="0.45">
      <c r="A38" t="s">
        <v>158</v>
      </c>
      <c r="B38" t="s">
        <v>96</v>
      </c>
      <c r="C38">
        <v>40</v>
      </c>
      <c r="D38">
        <v>77</v>
      </c>
      <c r="E38">
        <v>7</v>
      </c>
      <c r="F38">
        <v>9</v>
      </c>
      <c r="G38">
        <v>23</v>
      </c>
      <c r="H38">
        <v>41</v>
      </c>
      <c r="I38" s="2">
        <v>0.25316455599999999</v>
      </c>
      <c r="J38" s="2">
        <v>0.27700000000000002</v>
      </c>
      <c r="K38" s="2">
        <v>2.3835444000000039E-2</v>
      </c>
      <c r="L38" s="4">
        <v>40</v>
      </c>
      <c r="M38" s="2">
        <v>0.32386363600000001</v>
      </c>
      <c r="N38" s="2">
        <v>0.33</v>
      </c>
      <c r="O38" s="2">
        <v>0.443037974</v>
      </c>
      <c r="P38" s="2">
        <v>0.41699999999999998</v>
      </c>
      <c r="Q38" s="2">
        <v>0.76690161000000001</v>
      </c>
      <c r="R38" s="2">
        <v>0.747</v>
      </c>
      <c r="S38" s="2">
        <v>-1.9901610000000014E-2</v>
      </c>
      <c r="T38" s="4">
        <v>63</v>
      </c>
      <c r="U38" s="4">
        <v>120.08602691005126</v>
      </c>
      <c r="V38" s="4">
        <v>113.29035264874943</v>
      </c>
      <c r="W38" s="4">
        <v>-6.7956742613018264</v>
      </c>
      <c r="X38" s="4">
        <v>63</v>
      </c>
      <c r="Y38" s="2">
        <v>0.323634962009829</v>
      </c>
      <c r="Z38" s="2">
        <v>0.32300000000000001</v>
      </c>
      <c r="AA38" s="2">
        <v>-6.3496200982898765E-4</v>
      </c>
      <c r="AB38" s="4">
        <v>59</v>
      </c>
      <c r="AC38" s="3">
        <v>109.31483736844299</v>
      </c>
      <c r="AD38" s="3">
        <v>110</v>
      </c>
      <c r="AE38" s="3">
        <v>0.68516263155700585</v>
      </c>
      <c r="AF38" s="4">
        <v>58</v>
      </c>
      <c r="AG38" s="3">
        <v>0.54137275680428099</v>
      </c>
      <c r="AH38" s="3">
        <v>1.3</v>
      </c>
      <c r="AI38" s="3">
        <v>2.1925596650573382</v>
      </c>
      <c r="AJ38" s="3">
        <v>2.7350649350649352</v>
      </c>
      <c r="AK38" s="3">
        <v>0.54250527000759696</v>
      </c>
      <c r="AL38">
        <v>54</v>
      </c>
      <c r="AM38" s="3">
        <f>GEOMEAN(Table2[[#This Row],[WAR/162 Change Rank]],Table2[[#This Row],[wOBA Change Rank]],Table2[[#This Row],[OPS+ Change Rank]],Table2[[#This Row],[Avg Change Rank]])</f>
        <v>53.230626550553616</v>
      </c>
    </row>
    <row r="39" spans="1:39" x14ac:dyDescent="0.45">
      <c r="A39" t="s">
        <v>157</v>
      </c>
      <c r="B39" t="s">
        <v>121</v>
      </c>
      <c r="C39">
        <v>54</v>
      </c>
      <c r="D39">
        <v>87</v>
      </c>
      <c r="E39">
        <v>7</v>
      </c>
      <c r="F39">
        <v>15</v>
      </c>
      <c r="G39">
        <v>28</v>
      </c>
      <c r="H39">
        <v>55</v>
      </c>
      <c r="I39" s="2">
        <v>0.26267281100000001</v>
      </c>
      <c r="J39" s="2">
        <v>0.28599999999999998</v>
      </c>
      <c r="K39" s="2">
        <v>2.332718899999997E-2</v>
      </c>
      <c r="L39" s="4">
        <v>41</v>
      </c>
      <c r="M39" s="2">
        <v>0.33884297499999999</v>
      </c>
      <c r="N39" s="2">
        <v>0.34499999999999997</v>
      </c>
      <c r="O39" s="2">
        <v>0.42396313299999999</v>
      </c>
      <c r="P39" s="2">
        <v>0.46</v>
      </c>
      <c r="Q39" s="2">
        <v>0.76280610799999993</v>
      </c>
      <c r="R39" s="2">
        <v>0.80499999999999994</v>
      </c>
      <c r="S39" s="2">
        <v>4.2193892000000011E-2</v>
      </c>
      <c r="T39" s="4">
        <v>47</v>
      </c>
      <c r="U39" s="4">
        <v>117.66473409973588</v>
      </c>
      <c r="V39" s="4">
        <v>130.64315675003883</v>
      </c>
      <c r="W39" s="4">
        <v>12.978422650302946</v>
      </c>
      <c r="X39" s="4">
        <v>47</v>
      </c>
      <c r="Y39" s="2">
        <v>0.332179060615444</v>
      </c>
      <c r="Z39" s="2">
        <v>0.34699999999999998</v>
      </c>
      <c r="AA39" s="2">
        <v>1.4820939384555976E-2</v>
      </c>
      <c r="AB39" s="4">
        <v>47</v>
      </c>
      <c r="AC39" s="3">
        <v>110.818751821519</v>
      </c>
      <c r="AD39" s="3">
        <v>121</v>
      </c>
      <c r="AE39" s="3">
        <v>10.181248178480999</v>
      </c>
      <c r="AF39" s="4">
        <v>47</v>
      </c>
      <c r="AG39" s="3">
        <v>0.56386060089939405</v>
      </c>
      <c r="AH39" s="3">
        <v>1.3</v>
      </c>
      <c r="AI39" s="3">
        <v>1.6915818026981821</v>
      </c>
      <c r="AJ39" s="3">
        <v>2.420689655172414</v>
      </c>
      <c r="AK39" s="3">
        <v>0.72910785247423182</v>
      </c>
      <c r="AL39">
        <v>48</v>
      </c>
      <c r="AM39" s="3">
        <f>GEOMEAN(Table2[[#This Row],[WAR/162 Change Rank]],Table2[[#This Row],[wOBA Change Rank]],Table2[[#This Row],[OPS+ Change Rank]],Table2[[#This Row],[Avg Change Rank]])</f>
        <v>45.66202868034852</v>
      </c>
    </row>
    <row r="40" spans="1:39" x14ac:dyDescent="0.45">
      <c r="A40" t="s">
        <v>154</v>
      </c>
      <c r="B40" t="s">
        <v>105</v>
      </c>
      <c r="C40">
        <v>51</v>
      </c>
      <c r="D40">
        <v>91</v>
      </c>
      <c r="E40">
        <v>6</v>
      </c>
      <c r="F40">
        <v>14</v>
      </c>
      <c r="G40">
        <v>18</v>
      </c>
      <c r="H40">
        <v>49</v>
      </c>
      <c r="I40" s="2">
        <v>0.25423728800000001</v>
      </c>
      <c r="J40" s="2">
        <v>0.25900000000000001</v>
      </c>
      <c r="K40" s="2">
        <v>4.7627120000000023E-3</v>
      </c>
      <c r="L40" s="4">
        <v>64</v>
      </c>
      <c r="M40" s="2">
        <v>0.30526315700000001</v>
      </c>
      <c r="N40" s="2">
        <v>0.33800000000000002</v>
      </c>
      <c r="O40" s="2">
        <v>0.42372881299999998</v>
      </c>
      <c r="P40" s="2">
        <v>0.45900000000000002</v>
      </c>
      <c r="Q40" s="2">
        <v>0.72899197000000004</v>
      </c>
      <c r="R40" s="2">
        <v>0.79700000000000004</v>
      </c>
      <c r="S40" s="2">
        <v>6.8008029999999997E-2</v>
      </c>
      <c r="T40" s="4">
        <v>42</v>
      </c>
      <c r="U40" s="4">
        <v>109.39991038371915</v>
      </c>
      <c r="V40" s="4">
        <v>128.61736833928853</v>
      </c>
      <c r="W40" s="4">
        <v>19.217457955569387</v>
      </c>
      <c r="X40" s="4">
        <v>42</v>
      </c>
      <c r="Y40" s="2">
        <v>0.31610916915692699</v>
      </c>
      <c r="Z40" s="2">
        <v>0.34599999999999997</v>
      </c>
      <c r="AA40" s="2">
        <v>2.989083084307298E-2</v>
      </c>
      <c r="AB40" s="4">
        <v>39</v>
      </c>
      <c r="AC40" s="3">
        <v>103.01688906669899</v>
      </c>
      <c r="AD40" s="3">
        <v>124</v>
      </c>
      <c r="AE40" s="3">
        <v>20.983110933301006</v>
      </c>
      <c r="AF40" s="4">
        <v>39</v>
      </c>
      <c r="AG40" s="3">
        <v>0.58635767239206704</v>
      </c>
      <c r="AH40" s="3">
        <v>2.6</v>
      </c>
      <c r="AI40" s="3">
        <v>1.8625479005395071</v>
      </c>
      <c r="AJ40" s="3">
        <v>4.628571428571429</v>
      </c>
      <c r="AK40" s="3">
        <v>2.7660235280319219</v>
      </c>
      <c r="AL40">
        <v>25</v>
      </c>
      <c r="AM40" s="3">
        <f>GEOMEAN(Table2[[#This Row],[WAR/162 Change Rank]],Table2[[#This Row],[wOBA Change Rank]],Table2[[#This Row],[OPS+ Change Rank]],Table2[[#This Row],[Avg Change Rank]])</f>
        <v>40.235413600307936</v>
      </c>
    </row>
    <row r="41" spans="1:39" x14ac:dyDescent="0.45">
      <c r="A41" t="s">
        <v>153</v>
      </c>
      <c r="B41" t="s">
        <v>90</v>
      </c>
      <c r="C41">
        <v>51</v>
      </c>
      <c r="D41">
        <v>88</v>
      </c>
      <c r="E41">
        <v>3</v>
      </c>
      <c r="F41">
        <v>12</v>
      </c>
      <c r="G41">
        <v>23</v>
      </c>
      <c r="H41">
        <v>42</v>
      </c>
      <c r="I41" s="2">
        <v>0.25757575700000002</v>
      </c>
      <c r="J41" s="2">
        <v>0.26400000000000001</v>
      </c>
      <c r="K41" s="2">
        <v>6.4242429999999962E-3</v>
      </c>
      <c r="L41" s="4">
        <v>60</v>
      </c>
      <c r="M41" s="2">
        <v>0.30875575999999999</v>
      </c>
      <c r="N41" s="2">
        <v>0.315</v>
      </c>
      <c r="O41" s="2">
        <v>0.353535353</v>
      </c>
      <c r="P41" s="2">
        <v>0.40500000000000003</v>
      </c>
      <c r="Q41" s="2">
        <v>0.66229111299999999</v>
      </c>
      <c r="R41" s="2">
        <v>0.72</v>
      </c>
      <c r="S41" s="2">
        <v>5.7708886999999987E-2</v>
      </c>
      <c r="T41" s="4">
        <v>43</v>
      </c>
      <c r="U41" s="4">
        <v>87.897159678421616</v>
      </c>
      <c r="V41" s="4">
        <v>105.81016001242816</v>
      </c>
      <c r="W41" s="4">
        <v>17.91300033400654</v>
      </c>
      <c r="X41" s="4">
        <v>44</v>
      </c>
      <c r="Y41" s="2">
        <v>0.29136565918197199</v>
      </c>
      <c r="Z41" s="2">
        <v>0.313</v>
      </c>
      <c r="AA41" s="2">
        <v>2.1634340818028008E-2</v>
      </c>
      <c r="AB41" s="4">
        <v>43</v>
      </c>
      <c r="AC41" s="3">
        <v>86.935949850678995</v>
      </c>
      <c r="AD41" s="3">
        <v>102</v>
      </c>
      <c r="AE41" s="3">
        <v>15.064050149321005</v>
      </c>
      <c r="AF41" s="4">
        <v>43</v>
      </c>
      <c r="AG41" s="3">
        <v>0.61078211396412296</v>
      </c>
      <c r="AH41" s="3">
        <v>1.8</v>
      </c>
      <c r="AI41" s="3">
        <v>1.940131420827214</v>
      </c>
      <c r="AJ41" s="3">
        <v>3.3136363636363635</v>
      </c>
      <c r="AK41" s="3">
        <v>1.3735049428091495</v>
      </c>
      <c r="AL41">
        <v>42</v>
      </c>
      <c r="AM41" s="3">
        <f>GEOMEAN(Table2[[#This Row],[WAR/162 Change Rank]],Table2[[#This Row],[wOBA Change Rank]],Table2[[#This Row],[OPS+ Change Rank]],Table2[[#This Row],[Avg Change Rank]])</f>
        <v>46.728346993664914</v>
      </c>
    </row>
    <row r="42" spans="1:39" x14ac:dyDescent="0.45">
      <c r="A42" t="s">
        <v>150</v>
      </c>
      <c r="B42" t="s">
        <v>96</v>
      </c>
      <c r="C42">
        <v>50</v>
      </c>
      <c r="D42">
        <v>87</v>
      </c>
      <c r="E42">
        <v>7</v>
      </c>
      <c r="F42">
        <v>10</v>
      </c>
      <c r="G42">
        <v>21</v>
      </c>
      <c r="H42">
        <v>35</v>
      </c>
      <c r="I42" s="2">
        <v>0.23417721499999999</v>
      </c>
      <c r="J42" s="2">
        <v>0.26</v>
      </c>
      <c r="K42" s="2">
        <v>2.5822785000000015E-2</v>
      </c>
      <c r="L42" s="4">
        <v>36</v>
      </c>
      <c r="M42" s="2">
        <v>0.31868131799999999</v>
      </c>
      <c r="N42" s="2">
        <v>0.34499999999999997</v>
      </c>
      <c r="O42" s="2">
        <v>0.43037974600000001</v>
      </c>
      <c r="P42" s="2">
        <v>0.432</v>
      </c>
      <c r="Q42" s="2">
        <v>0.74906106399999994</v>
      </c>
      <c r="R42" s="2">
        <v>0.77699999999999991</v>
      </c>
      <c r="S42" s="2">
        <v>2.793893599999997E-2</v>
      </c>
      <c r="T42" s="4">
        <v>51</v>
      </c>
      <c r="U42" s="4">
        <v>114.79076410750349</v>
      </c>
      <c r="V42" s="4">
        <v>121.72595929780954</v>
      </c>
      <c r="W42" s="4">
        <v>6.9351951903060467</v>
      </c>
      <c r="X42" s="4">
        <v>53</v>
      </c>
      <c r="Y42" s="2">
        <v>0.32384855308375499</v>
      </c>
      <c r="Z42" s="2">
        <v>0.33900000000000002</v>
      </c>
      <c r="AA42" s="2">
        <v>1.5151446916245037E-2</v>
      </c>
      <c r="AB42" s="4">
        <v>46</v>
      </c>
      <c r="AC42" s="3">
        <v>109.459123161748</v>
      </c>
      <c r="AD42" s="3">
        <v>120</v>
      </c>
      <c r="AE42" s="3">
        <v>10.540876838252004</v>
      </c>
      <c r="AF42" s="4">
        <v>46</v>
      </c>
      <c r="AG42" s="3">
        <v>0.63346378147856597</v>
      </c>
      <c r="AH42" s="3">
        <v>1.6</v>
      </c>
      <c r="AI42" s="3">
        <v>2.052422651990554</v>
      </c>
      <c r="AJ42" s="3">
        <v>2.9793103448275859</v>
      </c>
      <c r="AK42" s="3">
        <v>0.92688769283703198</v>
      </c>
      <c r="AL42">
        <v>47</v>
      </c>
      <c r="AM42" s="3">
        <f>GEOMEAN(Table2[[#This Row],[WAR/162 Change Rank]],Table2[[#This Row],[wOBA Change Rank]],Table2[[#This Row],[OPS+ Change Rank]],Table2[[#This Row],[Avg Change Rank]])</f>
        <v>45.066986082805172</v>
      </c>
    </row>
    <row r="43" spans="1:39" x14ac:dyDescent="0.45">
      <c r="A43" t="s">
        <v>148</v>
      </c>
      <c r="B43" t="s">
        <v>149</v>
      </c>
      <c r="C43">
        <v>54</v>
      </c>
      <c r="D43">
        <v>84</v>
      </c>
      <c r="E43">
        <v>1</v>
      </c>
      <c r="F43">
        <v>3</v>
      </c>
      <c r="G43">
        <v>13</v>
      </c>
      <c r="H43">
        <v>30</v>
      </c>
      <c r="I43" s="2">
        <v>0.33333333300000001</v>
      </c>
      <c r="J43" s="2">
        <v>0.30399999999999999</v>
      </c>
      <c r="K43" s="2">
        <v>-2.9333333000000017E-2</v>
      </c>
      <c r="L43" s="4">
        <v>82</v>
      </c>
      <c r="M43" s="2">
        <v>0.37190082600000002</v>
      </c>
      <c r="N43" s="2">
        <v>0.33200000000000002</v>
      </c>
      <c r="O43" s="2">
        <v>0.40789473599999998</v>
      </c>
      <c r="P43" s="2">
        <v>0.37</v>
      </c>
      <c r="Q43" s="2">
        <v>0.779795562</v>
      </c>
      <c r="R43" s="2">
        <v>0.70199999999999996</v>
      </c>
      <c r="S43" s="2">
        <v>-7.779556200000004E-2</v>
      </c>
      <c r="T43" s="4">
        <v>80</v>
      </c>
      <c r="U43" s="4">
        <v>120.61030070219046</v>
      </c>
      <c r="V43" s="4">
        <v>98.81000466055616</v>
      </c>
      <c r="W43" s="4">
        <v>-21.800296041634297</v>
      </c>
      <c r="X43" s="4">
        <v>80</v>
      </c>
      <c r="Y43" s="2">
        <v>0.343117885599451</v>
      </c>
      <c r="Z43" s="2">
        <v>0.30599999999999999</v>
      </c>
      <c r="AA43" s="2">
        <v>-3.7117885599451006E-2</v>
      </c>
      <c r="AB43" s="4">
        <v>86</v>
      </c>
      <c r="AC43" s="3">
        <v>120.94355059112701</v>
      </c>
      <c r="AD43" s="3">
        <v>100</v>
      </c>
      <c r="AE43" s="3">
        <v>-20.943550591127007</v>
      </c>
      <c r="AF43" s="4">
        <v>83</v>
      </c>
      <c r="AG43" s="3">
        <v>0.63708269154980501</v>
      </c>
      <c r="AH43" s="3">
        <v>0.4</v>
      </c>
      <c r="AI43" s="3">
        <v>1.9112480746494152</v>
      </c>
      <c r="AJ43" s="3">
        <v>0.77142857142857146</v>
      </c>
      <c r="AK43" s="3">
        <v>-1.1398195032208438</v>
      </c>
      <c r="AL43">
        <v>74</v>
      </c>
      <c r="AM43" s="3">
        <f>GEOMEAN(Table2[[#This Row],[WAR/162 Change Rank]],Table2[[#This Row],[wOBA Change Rank]],Table2[[#This Row],[OPS+ Change Rank]],Table2[[#This Row],[Avg Change Rank]])</f>
        <v>80.38194351768233</v>
      </c>
    </row>
    <row r="44" spans="1:39" x14ac:dyDescent="0.45">
      <c r="A44" t="s">
        <v>146</v>
      </c>
      <c r="B44" t="s">
        <v>49</v>
      </c>
      <c r="C44">
        <v>51</v>
      </c>
      <c r="D44">
        <v>87</v>
      </c>
      <c r="E44">
        <v>13</v>
      </c>
      <c r="F44">
        <v>16</v>
      </c>
      <c r="G44">
        <v>35</v>
      </c>
      <c r="H44">
        <v>66</v>
      </c>
      <c r="I44" s="2">
        <v>0.22872340399999999</v>
      </c>
      <c r="J44" s="2">
        <v>0.24199999999999999</v>
      </c>
      <c r="K44" s="2">
        <v>1.3276596000000002E-2</v>
      </c>
      <c r="L44" s="4">
        <v>52</v>
      </c>
      <c r="M44" s="2">
        <v>0.314814814</v>
      </c>
      <c r="N44" s="2">
        <v>0.315</v>
      </c>
      <c r="O44" s="2">
        <v>0.47872340400000002</v>
      </c>
      <c r="P44" s="2">
        <v>0.437</v>
      </c>
      <c r="Q44" s="2">
        <v>0.79353821800000002</v>
      </c>
      <c r="R44" s="2">
        <v>0.752</v>
      </c>
      <c r="S44" s="2">
        <v>-4.1538218000000016E-2</v>
      </c>
      <c r="T44" s="4">
        <v>69</v>
      </c>
      <c r="U44" s="4">
        <v>129.24378377815754</v>
      </c>
      <c r="V44" s="4">
        <v>116.00124281497592</v>
      </c>
      <c r="W44" s="4">
        <v>-13.242540963181611</v>
      </c>
      <c r="X44" s="4">
        <v>70</v>
      </c>
      <c r="Y44" s="2">
        <v>0.32936094516799502</v>
      </c>
      <c r="Z44" s="2">
        <v>0.32600000000000001</v>
      </c>
      <c r="AA44" s="2">
        <v>-3.3609451679950109E-3</v>
      </c>
      <c r="AB44" s="4">
        <v>61</v>
      </c>
      <c r="AC44" s="3">
        <v>115.36192690594299</v>
      </c>
      <c r="AD44" s="3">
        <v>113</v>
      </c>
      <c r="AE44" s="3">
        <v>-2.3619269059429939</v>
      </c>
      <c r="AF44" s="4">
        <v>61</v>
      </c>
      <c r="AG44" s="3">
        <v>0.678012283476083</v>
      </c>
      <c r="AH44" s="3">
        <v>1.2</v>
      </c>
      <c r="AI44" s="3">
        <v>2.1536860769240285</v>
      </c>
      <c r="AJ44" s="3">
        <v>2.2344827586206897</v>
      </c>
      <c r="AK44" s="3">
        <v>8.079668169666121E-2</v>
      </c>
      <c r="AL44">
        <v>60</v>
      </c>
      <c r="AM44" s="3">
        <f>GEOMEAN(Table2[[#This Row],[WAR/162 Change Rank]],Table2[[#This Row],[wOBA Change Rank]],Table2[[#This Row],[OPS+ Change Rank]],Table2[[#This Row],[Avg Change Rank]])</f>
        <v>60.415116496984069</v>
      </c>
    </row>
    <row r="45" spans="1:39" x14ac:dyDescent="0.45">
      <c r="A45" t="s">
        <v>145</v>
      </c>
      <c r="B45" t="s">
        <v>45</v>
      </c>
      <c r="C45">
        <v>53</v>
      </c>
      <c r="D45">
        <v>83</v>
      </c>
      <c r="E45">
        <v>10</v>
      </c>
      <c r="F45">
        <v>25</v>
      </c>
      <c r="G45">
        <v>33</v>
      </c>
      <c r="H45">
        <v>64</v>
      </c>
      <c r="I45" s="2">
        <v>0.236180904</v>
      </c>
      <c r="J45" s="2">
        <v>0.26600000000000001</v>
      </c>
      <c r="K45" s="2">
        <v>2.9819096000000017E-2</v>
      </c>
      <c r="L45" s="4">
        <v>32</v>
      </c>
      <c r="M45" s="2">
        <v>0.35918367299999998</v>
      </c>
      <c r="N45" s="2">
        <v>0.38400000000000001</v>
      </c>
      <c r="O45" s="2">
        <v>0.40703517500000003</v>
      </c>
      <c r="P45" s="2">
        <v>0.55300000000000005</v>
      </c>
      <c r="Q45" s="2">
        <v>0.76621884800000006</v>
      </c>
      <c r="R45" s="2">
        <v>0.93700000000000006</v>
      </c>
      <c r="S45" s="2">
        <v>0.17078115199999999</v>
      </c>
      <c r="T45" s="4">
        <v>18</v>
      </c>
      <c r="U45" s="4">
        <v>117.23481052664285</v>
      </c>
      <c r="V45" s="4">
        <v>169.77318626689453</v>
      </c>
      <c r="W45" s="4">
        <v>52.538375740251681</v>
      </c>
      <c r="X45" s="4">
        <v>16</v>
      </c>
      <c r="Y45" s="2">
        <v>0.33654721374394397</v>
      </c>
      <c r="Z45" s="2">
        <v>0.39600000000000002</v>
      </c>
      <c r="AA45" s="2">
        <v>5.9452786256056045E-2</v>
      </c>
      <c r="AB45" s="4">
        <v>21</v>
      </c>
      <c r="AC45" s="3">
        <v>115.621900462764</v>
      </c>
      <c r="AD45" s="3">
        <v>157</v>
      </c>
      <c r="AE45" s="3">
        <v>41.378099537235997</v>
      </c>
      <c r="AF45" s="4">
        <v>20</v>
      </c>
      <c r="AG45" s="3">
        <v>0.69690587855797603</v>
      </c>
      <c r="AH45" s="3">
        <v>3</v>
      </c>
      <c r="AI45" s="3">
        <v>2.1301651382338136</v>
      </c>
      <c r="AJ45" s="3">
        <v>5.8554216867469879</v>
      </c>
      <c r="AK45" s="3">
        <v>3.7252565485131743</v>
      </c>
      <c r="AL45">
        <v>18</v>
      </c>
      <c r="AM45" s="3">
        <f>GEOMEAN(Table2[[#This Row],[WAR/162 Change Rank]],Table2[[#This Row],[wOBA Change Rank]],Table2[[#This Row],[OPS+ Change Rank]],Table2[[#This Row],[Avg Change Rank]])</f>
        <v>20.974443180112331</v>
      </c>
    </row>
    <row r="46" spans="1:39" x14ac:dyDescent="0.45">
      <c r="A46" t="s">
        <v>144</v>
      </c>
      <c r="B46" t="s">
        <v>26</v>
      </c>
      <c r="C46">
        <v>53</v>
      </c>
      <c r="D46">
        <v>84</v>
      </c>
      <c r="E46">
        <v>9</v>
      </c>
      <c r="F46">
        <v>23</v>
      </c>
      <c r="G46">
        <v>22</v>
      </c>
      <c r="H46">
        <v>58</v>
      </c>
      <c r="I46" s="2">
        <v>0.264705882</v>
      </c>
      <c r="J46" s="2">
        <v>0.33800000000000002</v>
      </c>
      <c r="K46" s="2">
        <v>7.3294118000000019E-2</v>
      </c>
      <c r="L46" s="4">
        <v>6</v>
      </c>
      <c r="M46" s="2">
        <v>0.34482758600000002</v>
      </c>
      <c r="N46" s="2">
        <v>0.42699999999999999</v>
      </c>
      <c r="O46" s="2">
        <v>0.446078431</v>
      </c>
      <c r="P46" s="2">
        <v>0.64300000000000002</v>
      </c>
      <c r="Q46" s="2">
        <v>0.79090601699999996</v>
      </c>
      <c r="R46" s="2">
        <v>1.07</v>
      </c>
      <c r="S46" s="2">
        <v>0.2790939830000001</v>
      </c>
      <c r="T46" s="4">
        <v>5</v>
      </c>
      <c r="U46" s="4">
        <v>126.16748385427998</v>
      </c>
      <c r="V46" s="4">
        <v>208.9234115271089</v>
      </c>
      <c r="W46" s="4">
        <v>82.755927672828918</v>
      </c>
      <c r="X46" s="4">
        <v>4</v>
      </c>
      <c r="Y46" s="2">
        <v>0.33925105182364501</v>
      </c>
      <c r="Z46" s="2">
        <v>0.44400000000000001</v>
      </c>
      <c r="AA46" s="2">
        <v>0.10474894817635499</v>
      </c>
      <c r="AB46" s="4">
        <v>6</v>
      </c>
      <c r="AC46" s="3">
        <v>123.229642354723</v>
      </c>
      <c r="AD46" s="3">
        <v>196</v>
      </c>
      <c r="AE46" s="3">
        <v>72.770357645277002</v>
      </c>
      <c r="AF46" s="4">
        <v>5</v>
      </c>
      <c r="AG46" s="3">
        <v>0.69955272205901897</v>
      </c>
      <c r="AH46" s="3">
        <v>4.2</v>
      </c>
      <c r="AI46" s="3">
        <v>2.13825549006719</v>
      </c>
      <c r="AJ46" s="3">
        <v>8.1</v>
      </c>
      <c r="AK46" s="3">
        <v>5.9617445099328101</v>
      </c>
      <c r="AL46">
        <v>4</v>
      </c>
      <c r="AM46" s="3">
        <f>GEOMEAN(Table2[[#This Row],[WAR/162 Change Rank]],Table2[[#This Row],[wOBA Change Rank]],Table2[[#This Row],[OPS+ Change Rank]],Table2[[#This Row],[Avg Change Rank]])</f>
        <v>4.8989794855663558</v>
      </c>
    </row>
    <row r="47" spans="1:39" x14ac:dyDescent="0.45">
      <c r="A47" t="s">
        <v>142</v>
      </c>
      <c r="B47" t="s">
        <v>121</v>
      </c>
      <c r="C47">
        <v>51</v>
      </c>
      <c r="D47">
        <v>80</v>
      </c>
      <c r="E47">
        <v>7</v>
      </c>
      <c r="F47">
        <v>12</v>
      </c>
      <c r="G47">
        <v>19</v>
      </c>
      <c r="H47">
        <v>51</v>
      </c>
      <c r="I47" s="2">
        <v>0.247368421</v>
      </c>
      <c r="J47" s="2">
        <v>0.28100000000000003</v>
      </c>
      <c r="K47" s="2">
        <v>3.3631579000000023E-2</v>
      </c>
      <c r="L47" s="4">
        <v>30</v>
      </c>
      <c r="M47" s="2">
        <v>0.302439024</v>
      </c>
      <c r="N47" s="2">
        <v>0.33900000000000002</v>
      </c>
      <c r="O47" s="2">
        <v>0.42105263100000001</v>
      </c>
      <c r="P47" s="2">
        <v>0.48799999999999999</v>
      </c>
      <c r="Q47" s="2">
        <v>0.72349165500000001</v>
      </c>
      <c r="R47" s="2">
        <v>0.82699999999999996</v>
      </c>
      <c r="S47" s="2">
        <v>0.10350834499999995</v>
      </c>
      <c r="T47" s="4">
        <v>31</v>
      </c>
      <c r="U47" s="4">
        <v>107.85881019574335</v>
      </c>
      <c r="V47" s="4">
        <v>138.0969395681218</v>
      </c>
      <c r="W47" s="4">
        <v>30.238129372378452</v>
      </c>
      <c r="X47" s="4">
        <v>32</v>
      </c>
      <c r="Y47" s="2">
        <v>0.31010980647185699</v>
      </c>
      <c r="Z47" s="2">
        <v>0.35099999999999998</v>
      </c>
      <c r="AA47" s="2">
        <v>4.0890193528142993E-2</v>
      </c>
      <c r="AB47" s="4">
        <v>33</v>
      </c>
      <c r="AC47" s="3">
        <v>95.910451660801201</v>
      </c>
      <c r="AD47" s="3">
        <v>124</v>
      </c>
      <c r="AE47" s="3">
        <v>28.089548339198799</v>
      </c>
      <c r="AF47" s="4">
        <v>33</v>
      </c>
      <c r="AG47" s="3">
        <v>0.71403815613779198</v>
      </c>
      <c r="AH47" s="3">
        <v>2.6</v>
      </c>
      <c r="AI47" s="3">
        <v>2.268121201849457</v>
      </c>
      <c r="AJ47" s="3">
        <v>5.2650000000000006</v>
      </c>
      <c r="AK47" s="3">
        <v>2.9968787981505436</v>
      </c>
      <c r="AL47">
        <v>22</v>
      </c>
      <c r="AM47" s="3">
        <f>GEOMEAN(Table2[[#This Row],[WAR/162 Change Rank]],Table2[[#This Row],[wOBA Change Rank]],Table2[[#This Row],[OPS+ Change Rank]],Table2[[#This Row],[Avg Change Rank]])</f>
        <v>28.893620442659177</v>
      </c>
    </row>
    <row r="48" spans="1:39" x14ac:dyDescent="0.45">
      <c r="A48" t="s">
        <v>139</v>
      </c>
      <c r="B48" t="s">
        <v>53</v>
      </c>
      <c r="C48">
        <v>53</v>
      </c>
      <c r="D48">
        <v>90</v>
      </c>
      <c r="E48">
        <v>3</v>
      </c>
      <c r="F48">
        <v>20</v>
      </c>
      <c r="G48">
        <v>21</v>
      </c>
      <c r="H48">
        <v>63</v>
      </c>
      <c r="I48" s="2">
        <v>0.275280898</v>
      </c>
      <c r="J48" s="2">
        <v>0.29299999999999998</v>
      </c>
      <c r="K48" s="2">
        <v>1.7719101999999987E-2</v>
      </c>
      <c r="L48" s="4">
        <v>45</v>
      </c>
      <c r="M48" s="2">
        <v>0.31578947299999999</v>
      </c>
      <c r="N48" s="2">
        <v>0.32</v>
      </c>
      <c r="O48" s="2">
        <v>0.35955056099999999</v>
      </c>
      <c r="P48" s="2">
        <v>0.56200000000000006</v>
      </c>
      <c r="Q48" s="2">
        <v>0.67534003399999998</v>
      </c>
      <c r="R48" s="2">
        <v>0.88200000000000012</v>
      </c>
      <c r="S48" s="2">
        <v>0.20665996600000014</v>
      </c>
      <c r="T48" s="4">
        <v>10</v>
      </c>
      <c r="U48" s="4">
        <v>91.52837077209881</v>
      </c>
      <c r="V48" s="4">
        <v>157.02967220755016</v>
      </c>
      <c r="W48" s="4">
        <v>65.501301435451353</v>
      </c>
      <c r="X48" s="4">
        <v>10</v>
      </c>
      <c r="Y48" s="2">
        <v>0.29494177664398502</v>
      </c>
      <c r="Z48" s="2">
        <v>0.371</v>
      </c>
      <c r="AA48" s="2">
        <v>7.6058223356014976E-2</v>
      </c>
      <c r="AB48" s="4">
        <v>10</v>
      </c>
      <c r="AC48" s="3">
        <v>91.961217623900396</v>
      </c>
      <c r="AD48" s="3">
        <v>143</v>
      </c>
      <c r="AE48" s="3">
        <v>51.038782376099604</v>
      </c>
      <c r="AF48" s="4">
        <v>12</v>
      </c>
      <c r="AG48" s="3">
        <v>0.72228244879221604</v>
      </c>
      <c r="AH48" s="3">
        <v>3.6</v>
      </c>
      <c r="AI48" s="3">
        <v>2.207731258572434</v>
      </c>
      <c r="AJ48" s="3">
        <v>6.48</v>
      </c>
      <c r="AK48" s="3">
        <v>4.2722687414275669</v>
      </c>
      <c r="AL48">
        <v>10</v>
      </c>
      <c r="AM48" s="3">
        <f>GEOMEAN(Table2[[#This Row],[WAR/162 Change Rank]],Table2[[#This Row],[wOBA Change Rank]],Table2[[#This Row],[OPS+ Change Rank]],Table2[[#This Row],[Avg Change Rank]])</f>
        <v>14.564753151219703</v>
      </c>
    </row>
    <row r="49" spans="1:39" x14ac:dyDescent="0.45">
      <c r="A49" t="s">
        <v>137</v>
      </c>
      <c r="B49" t="s">
        <v>98</v>
      </c>
      <c r="C49">
        <v>55</v>
      </c>
      <c r="D49">
        <v>73</v>
      </c>
      <c r="E49">
        <v>4</v>
      </c>
      <c r="F49">
        <v>12</v>
      </c>
      <c r="G49">
        <v>19</v>
      </c>
      <c r="H49">
        <v>35</v>
      </c>
      <c r="I49" s="2">
        <v>0.26484018199999998</v>
      </c>
      <c r="J49" s="2">
        <v>0.27</v>
      </c>
      <c r="K49" s="2">
        <v>5.1598180000000382E-3</v>
      </c>
      <c r="L49" s="4">
        <v>63</v>
      </c>
      <c r="M49" s="2">
        <v>0.30901287500000002</v>
      </c>
      <c r="N49" s="2">
        <v>0.33300000000000002</v>
      </c>
      <c r="O49" s="2">
        <v>0.34246575299999998</v>
      </c>
      <c r="P49" s="2">
        <v>0.432</v>
      </c>
      <c r="Q49" s="2">
        <v>0.651478628</v>
      </c>
      <c r="R49" s="2">
        <v>0.76500000000000001</v>
      </c>
      <c r="S49" s="2">
        <v>0.11352137200000001</v>
      </c>
      <c r="T49" s="4">
        <v>28</v>
      </c>
      <c r="U49" s="4">
        <v>84.434520335560052</v>
      </c>
      <c r="V49" s="4">
        <v>118.79913002951685</v>
      </c>
      <c r="W49" s="4">
        <v>34.364609693956794</v>
      </c>
      <c r="X49" s="4">
        <v>28</v>
      </c>
      <c r="Y49" s="2">
        <v>0.28893429782769198</v>
      </c>
      <c r="Z49" s="2">
        <v>0.33400000000000002</v>
      </c>
      <c r="AA49" s="2">
        <v>4.5065702172308042E-2</v>
      </c>
      <c r="AB49" s="4">
        <v>28</v>
      </c>
      <c r="AC49" s="3">
        <v>92.338231774981793</v>
      </c>
      <c r="AD49" s="3">
        <v>124</v>
      </c>
      <c r="AE49" s="3">
        <v>31.661768225018207</v>
      </c>
      <c r="AF49" s="4">
        <v>28</v>
      </c>
      <c r="AG49" s="3">
        <v>0.764442717467126</v>
      </c>
      <c r="AH49" s="3">
        <v>2.2999999999999998</v>
      </c>
      <c r="AI49" s="3">
        <v>2.2516312769031712</v>
      </c>
      <c r="AJ49" s="3">
        <v>5.1041095890410952</v>
      </c>
      <c r="AK49" s="3">
        <v>2.852478312137924</v>
      </c>
      <c r="AL49">
        <v>24</v>
      </c>
      <c r="AM49" s="3">
        <f>GEOMEAN(Table2[[#This Row],[WAR/162 Change Rank]],Table2[[#This Row],[wOBA Change Rank]],Table2[[#This Row],[OPS+ Change Rank]],Table2[[#This Row],[Avg Change Rank]])</f>
        <v>32.99643067564309</v>
      </c>
    </row>
    <row r="50" spans="1:39" x14ac:dyDescent="0.45">
      <c r="A50" t="s">
        <v>136</v>
      </c>
      <c r="B50" t="s">
        <v>61</v>
      </c>
      <c r="C50">
        <v>51</v>
      </c>
      <c r="D50">
        <v>85</v>
      </c>
      <c r="E50">
        <v>4</v>
      </c>
      <c r="F50">
        <v>5</v>
      </c>
      <c r="G50">
        <v>12</v>
      </c>
      <c r="H50">
        <v>28</v>
      </c>
      <c r="I50" s="2">
        <v>0.25142857099999999</v>
      </c>
      <c r="J50" s="2">
        <v>0.219</v>
      </c>
      <c r="K50" s="2">
        <v>-3.2428570999999989E-2</v>
      </c>
      <c r="L50" s="4">
        <v>84</v>
      </c>
      <c r="M50" s="2">
        <v>0.31413612499999999</v>
      </c>
      <c r="N50" s="2">
        <v>0.26900000000000002</v>
      </c>
      <c r="O50" s="2">
        <v>0.388571428</v>
      </c>
      <c r="P50" s="2">
        <v>0.32300000000000001</v>
      </c>
      <c r="Q50" s="2">
        <v>0.70270755299999998</v>
      </c>
      <c r="R50" s="2">
        <v>0.59200000000000008</v>
      </c>
      <c r="S50" s="2">
        <v>-0.1107075529999999</v>
      </c>
      <c r="T50" s="4">
        <v>91</v>
      </c>
      <c r="U50" s="4">
        <v>100.3674294935529</v>
      </c>
      <c r="V50" s="4">
        <v>68.475998135777559</v>
      </c>
      <c r="W50" s="4">
        <v>-31.891431357775346</v>
      </c>
      <c r="X50" s="4">
        <v>91</v>
      </c>
      <c r="Y50" s="2">
        <v>0.30797597375839703</v>
      </c>
      <c r="Z50" s="2">
        <v>0.26</v>
      </c>
      <c r="AA50" s="2">
        <v>-4.7975973758397017E-2</v>
      </c>
      <c r="AB50" s="4">
        <v>89</v>
      </c>
      <c r="AC50" s="3">
        <v>99.428969566899895</v>
      </c>
      <c r="AD50" s="3">
        <v>66</v>
      </c>
      <c r="AE50" s="3">
        <v>-33.428969566899895</v>
      </c>
      <c r="AF50" s="4">
        <v>91</v>
      </c>
      <c r="AG50" s="3">
        <v>0.76748684467661199</v>
      </c>
      <c r="AH50" s="3">
        <v>0.1</v>
      </c>
      <c r="AI50" s="3">
        <v>2.4378993889727676</v>
      </c>
      <c r="AJ50" s="3">
        <v>0.19058823529411767</v>
      </c>
      <c r="AK50" s="3">
        <v>-2.2473111536786501</v>
      </c>
      <c r="AL50">
        <v>90</v>
      </c>
      <c r="AM50" s="3">
        <f>GEOMEAN(Table2[[#This Row],[WAR/162 Change Rank]],Table2[[#This Row],[wOBA Change Rank]],Table2[[#This Row],[OPS+ Change Rank]],Table2[[#This Row],[Avg Change Rank]])</f>
        <v>88.458240894452643</v>
      </c>
    </row>
    <row r="51" spans="1:39" x14ac:dyDescent="0.45">
      <c r="A51" t="s">
        <v>135</v>
      </c>
      <c r="B51" t="s">
        <v>41</v>
      </c>
      <c r="C51">
        <v>52</v>
      </c>
      <c r="D51">
        <v>93</v>
      </c>
      <c r="E51">
        <v>6</v>
      </c>
      <c r="F51">
        <v>14</v>
      </c>
      <c r="G51">
        <v>35</v>
      </c>
      <c r="H51">
        <v>52</v>
      </c>
      <c r="I51" s="2">
        <v>0.23076922999999999</v>
      </c>
      <c r="J51" s="2">
        <v>0.23499999999999999</v>
      </c>
      <c r="K51" s="2">
        <v>4.2307699999999948E-3</v>
      </c>
      <c r="L51" s="4">
        <v>65</v>
      </c>
      <c r="M51" s="2">
        <v>0.34722222200000002</v>
      </c>
      <c r="N51" s="2">
        <v>0.317</v>
      </c>
      <c r="O51" s="2">
        <v>0.40659340599999999</v>
      </c>
      <c r="P51" s="2">
        <v>0.41699999999999998</v>
      </c>
      <c r="Q51" s="2">
        <v>0.75381562800000002</v>
      </c>
      <c r="R51" s="2">
        <v>0.73399999999999999</v>
      </c>
      <c r="S51" s="2">
        <v>-1.981562800000003E-2</v>
      </c>
      <c r="T51" s="4">
        <v>62</v>
      </c>
      <c r="U51" s="4">
        <v>114.17669268914091</v>
      </c>
      <c r="V51" s="4">
        <v>110.11962094143234</v>
      </c>
      <c r="W51" s="4">
        <v>-4.0570717477085623</v>
      </c>
      <c r="X51" s="4">
        <v>61</v>
      </c>
      <c r="Y51" s="2">
        <v>0.33170989169630799</v>
      </c>
      <c r="Z51" s="2">
        <v>0.32</v>
      </c>
      <c r="AA51" s="2">
        <v>-1.1709891696307984E-2</v>
      </c>
      <c r="AB51" s="4">
        <v>66</v>
      </c>
      <c r="AC51" s="3">
        <v>107.184185736072</v>
      </c>
      <c r="AD51" s="3">
        <v>99</v>
      </c>
      <c r="AE51" s="3">
        <v>-8.1841857360719956</v>
      </c>
      <c r="AF51" s="4">
        <v>67</v>
      </c>
      <c r="AG51" s="3">
        <v>0.77151973102388804</v>
      </c>
      <c r="AH51" s="3">
        <v>0.9</v>
      </c>
      <c r="AI51" s="3">
        <v>2.4035807004974976</v>
      </c>
      <c r="AJ51" s="3">
        <v>1.5677419354838711</v>
      </c>
      <c r="AK51" s="3">
        <v>-0.83583876501362653</v>
      </c>
      <c r="AL51">
        <v>70</v>
      </c>
      <c r="AM51" s="3">
        <f>GEOMEAN(Table2[[#This Row],[WAR/162 Change Rank]],Table2[[#This Row],[wOBA Change Rank]],Table2[[#This Row],[OPS+ Change Rank]],Table2[[#This Row],[Avg Change Rank]])</f>
        <v>65.421619650854453</v>
      </c>
    </row>
    <row r="52" spans="1:39" x14ac:dyDescent="0.45">
      <c r="A52" t="s">
        <v>134</v>
      </c>
      <c r="B52" t="s">
        <v>76</v>
      </c>
      <c r="C52">
        <v>48</v>
      </c>
      <c r="D52">
        <v>75</v>
      </c>
      <c r="E52">
        <v>11</v>
      </c>
      <c r="F52">
        <v>15</v>
      </c>
      <c r="G52">
        <v>27</v>
      </c>
      <c r="H52">
        <v>42</v>
      </c>
      <c r="I52" s="2">
        <v>0.213836477</v>
      </c>
      <c r="J52" s="2">
        <v>0.22800000000000001</v>
      </c>
      <c r="K52" s="2">
        <v>1.4163523000000011E-2</v>
      </c>
      <c r="L52" s="4">
        <v>51</v>
      </c>
      <c r="M52" s="2">
        <v>0.28089887600000002</v>
      </c>
      <c r="N52" s="2">
        <v>0.28699999999999998</v>
      </c>
      <c r="O52" s="2">
        <v>0.49056603700000001</v>
      </c>
      <c r="P52" s="2">
        <v>0.42399999999999999</v>
      </c>
      <c r="Q52" s="2">
        <v>0.77146491299999997</v>
      </c>
      <c r="R52" s="2">
        <v>0.71099999999999997</v>
      </c>
      <c r="S52" s="2">
        <v>-6.0464913000000009E-2</v>
      </c>
      <c r="T52" s="4">
        <v>75</v>
      </c>
      <c r="U52" s="4">
        <v>124.74314295013204</v>
      </c>
      <c r="V52" s="4">
        <v>105.03184713375795</v>
      </c>
      <c r="W52" s="4">
        <v>-19.71129581637409</v>
      </c>
      <c r="X52" s="4">
        <v>74</v>
      </c>
      <c r="Y52" s="2">
        <v>0.32087404856627599</v>
      </c>
      <c r="Z52" s="2">
        <v>0.308</v>
      </c>
      <c r="AA52" s="2">
        <v>-1.2874048566275997E-2</v>
      </c>
      <c r="AB52" s="4">
        <v>67</v>
      </c>
      <c r="AC52" s="3">
        <v>112.453114244508</v>
      </c>
      <c r="AD52" s="3">
        <v>103</v>
      </c>
      <c r="AE52" s="3">
        <v>-9.4531142445080008</v>
      </c>
      <c r="AF52" s="4">
        <v>68</v>
      </c>
      <c r="AG52" s="3">
        <v>0.77316420578799505</v>
      </c>
      <c r="AH52" s="3">
        <v>0.9</v>
      </c>
      <c r="AI52" s="3">
        <v>2.6094291945344832</v>
      </c>
      <c r="AJ52" s="3">
        <v>1.944</v>
      </c>
      <c r="AK52" s="3">
        <v>-0.66542919453448324</v>
      </c>
      <c r="AL52">
        <v>68</v>
      </c>
      <c r="AM52" s="3">
        <f>GEOMEAN(Table2[[#This Row],[WAR/162 Change Rank]],Table2[[#This Row],[wOBA Change Rank]],Table2[[#This Row],[OPS+ Change Rank]],Table2[[#This Row],[Avg Change Rank]])</f>
        <v>64.394148206556508</v>
      </c>
    </row>
    <row r="53" spans="1:39" x14ac:dyDescent="0.45">
      <c r="A53" t="s">
        <v>132</v>
      </c>
      <c r="B53" t="s">
        <v>105</v>
      </c>
      <c r="C53">
        <v>45</v>
      </c>
      <c r="D53">
        <v>79</v>
      </c>
      <c r="E53">
        <v>5</v>
      </c>
      <c r="F53">
        <v>14</v>
      </c>
      <c r="G53">
        <v>24</v>
      </c>
      <c r="H53">
        <v>30</v>
      </c>
      <c r="I53" s="2">
        <v>0.26582278399999998</v>
      </c>
      <c r="J53" s="2">
        <v>0.22800000000000001</v>
      </c>
      <c r="K53" s="2">
        <v>-3.782278399999997E-2</v>
      </c>
      <c r="L53" s="4">
        <v>91</v>
      </c>
      <c r="M53" s="2">
        <v>0.321637426</v>
      </c>
      <c r="N53" s="2">
        <v>0.28499999999999998</v>
      </c>
      <c r="O53" s="2">
        <v>0.41139240500000002</v>
      </c>
      <c r="P53" s="2">
        <v>0.40600000000000003</v>
      </c>
      <c r="Q53" s="2">
        <v>0.73302983100000008</v>
      </c>
      <c r="R53" s="2">
        <v>0.69100000000000006</v>
      </c>
      <c r="S53" s="2">
        <v>-4.2029831000000017E-2</v>
      </c>
      <c r="T53" s="4">
        <v>70</v>
      </c>
      <c r="U53" s="4">
        <v>109.46484217337269</v>
      </c>
      <c r="V53" s="4">
        <v>98.811558179276076</v>
      </c>
      <c r="W53" s="4">
        <v>-10.653283994096611</v>
      </c>
      <c r="X53" s="4">
        <v>68</v>
      </c>
      <c r="Y53" s="2">
        <v>0.32027933158372501</v>
      </c>
      <c r="Z53" s="2">
        <v>0.30099999999999999</v>
      </c>
      <c r="AA53" s="2">
        <v>-1.9279331583725023E-2</v>
      </c>
      <c r="AB53" s="4">
        <v>74</v>
      </c>
      <c r="AC53" s="3">
        <v>105.92327872663201</v>
      </c>
      <c r="AD53" s="3">
        <v>92</v>
      </c>
      <c r="AE53" s="3">
        <v>-13.923278726632006</v>
      </c>
      <c r="AF53" s="4">
        <v>75</v>
      </c>
      <c r="AG53" s="3">
        <v>0.86669508144082097</v>
      </c>
      <c r="AH53" s="3">
        <v>0.9</v>
      </c>
      <c r="AI53" s="3">
        <v>3.1201022931869553</v>
      </c>
      <c r="AJ53" s="3">
        <v>1.8455696202531646</v>
      </c>
      <c r="AK53" s="3">
        <v>-1.2745326729337907</v>
      </c>
      <c r="AL53">
        <v>76</v>
      </c>
      <c r="AM53" s="3">
        <f>GEOMEAN(Table2[[#This Row],[WAR/162 Change Rank]],Table2[[#This Row],[wOBA Change Rank]],Table2[[#This Row],[OPS+ Change Rank]],Table2[[#This Row],[Avg Change Rank]])</f>
        <v>76.806664312854707</v>
      </c>
    </row>
    <row r="54" spans="1:39" x14ac:dyDescent="0.45">
      <c r="A54" t="s">
        <v>130</v>
      </c>
      <c r="B54" t="s">
        <v>125</v>
      </c>
      <c r="C54">
        <v>45</v>
      </c>
      <c r="D54">
        <v>83</v>
      </c>
      <c r="E54">
        <v>5</v>
      </c>
      <c r="F54">
        <v>10</v>
      </c>
      <c r="G54">
        <v>26</v>
      </c>
      <c r="H54">
        <v>37</v>
      </c>
      <c r="I54" s="2">
        <v>0.26415094300000003</v>
      </c>
      <c r="J54" s="2">
        <v>0.28799999999999998</v>
      </c>
      <c r="K54" s="2">
        <v>2.3849056999999951E-2</v>
      </c>
      <c r="L54" s="4">
        <v>39</v>
      </c>
      <c r="M54" s="2">
        <v>0.307692307</v>
      </c>
      <c r="N54" s="2">
        <v>0.32300000000000001</v>
      </c>
      <c r="O54" s="2">
        <v>0.42138364699999997</v>
      </c>
      <c r="P54" s="2">
        <v>0.44400000000000001</v>
      </c>
      <c r="Q54" s="2">
        <v>0.72907595400000003</v>
      </c>
      <c r="R54" s="2">
        <v>0.76700000000000002</v>
      </c>
      <c r="S54" s="2">
        <v>3.7924045999999989E-2</v>
      </c>
      <c r="T54" s="4">
        <v>48</v>
      </c>
      <c r="U54" s="4">
        <v>109.24551784060897</v>
      </c>
      <c r="V54" s="4">
        <v>120.18176169022836</v>
      </c>
      <c r="W54" s="4">
        <v>10.936243849619387</v>
      </c>
      <c r="X54" s="4">
        <v>48</v>
      </c>
      <c r="Y54" s="2">
        <v>0.316068982231546</v>
      </c>
      <c r="Z54" s="2">
        <v>0.32900000000000001</v>
      </c>
      <c r="AA54" s="2">
        <v>1.2931017768454012E-2</v>
      </c>
      <c r="AB54" s="4">
        <v>49</v>
      </c>
      <c r="AC54" s="3">
        <v>102.74941575823</v>
      </c>
      <c r="AD54" s="3">
        <v>112</v>
      </c>
      <c r="AE54" s="3">
        <v>9.2505842417699995</v>
      </c>
      <c r="AF54" s="4">
        <v>49</v>
      </c>
      <c r="AG54" s="3">
        <v>0.87141966997737197</v>
      </c>
      <c r="AH54" s="3">
        <v>1.8</v>
      </c>
      <c r="AI54" s="3">
        <v>3.1371108119185389</v>
      </c>
      <c r="AJ54" s="3">
        <v>3.5132530120481928</v>
      </c>
      <c r="AK54" s="3">
        <v>0.37614220012965394</v>
      </c>
      <c r="AL54">
        <v>55</v>
      </c>
      <c r="AM54" s="3">
        <f>GEOMEAN(Table2[[#This Row],[WAR/162 Change Rank]],Table2[[#This Row],[wOBA Change Rank]],Table2[[#This Row],[OPS+ Change Rank]],Table2[[#This Row],[Avg Change Rank]])</f>
        <v>47.393213109012954</v>
      </c>
    </row>
    <row r="55" spans="1:39" x14ac:dyDescent="0.45">
      <c r="A55" t="s">
        <v>128</v>
      </c>
      <c r="B55" t="s">
        <v>35</v>
      </c>
      <c r="C55">
        <v>47</v>
      </c>
      <c r="D55">
        <v>74</v>
      </c>
      <c r="E55">
        <v>6</v>
      </c>
      <c r="F55">
        <v>7</v>
      </c>
      <c r="G55">
        <v>20</v>
      </c>
      <c r="H55">
        <v>42</v>
      </c>
      <c r="I55" s="2">
        <v>0.27956989199999999</v>
      </c>
      <c r="J55" s="2">
        <v>0.26100000000000001</v>
      </c>
      <c r="K55" s="2">
        <v>-1.8569891999999977E-2</v>
      </c>
      <c r="L55" s="4">
        <v>78</v>
      </c>
      <c r="M55" s="2">
        <v>0.31658291399999999</v>
      </c>
      <c r="N55" s="2">
        <v>0.3</v>
      </c>
      <c r="O55" s="2">
        <v>0.467741935</v>
      </c>
      <c r="P55" s="2">
        <v>0.4</v>
      </c>
      <c r="Q55" s="2">
        <v>0.78432484899999999</v>
      </c>
      <c r="R55" s="2">
        <v>0.7</v>
      </c>
      <c r="S55" s="2">
        <v>-8.4324849000000035E-2</v>
      </c>
      <c r="T55" s="4">
        <v>82</v>
      </c>
      <c r="U55" s="4">
        <v>126.17774455957745</v>
      </c>
      <c r="V55" s="4">
        <v>100.55926673916424</v>
      </c>
      <c r="W55" s="4">
        <v>-25.618477820413204</v>
      </c>
      <c r="X55" s="4">
        <v>82</v>
      </c>
      <c r="Y55" s="2">
        <v>0.33485389564504497</v>
      </c>
      <c r="Z55" s="2">
        <v>0.30299999999999999</v>
      </c>
      <c r="AA55" s="2">
        <v>-3.1853895645044983E-2</v>
      </c>
      <c r="AB55" s="4">
        <v>83</v>
      </c>
      <c r="AC55" s="3">
        <v>120.549079999033</v>
      </c>
      <c r="AD55" s="3">
        <v>99</v>
      </c>
      <c r="AE55" s="3">
        <v>-21.549079999032998</v>
      </c>
      <c r="AF55" s="4">
        <v>84</v>
      </c>
      <c r="AG55" s="3">
        <v>0.89756036646251902</v>
      </c>
      <c r="AH55" s="3">
        <v>0.5</v>
      </c>
      <c r="AI55" s="3">
        <v>3.0937187099346399</v>
      </c>
      <c r="AJ55" s="3">
        <v>1.0945945945945947</v>
      </c>
      <c r="AK55" s="3">
        <v>-1.9991241153400452</v>
      </c>
      <c r="AL55">
        <v>87</v>
      </c>
      <c r="AM55" s="3">
        <f>GEOMEAN(Table2[[#This Row],[WAR/162 Change Rank]],Table2[[#This Row],[wOBA Change Rank]],Table2[[#This Row],[OPS+ Change Rank]],Table2[[#This Row],[Avg Change Rank]])</f>
        <v>82.43781075894141</v>
      </c>
    </row>
    <row r="56" spans="1:39" x14ac:dyDescent="0.45">
      <c r="A56" t="s">
        <v>126</v>
      </c>
      <c r="B56" t="s">
        <v>32</v>
      </c>
      <c r="C56">
        <v>52</v>
      </c>
      <c r="D56">
        <v>88</v>
      </c>
      <c r="E56">
        <v>7</v>
      </c>
      <c r="F56">
        <v>6</v>
      </c>
      <c r="G56">
        <v>28</v>
      </c>
      <c r="H56">
        <v>31</v>
      </c>
      <c r="I56" s="2">
        <v>0.26063829700000002</v>
      </c>
      <c r="J56" s="2">
        <v>0.22700000000000001</v>
      </c>
      <c r="K56" s="2">
        <v>-3.3638297000000011E-2</v>
      </c>
      <c r="L56" s="4">
        <v>86</v>
      </c>
      <c r="M56" s="2">
        <v>0.32394366099999999</v>
      </c>
      <c r="N56" s="2">
        <v>0.28199999999999997</v>
      </c>
      <c r="O56" s="2">
        <v>0.43085106299999998</v>
      </c>
      <c r="P56" s="2">
        <v>0.33500000000000002</v>
      </c>
      <c r="Q56" s="2">
        <v>0.75479472399999992</v>
      </c>
      <c r="R56" s="2">
        <v>0.61699999999999999</v>
      </c>
      <c r="S56" s="2">
        <v>-0.13779472399999992</v>
      </c>
      <c r="T56" s="4">
        <v>96</v>
      </c>
      <c r="U56" s="4">
        <v>116.22436335560042</v>
      </c>
      <c r="V56" s="4">
        <v>75.46838589405003</v>
      </c>
      <c r="W56" s="4">
        <v>-40.755977461550387</v>
      </c>
      <c r="X56" s="4">
        <v>96</v>
      </c>
      <c r="Y56" s="2">
        <v>0.32489393042846398</v>
      </c>
      <c r="Z56" s="2">
        <v>0.27100000000000002</v>
      </c>
      <c r="AA56" s="2">
        <v>-5.3893930428463965E-2</v>
      </c>
      <c r="AB56" s="4">
        <v>93</v>
      </c>
      <c r="AC56" s="3">
        <v>111.235231958299</v>
      </c>
      <c r="AD56" s="3">
        <v>74</v>
      </c>
      <c r="AE56" s="3">
        <v>-37.235231958298996</v>
      </c>
      <c r="AF56" s="4">
        <v>93</v>
      </c>
      <c r="AG56" s="3">
        <v>0.91207190504393099</v>
      </c>
      <c r="AH56" s="3">
        <v>0</v>
      </c>
      <c r="AI56" s="3">
        <v>2.8414547810984003</v>
      </c>
      <c r="AJ56" s="3">
        <v>0</v>
      </c>
      <c r="AK56" s="3">
        <v>-2.8414547810984003</v>
      </c>
      <c r="AL56">
        <v>94</v>
      </c>
      <c r="AM56" s="3">
        <f>GEOMEAN(Table2[[#This Row],[WAR/162 Change Rank]],Table2[[#This Row],[wOBA Change Rank]],Table2[[#This Row],[OPS+ Change Rank]],Table2[[#This Row],[Avg Change Rank]])</f>
        <v>92.171174509569127</v>
      </c>
    </row>
    <row r="57" spans="1:39" x14ac:dyDescent="0.45">
      <c r="A57" t="s">
        <v>124</v>
      </c>
      <c r="B57" t="s">
        <v>125</v>
      </c>
      <c r="C57">
        <v>49</v>
      </c>
      <c r="D57">
        <v>85</v>
      </c>
      <c r="E57">
        <v>9</v>
      </c>
      <c r="F57">
        <v>12</v>
      </c>
      <c r="G57">
        <v>26</v>
      </c>
      <c r="H57">
        <v>43</v>
      </c>
      <c r="I57" s="2">
        <v>0.26130653199999998</v>
      </c>
      <c r="J57" s="2">
        <v>0.224</v>
      </c>
      <c r="K57" s="2">
        <v>-3.7306531999999976E-2</v>
      </c>
      <c r="L57" s="4">
        <v>90</v>
      </c>
      <c r="M57" s="2">
        <v>0.31018518499999997</v>
      </c>
      <c r="N57" s="2">
        <v>0.30199999999999999</v>
      </c>
      <c r="O57" s="2">
        <v>0.48241205999999998</v>
      </c>
      <c r="P57" s="2">
        <v>0.39700000000000002</v>
      </c>
      <c r="Q57" s="2">
        <v>0.79259724499999995</v>
      </c>
      <c r="R57" s="2">
        <v>0.69900000000000007</v>
      </c>
      <c r="S57" s="2">
        <v>-9.3597244999999885E-2</v>
      </c>
      <c r="T57" s="4">
        <v>85</v>
      </c>
      <c r="U57" s="4">
        <v>129.28933718347056</v>
      </c>
      <c r="V57" s="4">
        <v>100.09165760447414</v>
      </c>
      <c r="W57" s="4">
        <v>-29.197679578996429</v>
      </c>
      <c r="X57" s="4">
        <v>86</v>
      </c>
      <c r="Y57" s="2">
        <v>0.33400326911534101</v>
      </c>
      <c r="Z57" s="2">
        <v>0.30499999999999999</v>
      </c>
      <c r="AA57" s="2">
        <v>-2.9003269115341013E-2</v>
      </c>
      <c r="AB57" s="4">
        <v>79</v>
      </c>
      <c r="AC57" s="3">
        <v>114.864448295918</v>
      </c>
      <c r="AD57" s="3">
        <v>96</v>
      </c>
      <c r="AE57" s="3">
        <v>-18.864448295917995</v>
      </c>
      <c r="AF57" s="4">
        <v>77</v>
      </c>
      <c r="AG57" s="3">
        <v>0.91467871606170303</v>
      </c>
      <c r="AH57" s="3">
        <v>0.8</v>
      </c>
      <c r="AI57" s="3">
        <v>3.0240398367754264</v>
      </c>
      <c r="AJ57" s="3">
        <v>1.5247058823529414</v>
      </c>
      <c r="AK57" s="3">
        <v>-1.4993339544224851</v>
      </c>
      <c r="AL57">
        <v>80</v>
      </c>
      <c r="AM57" s="3">
        <f>GEOMEAN(Table2[[#This Row],[WAR/162 Change Rank]],Table2[[#This Row],[wOBA Change Rank]],Table2[[#This Row],[OPS+ Change Rank]],Table2[[#This Row],[Avg Change Rank]])</f>
        <v>83.630464652726559</v>
      </c>
    </row>
    <row r="58" spans="1:39" x14ac:dyDescent="0.45">
      <c r="A58" t="s">
        <v>119</v>
      </c>
      <c r="B58" t="s">
        <v>103</v>
      </c>
      <c r="C58">
        <v>52</v>
      </c>
      <c r="D58">
        <v>94</v>
      </c>
      <c r="E58">
        <v>7</v>
      </c>
      <c r="F58">
        <v>23</v>
      </c>
      <c r="G58">
        <v>24</v>
      </c>
      <c r="H58">
        <v>60</v>
      </c>
      <c r="I58" s="2">
        <v>0.20952380900000001</v>
      </c>
      <c r="J58" s="2">
        <v>0.30099999999999999</v>
      </c>
      <c r="K58" s="2">
        <v>9.1476190999999984E-2</v>
      </c>
      <c r="L58" s="4">
        <v>2</v>
      </c>
      <c r="M58" s="2">
        <v>0.27896995699999999</v>
      </c>
      <c r="N58" s="2">
        <v>0.371</v>
      </c>
      <c r="O58" s="2">
        <v>0.36666666599999997</v>
      </c>
      <c r="P58" s="2">
        <v>0.55400000000000005</v>
      </c>
      <c r="Q58" s="2">
        <v>0.64563662299999991</v>
      </c>
      <c r="R58" s="2">
        <v>0.92500000000000004</v>
      </c>
      <c r="S58" s="2">
        <v>0.27936337700000013</v>
      </c>
      <c r="T58" s="4">
        <v>4</v>
      </c>
      <c r="U58" s="4">
        <v>84.814276493708235</v>
      </c>
      <c r="V58" s="4">
        <v>166.92092589715708</v>
      </c>
      <c r="W58" s="4">
        <v>82.106649403448841</v>
      </c>
      <c r="X58" s="4">
        <v>5</v>
      </c>
      <c r="Y58" s="2">
        <v>0.28317736453764403</v>
      </c>
      <c r="Z58" s="2">
        <v>0.39500000000000002</v>
      </c>
      <c r="AA58" s="2">
        <v>0.11182263546235599</v>
      </c>
      <c r="AB58" s="4">
        <v>2</v>
      </c>
      <c r="AC58" s="3">
        <v>84.071353098281193</v>
      </c>
      <c r="AD58" s="3">
        <v>160</v>
      </c>
      <c r="AE58" s="3">
        <v>75.928646901718807</v>
      </c>
      <c r="AF58" s="4">
        <v>3</v>
      </c>
      <c r="AG58" s="3">
        <v>0.99111003817648702</v>
      </c>
      <c r="AH58" s="3">
        <v>6.2</v>
      </c>
      <c r="AI58" s="3">
        <v>3.0876889650882866</v>
      </c>
      <c r="AJ58" s="3">
        <v>10.685106382978724</v>
      </c>
      <c r="AK58" s="3">
        <v>7.597417417890437</v>
      </c>
      <c r="AL58">
        <v>1</v>
      </c>
      <c r="AM58" s="3">
        <f>GEOMEAN(Table2[[#This Row],[WAR/162 Change Rank]],Table2[[#This Row],[wOBA Change Rank]],Table2[[#This Row],[OPS+ Change Rank]],Table2[[#This Row],[Avg Change Rank]])</f>
        <v>2.1147425268811282</v>
      </c>
    </row>
    <row r="59" spans="1:39" x14ac:dyDescent="0.45">
      <c r="A59" t="s">
        <v>117</v>
      </c>
      <c r="B59" t="s">
        <v>118</v>
      </c>
      <c r="C59">
        <v>52</v>
      </c>
      <c r="D59">
        <v>68</v>
      </c>
      <c r="E59">
        <v>9</v>
      </c>
      <c r="F59">
        <v>11</v>
      </c>
      <c r="G59">
        <v>20</v>
      </c>
      <c r="H59">
        <v>41</v>
      </c>
      <c r="I59" s="2">
        <v>0.23036649200000001</v>
      </c>
      <c r="J59" s="2">
        <v>0.27800000000000002</v>
      </c>
      <c r="K59" s="2">
        <v>4.7633508000000019E-2</v>
      </c>
      <c r="L59" s="4">
        <v>20</v>
      </c>
      <c r="M59" s="2">
        <v>0.33333333300000001</v>
      </c>
      <c r="N59" s="2">
        <v>0.36299999999999999</v>
      </c>
      <c r="O59" s="2">
        <v>0.42931937100000001</v>
      </c>
      <c r="P59" s="2">
        <v>0.502</v>
      </c>
      <c r="Q59" s="2">
        <v>0.76265270399999996</v>
      </c>
      <c r="R59" s="2">
        <v>0.86499999999999999</v>
      </c>
      <c r="S59" s="2">
        <v>0.10234729600000003</v>
      </c>
      <c r="T59" s="4">
        <v>33</v>
      </c>
      <c r="U59" s="4">
        <v>118.02672725803949</v>
      </c>
      <c r="V59" s="4">
        <v>148.40919683082183</v>
      </c>
      <c r="W59" s="4">
        <v>30.382469572782341</v>
      </c>
      <c r="X59" s="4">
        <v>31</v>
      </c>
      <c r="Y59" s="2">
        <v>0.33161125301775302</v>
      </c>
      <c r="Z59" s="2">
        <v>0.371</v>
      </c>
      <c r="AA59" s="2">
        <v>3.938874698224698E-2</v>
      </c>
      <c r="AB59" s="4">
        <v>34</v>
      </c>
      <c r="AC59" s="3">
        <v>116.76587059778601</v>
      </c>
      <c r="AD59" s="3">
        <v>144</v>
      </c>
      <c r="AE59" s="3">
        <v>27.234129402213995</v>
      </c>
      <c r="AF59" s="4">
        <v>34</v>
      </c>
      <c r="AG59" s="3">
        <v>0.99920373347328995</v>
      </c>
      <c r="AH59" s="3">
        <v>2.2000000000000002</v>
      </c>
      <c r="AI59" s="3">
        <v>3.1129039388975572</v>
      </c>
      <c r="AJ59" s="3">
        <v>5.2411764705882362</v>
      </c>
      <c r="AK59" s="3">
        <v>2.128272531690679</v>
      </c>
      <c r="AL59">
        <v>35</v>
      </c>
      <c r="AM59" s="3">
        <f>GEOMEAN(Table2[[#This Row],[WAR/162 Change Rank]],Table2[[#This Row],[wOBA Change Rank]],Table2[[#This Row],[OPS+ Change Rank]],Table2[[#This Row],[Avg Change Rank]])</f>
        <v>29.30789741451434</v>
      </c>
    </row>
    <row r="60" spans="1:39" x14ac:dyDescent="0.45">
      <c r="A60" t="s">
        <v>113</v>
      </c>
      <c r="B60" t="s">
        <v>70</v>
      </c>
      <c r="C60">
        <v>53</v>
      </c>
      <c r="D60">
        <v>92</v>
      </c>
      <c r="E60">
        <v>5</v>
      </c>
      <c r="F60">
        <v>23</v>
      </c>
      <c r="G60">
        <v>25</v>
      </c>
      <c r="H60">
        <v>70</v>
      </c>
      <c r="I60" s="2">
        <v>0.29702970200000001</v>
      </c>
      <c r="J60" s="2">
        <v>0.34</v>
      </c>
      <c r="K60" s="2">
        <v>4.2970298000000018E-2</v>
      </c>
      <c r="L60" s="4">
        <v>22</v>
      </c>
      <c r="M60" s="2">
        <v>0.39055793900000002</v>
      </c>
      <c r="N60" s="2">
        <v>0.40100000000000002</v>
      </c>
      <c r="O60" s="2">
        <v>0.42079207899999999</v>
      </c>
      <c r="P60" s="2">
        <v>0.624</v>
      </c>
      <c r="Q60" s="2">
        <v>0.81135001799999995</v>
      </c>
      <c r="R60" s="2">
        <v>1.0249999999999999</v>
      </c>
      <c r="S60" s="2">
        <v>0.21364998199999996</v>
      </c>
      <c r="T60" s="4">
        <v>9</v>
      </c>
      <c r="U60" s="4">
        <v>129.26825014447724</v>
      </c>
      <c r="V60" s="4">
        <v>196.530992698462</v>
      </c>
      <c r="W60" s="4">
        <v>67.262742553984765</v>
      </c>
      <c r="X60" s="4">
        <v>9</v>
      </c>
      <c r="Y60" s="2">
        <v>0.35819640216128501</v>
      </c>
      <c r="Z60" s="2">
        <v>0.42799999999999999</v>
      </c>
      <c r="AA60" s="2">
        <v>6.9803597838714981E-2</v>
      </c>
      <c r="AB60" s="4">
        <v>13</v>
      </c>
      <c r="AC60" s="3">
        <v>135.93926698283701</v>
      </c>
      <c r="AD60" s="3">
        <v>184</v>
      </c>
      <c r="AE60" s="3">
        <v>48.060733017162988</v>
      </c>
      <c r="AF60" s="4">
        <v>16</v>
      </c>
      <c r="AG60" s="3">
        <v>1.0290091286927101</v>
      </c>
      <c r="AH60" s="3">
        <v>4</v>
      </c>
      <c r="AI60" s="3">
        <v>3.1452731858154537</v>
      </c>
      <c r="AJ60" s="3">
        <v>7.0434782608695654</v>
      </c>
      <c r="AK60" s="3">
        <v>3.8982050750541117</v>
      </c>
      <c r="AL60">
        <v>17</v>
      </c>
      <c r="AM60" s="3">
        <f>GEOMEAN(Table2[[#This Row],[WAR/162 Change Rank]],Table2[[#This Row],[wOBA Change Rank]],Table2[[#This Row],[OPS+ Change Rank]],Table2[[#This Row],[Avg Change Rank]])</f>
        <v>14.463199141860828</v>
      </c>
    </row>
    <row r="61" spans="1:39" x14ac:dyDescent="0.45">
      <c r="A61" t="s">
        <v>112</v>
      </c>
      <c r="B61" t="s">
        <v>76</v>
      </c>
      <c r="C61">
        <v>55</v>
      </c>
      <c r="D61">
        <v>88</v>
      </c>
      <c r="E61">
        <v>8</v>
      </c>
      <c r="F61">
        <v>12</v>
      </c>
      <c r="G61">
        <v>22</v>
      </c>
      <c r="H61">
        <v>33</v>
      </c>
      <c r="I61" s="2">
        <v>0.23958333300000001</v>
      </c>
      <c r="J61" s="2">
        <v>0.24</v>
      </c>
      <c r="K61" s="2">
        <v>4.1666699999998169E-4</v>
      </c>
      <c r="L61" s="4">
        <v>68</v>
      </c>
      <c r="M61" s="2">
        <v>0.31455399000000001</v>
      </c>
      <c r="N61" s="2">
        <v>0.32500000000000001</v>
      </c>
      <c r="O61" s="2">
        <v>0.46354166600000002</v>
      </c>
      <c r="P61" s="2">
        <v>0.434</v>
      </c>
      <c r="Q61" s="2">
        <v>0.77809565600000008</v>
      </c>
      <c r="R61" s="2">
        <v>0.75900000000000001</v>
      </c>
      <c r="S61" s="2">
        <v>-1.9095656000000072E-2</v>
      </c>
      <c r="T61" s="4">
        <v>61</v>
      </c>
      <c r="U61" s="4">
        <v>124.34521976075814</v>
      </c>
      <c r="V61" s="4">
        <v>117.48485319248098</v>
      </c>
      <c r="W61" s="4">
        <v>-6.8603665682771577</v>
      </c>
      <c r="X61" s="4">
        <v>64</v>
      </c>
      <c r="Y61" s="2">
        <v>0.33123363222556002</v>
      </c>
      <c r="Z61" s="2">
        <v>0.33100000000000002</v>
      </c>
      <c r="AA61" s="2">
        <v>-2.3363222555999874E-4</v>
      </c>
      <c r="AB61" s="4">
        <v>58</v>
      </c>
      <c r="AC61" s="3">
        <v>119.673213546892</v>
      </c>
      <c r="AD61" s="3">
        <v>119</v>
      </c>
      <c r="AE61" s="3">
        <v>-0.67321354689200064</v>
      </c>
      <c r="AF61" s="4">
        <v>59</v>
      </c>
      <c r="AG61" s="3">
        <v>1.04453179209765</v>
      </c>
      <c r="AH61" s="3">
        <v>1.7</v>
      </c>
      <c r="AI61" s="3">
        <v>3.0766209149058055</v>
      </c>
      <c r="AJ61" s="3">
        <v>3.1295454545454544</v>
      </c>
      <c r="AK61" s="3">
        <v>5.2924539639648938E-2</v>
      </c>
      <c r="AL61">
        <v>61</v>
      </c>
      <c r="AM61" s="3">
        <f>GEOMEAN(Table2[[#This Row],[WAR/162 Change Rank]],Table2[[#This Row],[wOBA Change Rank]],Table2[[#This Row],[OPS+ Change Rank]],Table2[[#This Row],[Avg Change Rank]])</f>
        <v>62.641432225559718</v>
      </c>
    </row>
    <row r="62" spans="1:39" x14ac:dyDescent="0.45">
      <c r="A62" t="s">
        <v>106</v>
      </c>
      <c r="B62" t="s">
        <v>30</v>
      </c>
      <c r="C62">
        <v>55</v>
      </c>
      <c r="D62">
        <v>85</v>
      </c>
      <c r="E62">
        <v>12</v>
      </c>
      <c r="F62">
        <v>16</v>
      </c>
      <c r="G62">
        <v>38</v>
      </c>
      <c r="H62">
        <v>49</v>
      </c>
      <c r="I62" s="2">
        <v>0.25853658499999999</v>
      </c>
      <c r="J62" s="2">
        <v>0.27300000000000002</v>
      </c>
      <c r="K62" s="2">
        <v>1.4463415000000035E-2</v>
      </c>
      <c r="L62" s="4">
        <v>50</v>
      </c>
      <c r="M62" s="2">
        <v>0.33039647500000002</v>
      </c>
      <c r="N62" s="2">
        <v>0.33200000000000002</v>
      </c>
      <c r="O62" s="2">
        <v>0.49268292600000002</v>
      </c>
      <c r="P62" s="2">
        <v>0.48799999999999999</v>
      </c>
      <c r="Q62" s="2">
        <v>0.82307940099999999</v>
      </c>
      <c r="R62" s="2">
        <v>0.82000000000000006</v>
      </c>
      <c r="S62" s="2">
        <v>-3.0794009999999261E-3</v>
      </c>
      <c r="T62" s="4">
        <v>59</v>
      </c>
      <c r="U62" s="4">
        <v>137.48989654342085</v>
      </c>
      <c r="V62" s="4">
        <v>136.38962249495106</v>
      </c>
      <c r="W62" s="4">
        <v>-1.1002740484697995</v>
      </c>
      <c r="X62" s="4">
        <v>59</v>
      </c>
      <c r="Y62" s="2">
        <v>0.35361769598486098</v>
      </c>
      <c r="Z62" s="2">
        <v>0.35099999999999998</v>
      </c>
      <c r="AA62" s="2">
        <v>-2.6176959848610015E-3</v>
      </c>
      <c r="AB62" s="4">
        <v>60</v>
      </c>
      <c r="AC62" s="3">
        <v>129.151885383853</v>
      </c>
      <c r="AD62" s="3">
        <v>128</v>
      </c>
      <c r="AE62" s="3">
        <v>-1.1518853838529992</v>
      </c>
      <c r="AF62" s="4">
        <v>60</v>
      </c>
      <c r="AG62" s="3">
        <v>1.1002542987024</v>
      </c>
      <c r="AH62" s="3">
        <v>1.8</v>
      </c>
      <c r="AI62" s="3">
        <v>3.2407490252688875</v>
      </c>
      <c r="AJ62" s="3">
        <v>3.4305882352941173</v>
      </c>
      <c r="AK62" s="3">
        <v>0.18983921002522974</v>
      </c>
      <c r="AL62">
        <v>56</v>
      </c>
      <c r="AM62" s="3">
        <f>GEOMEAN(Table2[[#This Row],[WAR/162 Change Rank]],Table2[[#This Row],[wOBA Change Rank]],Table2[[#This Row],[OPS+ Change Rank]],Table2[[#This Row],[Avg Change Rank]])</f>
        <v>56.110007059193833</v>
      </c>
    </row>
    <row r="63" spans="1:39" x14ac:dyDescent="0.45">
      <c r="A63" t="s">
        <v>104</v>
      </c>
      <c r="B63" t="s">
        <v>105</v>
      </c>
      <c r="C63">
        <v>52</v>
      </c>
      <c r="D63">
        <v>88</v>
      </c>
      <c r="E63">
        <v>11</v>
      </c>
      <c r="F63">
        <v>12</v>
      </c>
      <c r="G63">
        <v>32</v>
      </c>
      <c r="H63">
        <v>36</v>
      </c>
      <c r="I63" s="2">
        <v>0.27363184000000002</v>
      </c>
      <c r="J63" s="2">
        <v>0.23300000000000001</v>
      </c>
      <c r="K63" s="2">
        <v>-4.0631840000000002E-2</v>
      </c>
      <c r="L63" s="4">
        <v>93</v>
      </c>
      <c r="M63" s="2">
        <v>0.33035714199999999</v>
      </c>
      <c r="N63" s="2">
        <v>0.318</v>
      </c>
      <c r="O63" s="2">
        <v>0.48258706400000001</v>
      </c>
      <c r="P63" s="2">
        <v>0.41</v>
      </c>
      <c r="Q63" s="2">
        <v>0.81294420600000006</v>
      </c>
      <c r="R63" s="2">
        <v>0.72799999999999998</v>
      </c>
      <c r="S63" s="2">
        <v>-8.4944206000000078E-2</v>
      </c>
      <c r="T63" s="4">
        <v>84</v>
      </c>
      <c r="U63" s="4">
        <v>134.26506045362748</v>
      </c>
      <c r="V63" s="4">
        <v>108.13422401739939</v>
      </c>
      <c r="W63" s="4">
        <v>-26.130836436228094</v>
      </c>
      <c r="X63" s="4">
        <v>83</v>
      </c>
      <c r="Y63" s="2">
        <v>0.34673052999590098</v>
      </c>
      <c r="Z63" s="2">
        <v>0.318</v>
      </c>
      <c r="AA63" s="2">
        <v>-2.8730529995900977E-2</v>
      </c>
      <c r="AB63" s="4">
        <v>78</v>
      </c>
      <c r="AC63" s="3">
        <v>124.358409469732</v>
      </c>
      <c r="AD63" s="3">
        <v>104</v>
      </c>
      <c r="AE63" s="3">
        <v>-20.358409469731996</v>
      </c>
      <c r="AF63" s="4">
        <v>82</v>
      </c>
      <c r="AG63" s="3">
        <v>1.15326751546457</v>
      </c>
      <c r="AH63" s="3">
        <v>1.2</v>
      </c>
      <c r="AI63" s="3">
        <v>3.5928718751011601</v>
      </c>
      <c r="AJ63" s="3">
        <v>2.209090909090909</v>
      </c>
      <c r="AK63" s="3">
        <v>-1.3837809660102511</v>
      </c>
      <c r="AL63">
        <v>78</v>
      </c>
      <c r="AM63" s="3">
        <f>GEOMEAN(Table2[[#This Row],[WAR/162 Change Rank]],Table2[[#This Row],[wOBA Change Rank]],Table2[[#This Row],[OPS+ Change Rank]],Table2[[#This Row],[Avg Change Rank]])</f>
        <v>82.782313920560796</v>
      </c>
    </row>
    <row r="64" spans="1:39" x14ac:dyDescent="0.45">
      <c r="A64" t="s">
        <v>102</v>
      </c>
      <c r="B64" t="s">
        <v>103</v>
      </c>
      <c r="C64">
        <v>49</v>
      </c>
      <c r="D64">
        <v>87</v>
      </c>
      <c r="E64">
        <v>7</v>
      </c>
      <c r="F64">
        <v>11</v>
      </c>
      <c r="G64">
        <v>29</v>
      </c>
      <c r="H64">
        <v>45</v>
      </c>
      <c r="I64" s="2">
        <v>0.21666666600000001</v>
      </c>
      <c r="J64" s="2">
        <v>0.23300000000000001</v>
      </c>
      <c r="K64" s="2">
        <v>1.6333334000000005E-2</v>
      </c>
      <c r="L64" s="4">
        <v>49</v>
      </c>
      <c r="M64" s="2">
        <v>0.35616438299999997</v>
      </c>
      <c r="N64" s="2">
        <v>0.32400000000000001</v>
      </c>
      <c r="O64" s="2">
        <v>0.38888888799999999</v>
      </c>
      <c r="P64" s="2">
        <v>0.39300000000000002</v>
      </c>
      <c r="Q64" s="2">
        <v>0.74505327099999996</v>
      </c>
      <c r="R64" s="2">
        <v>0.71700000000000008</v>
      </c>
      <c r="S64" s="2">
        <v>-2.805327099999988E-2</v>
      </c>
      <c r="T64" s="4">
        <v>64</v>
      </c>
      <c r="U64" s="4">
        <v>110.71932603852726</v>
      </c>
      <c r="V64" s="4">
        <v>104.18362591269226</v>
      </c>
      <c r="W64" s="4">
        <v>-6.5357001258349925</v>
      </c>
      <c r="X64" s="4">
        <v>62</v>
      </c>
      <c r="Y64" s="2">
        <v>0.33308411574144903</v>
      </c>
      <c r="Z64" s="2">
        <v>0.315</v>
      </c>
      <c r="AA64" s="2">
        <v>-1.8084115741449025E-2</v>
      </c>
      <c r="AB64" s="4">
        <v>73</v>
      </c>
      <c r="AC64" s="3">
        <v>117.78453715750901</v>
      </c>
      <c r="AD64" s="3">
        <v>106</v>
      </c>
      <c r="AE64" s="3">
        <v>-11.784537157509007</v>
      </c>
      <c r="AF64" s="4">
        <v>72</v>
      </c>
      <c r="AG64" s="3">
        <v>1.17462018221715</v>
      </c>
      <c r="AH64" s="3">
        <v>1.5</v>
      </c>
      <c r="AI64" s="3">
        <v>3.8834381534526186</v>
      </c>
      <c r="AJ64" s="3">
        <v>2.7931034482758621</v>
      </c>
      <c r="AK64" s="3">
        <v>-1.0903347051767565</v>
      </c>
      <c r="AL64">
        <v>73</v>
      </c>
      <c r="AM64" s="3">
        <f>GEOMEAN(Table2[[#This Row],[WAR/162 Change Rank]],Table2[[#This Row],[wOBA Change Rank]],Table2[[#This Row],[OPS+ Change Rank]],Table2[[#This Row],[Avg Change Rank]])</f>
        <v>63.431995267530688</v>
      </c>
    </row>
    <row r="65" spans="1:39" x14ac:dyDescent="0.45">
      <c r="A65" t="s">
        <v>101</v>
      </c>
      <c r="B65" t="s">
        <v>78</v>
      </c>
      <c r="C65">
        <v>53</v>
      </c>
      <c r="D65">
        <v>92</v>
      </c>
      <c r="E65">
        <v>4</v>
      </c>
      <c r="F65">
        <v>7</v>
      </c>
      <c r="G65">
        <v>16</v>
      </c>
      <c r="H65">
        <v>36</v>
      </c>
      <c r="I65" s="2">
        <v>0.25280898800000001</v>
      </c>
      <c r="J65" s="2">
        <v>0.23699999999999999</v>
      </c>
      <c r="K65" s="2">
        <v>-1.5808988000000024E-2</v>
      </c>
      <c r="L65" s="4">
        <v>76</v>
      </c>
      <c r="M65" s="2">
        <v>0.33</v>
      </c>
      <c r="N65" s="2">
        <v>0.32600000000000001</v>
      </c>
      <c r="O65" s="2">
        <v>0.41573033700000001</v>
      </c>
      <c r="P65" s="2">
        <v>0.36499999999999999</v>
      </c>
      <c r="Q65" s="2">
        <v>0.74573033700000002</v>
      </c>
      <c r="R65" s="2">
        <v>0.69100000000000006</v>
      </c>
      <c r="S65" s="2">
        <v>-5.4730336999999962E-2</v>
      </c>
      <c r="T65" s="4">
        <v>72</v>
      </c>
      <c r="U65" s="4">
        <v>112.88600137486409</v>
      </c>
      <c r="V65" s="4">
        <v>95.754233338511739</v>
      </c>
      <c r="W65" s="4">
        <v>-17.131768036352355</v>
      </c>
      <c r="X65" s="4">
        <v>73</v>
      </c>
      <c r="Y65" s="2">
        <v>0.32546656697988502</v>
      </c>
      <c r="Z65" s="2">
        <v>0.309</v>
      </c>
      <c r="AA65" s="2">
        <v>-1.6466566979885022E-2</v>
      </c>
      <c r="AB65" s="4">
        <v>70</v>
      </c>
      <c r="AC65" s="3">
        <v>112.77805243039001</v>
      </c>
      <c r="AD65" s="3">
        <v>101</v>
      </c>
      <c r="AE65" s="3">
        <v>-11.778052430390005</v>
      </c>
      <c r="AF65" s="4">
        <v>71</v>
      </c>
      <c r="AG65" s="3">
        <v>1.18448617065309</v>
      </c>
      <c r="AH65" s="3">
        <v>1.7</v>
      </c>
      <c r="AI65" s="3">
        <v>3.6205048989773694</v>
      </c>
      <c r="AJ65" s="3">
        <v>2.9934782608695651</v>
      </c>
      <c r="AK65" s="3">
        <v>-0.62702663810780424</v>
      </c>
      <c r="AL65">
        <v>67</v>
      </c>
      <c r="AM65" s="3">
        <f>GEOMEAN(Table2[[#This Row],[WAR/162 Change Rank]],Table2[[#This Row],[wOBA Change Rank]],Table2[[#This Row],[OPS+ Change Rank]],Table2[[#This Row],[Avg Change Rank]])</f>
        <v>71.42122975960396</v>
      </c>
    </row>
    <row r="66" spans="1:39" x14ac:dyDescent="0.45">
      <c r="A66" t="s">
        <v>100</v>
      </c>
      <c r="B66" t="s">
        <v>45</v>
      </c>
      <c r="C66">
        <v>50</v>
      </c>
      <c r="D66">
        <v>86</v>
      </c>
      <c r="E66">
        <v>5</v>
      </c>
      <c r="F66">
        <v>6</v>
      </c>
      <c r="G66">
        <v>30</v>
      </c>
      <c r="H66">
        <v>24</v>
      </c>
      <c r="I66" s="2">
        <v>0.25</v>
      </c>
      <c r="J66" s="2">
        <v>0.246</v>
      </c>
      <c r="K66" s="2">
        <v>-4.0000000000000036E-3</v>
      </c>
      <c r="L66" s="4">
        <v>72</v>
      </c>
      <c r="M66" s="2">
        <v>0.35567010300000002</v>
      </c>
      <c r="N66" s="2">
        <v>0.3</v>
      </c>
      <c r="O66" s="2">
        <v>0.4</v>
      </c>
      <c r="P66" s="2">
        <v>0.34899999999999998</v>
      </c>
      <c r="Q66" s="2">
        <v>0.75567010300000004</v>
      </c>
      <c r="R66" s="2">
        <v>0.64900000000000002</v>
      </c>
      <c r="S66" s="2">
        <v>-0.10667010300000002</v>
      </c>
      <c r="T66" s="4">
        <v>89</v>
      </c>
      <c r="U66" s="4">
        <v>114.13734064160326</v>
      </c>
      <c r="V66" s="4">
        <v>84.317228522603685</v>
      </c>
      <c r="W66" s="4">
        <v>-29.820112118999575</v>
      </c>
      <c r="X66" s="4">
        <v>87</v>
      </c>
      <c r="Y66" s="2">
        <v>0.33198113416887998</v>
      </c>
      <c r="Z66" s="2">
        <v>0.28399999999999997</v>
      </c>
      <c r="AA66" s="2">
        <v>-4.7981134168880002E-2</v>
      </c>
      <c r="AB66" s="4">
        <v>90</v>
      </c>
      <c r="AC66" s="3">
        <v>112.53740633261</v>
      </c>
      <c r="AD66" s="3">
        <v>81</v>
      </c>
      <c r="AE66" s="3">
        <v>-31.537406332610004</v>
      </c>
      <c r="AF66" s="4">
        <v>89</v>
      </c>
      <c r="AG66" s="3">
        <v>1.1907604910309899</v>
      </c>
      <c r="AH66" s="3">
        <v>0.6</v>
      </c>
      <c r="AI66" s="3">
        <v>3.8580639909404075</v>
      </c>
      <c r="AJ66" s="3">
        <v>1.1302325581395349</v>
      </c>
      <c r="AK66" s="3">
        <v>-2.7278314328008726</v>
      </c>
      <c r="AL66">
        <v>92</v>
      </c>
      <c r="AM66" s="3">
        <f>GEOMEAN(Table2[[#This Row],[WAR/162 Change Rank]],Table2[[#This Row],[wOBA Change Rank]],Table2[[#This Row],[OPS+ Change Rank]],Table2[[#This Row],[Avg Change Rank]])</f>
        <v>84.863418355945527</v>
      </c>
    </row>
    <row r="67" spans="1:39" x14ac:dyDescent="0.45">
      <c r="A67" t="s">
        <v>99</v>
      </c>
      <c r="B67" t="s">
        <v>53</v>
      </c>
      <c r="C67">
        <v>53</v>
      </c>
      <c r="D67">
        <v>89</v>
      </c>
      <c r="E67">
        <v>8</v>
      </c>
      <c r="F67">
        <v>8</v>
      </c>
      <c r="G67">
        <v>35</v>
      </c>
      <c r="H67">
        <v>44</v>
      </c>
      <c r="I67" s="2">
        <v>0.27093595999999998</v>
      </c>
      <c r="J67" s="2">
        <v>0.24199999999999999</v>
      </c>
      <c r="K67" s="2">
        <v>-2.8935959999999983E-2</v>
      </c>
      <c r="L67" s="4">
        <v>81</v>
      </c>
      <c r="M67" s="2">
        <v>0.337719298</v>
      </c>
      <c r="N67" s="2">
        <v>0.32400000000000001</v>
      </c>
      <c r="O67" s="2">
        <v>0.46798029499999999</v>
      </c>
      <c r="P67" s="2">
        <v>0.379</v>
      </c>
      <c r="Q67" s="2">
        <v>0.80569959299999994</v>
      </c>
      <c r="R67" s="2">
        <v>0.70300000000000007</v>
      </c>
      <c r="S67" s="2">
        <v>-0.10269959299999987</v>
      </c>
      <c r="T67" s="4">
        <v>87</v>
      </c>
      <c r="U67" s="4">
        <v>131.408870997359</v>
      </c>
      <c r="V67" s="4">
        <v>99.725027186577606</v>
      </c>
      <c r="W67" s="4">
        <v>-31.683843810781397</v>
      </c>
      <c r="X67" s="4">
        <v>90</v>
      </c>
      <c r="Y67" s="2">
        <v>0.34578813638603401</v>
      </c>
      <c r="Z67" s="2">
        <v>0.312</v>
      </c>
      <c r="AA67" s="2">
        <v>-3.3788136386034007E-2</v>
      </c>
      <c r="AB67" s="4">
        <v>85</v>
      </c>
      <c r="AC67" s="3">
        <v>126.30912934680801</v>
      </c>
      <c r="AD67" s="3">
        <v>104</v>
      </c>
      <c r="AE67" s="3">
        <v>-22.309129346808007</v>
      </c>
      <c r="AF67" s="4">
        <v>86</v>
      </c>
      <c r="AG67" s="3">
        <v>1.1948555820473901</v>
      </c>
      <c r="AH67" s="3">
        <v>1.1000000000000001</v>
      </c>
      <c r="AI67" s="3">
        <v>3.6522000809750415</v>
      </c>
      <c r="AJ67" s="3">
        <v>2.0022471910112363</v>
      </c>
      <c r="AK67" s="3">
        <v>-1.6499528899638052</v>
      </c>
      <c r="AL67">
        <v>83</v>
      </c>
      <c r="AM67" s="3">
        <f>GEOMEAN(Table2[[#This Row],[WAR/162 Change Rank]],Table2[[#This Row],[wOBA Change Rank]],Table2[[#This Row],[OPS+ Change Rank]],Table2[[#This Row],[Avg Change Rank]])</f>
        <v>84.684930725947041</v>
      </c>
    </row>
    <row r="68" spans="1:39" x14ac:dyDescent="0.45">
      <c r="A68" t="s">
        <v>97</v>
      </c>
      <c r="B68" t="s">
        <v>98</v>
      </c>
      <c r="C68">
        <v>49</v>
      </c>
      <c r="D68">
        <v>90</v>
      </c>
      <c r="E68">
        <v>11</v>
      </c>
      <c r="F68">
        <v>18</v>
      </c>
      <c r="G68">
        <v>29</v>
      </c>
      <c r="H68">
        <v>62</v>
      </c>
      <c r="I68" s="2">
        <v>0.20958083799999999</v>
      </c>
      <c r="J68" s="2">
        <v>0.20899999999999999</v>
      </c>
      <c r="K68" s="2">
        <v>-5.8083800000000019E-4</v>
      </c>
      <c r="L68" s="4">
        <v>69</v>
      </c>
      <c r="M68" s="2">
        <v>0.28342245900000002</v>
      </c>
      <c r="N68" s="2">
        <v>0.307</v>
      </c>
      <c r="O68" s="2">
        <v>0.431137724</v>
      </c>
      <c r="P68" s="2">
        <v>0.41299999999999998</v>
      </c>
      <c r="Q68" s="2">
        <v>0.71456018300000002</v>
      </c>
      <c r="R68" s="2">
        <v>0.72</v>
      </c>
      <c r="S68" s="2">
        <v>5.4398169999999579E-3</v>
      </c>
      <c r="T68" s="4">
        <v>56</v>
      </c>
      <c r="U68" s="4">
        <v>106.43243666770235</v>
      </c>
      <c r="V68" s="4">
        <v>106.40671120086998</v>
      </c>
      <c r="W68" s="4">
        <v>-2.5725466832369648E-2</v>
      </c>
      <c r="X68" s="4">
        <v>58</v>
      </c>
      <c r="Y68" s="2">
        <v>0.30764996336105599</v>
      </c>
      <c r="Z68" s="2">
        <v>0.31</v>
      </c>
      <c r="AA68" s="2">
        <v>2.3500366389440086E-3</v>
      </c>
      <c r="AB68" s="4">
        <v>56</v>
      </c>
      <c r="AC68" s="3">
        <v>105.38209223360199</v>
      </c>
      <c r="AD68" s="3">
        <v>107</v>
      </c>
      <c r="AE68" s="3">
        <v>1.6179077663980053</v>
      </c>
      <c r="AF68" s="4">
        <v>57</v>
      </c>
      <c r="AG68" s="3">
        <v>1.2111001379000601</v>
      </c>
      <c r="AH68" s="3">
        <v>2.8</v>
      </c>
      <c r="AI68" s="3">
        <v>4.0040453538736678</v>
      </c>
      <c r="AJ68" s="3">
        <v>5.04</v>
      </c>
      <c r="AK68" s="3">
        <v>1.0359546461263323</v>
      </c>
      <c r="AL68">
        <v>46</v>
      </c>
      <c r="AM68" s="3">
        <f>GEOMEAN(Table2[[#This Row],[WAR/162 Change Rank]],Table2[[#This Row],[wOBA Change Rank]],Table2[[#This Row],[OPS+ Change Rank]],Table2[[#This Row],[Avg Change Rank]])</f>
        <v>56.663805197473167</v>
      </c>
    </row>
    <row r="69" spans="1:39" x14ac:dyDescent="0.45">
      <c r="A69" t="s">
        <v>95</v>
      </c>
      <c r="B69" t="s">
        <v>96</v>
      </c>
      <c r="C69">
        <v>47</v>
      </c>
      <c r="D69">
        <v>90</v>
      </c>
      <c r="E69">
        <v>2</v>
      </c>
      <c r="F69">
        <v>3</v>
      </c>
      <c r="G69">
        <v>15</v>
      </c>
      <c r="H69">
        <v>28</v>
      </c>
      <c r="I69" s="2">
        <v>0.26404494299999998</v>
      </c>
      <c r="J69" s="2">
        <v>0.26100000000000001</v>
      </c>
      <c r="K69" s="2">
        <v>-3.0449429999999666E-3</v>
      </c>
      <c r="L69" s="4">
        <v>71</v>
      </c>
      <c r="M69" s="2">
        <v>0.35294117600000002</v>
      </c>
      <c r="N69" s="2">
        <v>0.316</v>
      </c>
      <c r="O69" s="2">
        <v>0.37640449399999998</v>
      </c>
      <c r="P69" s="2">
        <v>0.34100000000000003</v>
      </c>
      <c r="Q69" s="2">
        <v>0.72934567000000006</v>
      </c>
      <c r="R69" s="2">
        <v>0.65700000000000003</v>
      </c>
      <c r="S69" s="2">
        <v>-7.2345670000000029E-2</v>
      </c>
      <c r="T69" s="4">
        <v>78</v>
      </c>
      <c r="U69" s="4">
        <v>105.95725633369581</v>
      </c>
      <c r="V69" s="4">
        <v>85.671896846357015</v>
      </c>
      <c r="W69" s="4">
        <v>-20.285359487338795</v>
      </c>
      <c r="X69" s="4">
        <v>76</v>
      </c>
      <c r="Y69" s="2">
        <v>0.32313995437669002</v>
      </c>
      <c r="Z69" s="2">
        <v>0.29199999999999998</v>
      </c>
      <c r="AA69" s="2">
        <v>-3.1139954376690038E-2</v>
      </c>
      <c r="AB69" s="4">
        <v>82</v>
      </c>
      <c r="AC69" s="3">
        <v>108.980448071521</v>
      </c>
      <c r="AD69" s="3">
        <v>89</v>
      </c>
      <c r="AE69" s="3">
        <v>-19.980448071520996</v>
      </c>
      <c r="AF69" s="4">
        <v>80</v>
      </c>
      <c r="AG69" s="3">
        <v>1.2341229570829599</v>
      </c>
      <c r="AH69" s="3">
        <v>1.7</v>
      </c>
      <c r="AI69" s="3">
        <v>4.2537855116476493</v>
      </c>
      <c r="AJ69" s="3">
        <v>3.06</v>
      </c>
      <c r="AK69" s="3">
        <v>-1.1937855116476492</v>
      </c>
      <c r="AL69">
        <v>75</v>
      </c>
      <c r="AM69" s="3">
        <f>GEOMEAN(Table2[[#This Row],[WAR/162 Change Rank]],Table2[[#This Row],[wOBA Change Rank]],Table2[[#This Row],[OPS+ Change Rank]],Table2[[#This Row],[Avg Change Rank]])</f>
        <v>75.899124128956274</v>
      </c>
    </row>
    <row r="70" spans="1:39" x14ac:dyDescent="0.45">
      <c r="A70" t="s">
        <v>93</v>
      </c>
      <c r="B70" t="s">
        <v>61</v>
      </c>
      <c r="C70">
        <v>49</v>
      </c>
      <c r="D70">
        <v>76</v>
      </c>
      <c r="E70">
        <v>11</v>
      </c>
      <c r="F70">
        <v>21</v>
      </c>
      <c r="G70">
        <v>24</v>
      </c>
      <c r="H70">
        <v>53</v>
      </c>
      <c r="I70" s="2">
        <v>0.25789473600000001</v>
      </c>
      <c r="J70" s="2">
        <v>0.29299999999999998</v>
      </c>
      <c r="K70" s="2">
        <v>3.5105263999999969E-2</v>
      </c>
      <c r="L70" s="4">
        <v>28</v>
      </c>
      <c r="M70" s="2">
        <v>0.34862385299999998</v>
      </c>
      <c r="N70" s="2">
        <v>0.35499999999999998</v>
      </c>
      <c r="O70" s="2">
        <v>0.44736842100000002</v>
      </c>
      <c r="P70" s="2">
        <v>0.56799999999999995</v>
      </c>
      <c r="Q70" s="2">
        <v>0.79599227400000006</v>
      </c>
      <c r="R70" s="2">
        <v>0.92299999999999993</v>
      </c>
      <c r="S70" s="2">
        <v>0.12700772599999988</v>
      </c>
      <c r="T70" s="4">
        <v>26</v>
      </c>
      <c r="U70" s="4">
        <v>127.50422747553208</v>
      </c>
      <c r="V70" s="4">
        <v>167.47708559888144</v>
      </c>
      <c r="W70" s="4">
        <v>39.972858123349368</v>
      </c>
      <c r="X70" s="4">
        <v>25</v>
      </c>
      <c r="Y70" s="2">
        <v>0.33922754962679302</v>
      </c>
      <c r="Z70" s="2">
        <v>0.38600000000000001</v>
      </c>
      <c r="AA70" s="2">
        <v>4.6772450373206986E-2</v>
      </c>
      <c r="AB70" s="4">
        <v>25</v>
      </c>
      <c r="AC70" s="3">
        <v>121.20971757250101</v>
      </c>
      <c r="AD70" s="3">
        <v>154</v>
      </c>
      <c r="AE70" s="3">
        <v>32.790282427498994</v>
      </c>
      <c r="AF70" s="4">
        <v>25</v>
      </c>
      <c r="AG70" s="3">
        <v>1.3184535436237299</v>
      </c>
      <c r="AH70" s="3">
        <v>3.3</v>
      </c>
      <c r="AI70" s="3">
        <v>4.3589688585111075</v>
      </c>
      <c r="AJ70" s="3">
        <v>7.034210526315789</v>
      </c>
      <c r="AK70" s="3">
        <v>2.6752416678046815</v>
      </c>
      <c r="AL70">
        <v>27</v>
      </c>
      <c r="AM70" s="3">
        <f>GEOMEAN(Table2[[#This Row],[WAR/162 Change Rank]],Table2[[#This Row],[wOBA Change Rank]],Table2[[#This Row],[OPS+ Change Rank]],Table2[[#This Row],[Avg Change Rank]])</f>
        <v>26.218053975140414</v>
      </c>
    </row>
    <row r="71" spans="1:39" x14ac:dyDescent="0.45">
      <c r="A71" t="s">
        <v>92</v>
      </c>
      <c r="B71" t="s">
        <v>28</v>
      </c>
      <c r="C71">
        <v>53</v>
      </c>
      <c r="D71">
        <v>90</v>
      </c>
      <c r="E71">
        <v>5</v>
      </c>
      <c r="F71">
        <v>2</v>
      </c>
      <c r="G71">
        <v>34</v>
      </c>
      <c r="H71">
        <v>22</v>
      </c>
      <c r="I71" s="2">
        <v>0.27027026999999998</v>
      </c>
      <c r="J71" s="2">
        <v>0.223</v>
      </c>
      <c r="K71" s="2">
        <v>-4.7270269999999975E-2</v>
      </c>
      <c r="L71" s="4">
        <v>96</v>
      </c>
      <c r="M71" s="2">
        <v>0.31380753099999997</v>
      </c>
      <c r="N71" s="2">
        <v>0.26800000000000002</v>
      </c>
      <c r="O71" s="2">
        <v>0.41891891799999997</v>
      </c>
      <c r="P71" s="2">
        <v>0.29299999999999998</v>
      </c>
      <c r="Q71" s="2">
        <v>0.73272644899999995</v>
      </c>
      <c r="R71" s="2">
        <v>0.56099999999999994</v>
      </c>
      <c r="S71" s="2">
        <v>-0.171726449</v>
      </c>
      <c r="T71" s="4">
        <v>102</v>
      </c>
      <c r="U71" s="4">
        <v>109.9520903479882</v>
      </c>
      <c r="V71" s="4">
        <v>58.677955569364613</v>
      </c>
      <c r="W71" s="4">
        <v>-51.274134778623591</v>
      </c>
      <c r="X71" s="4">
        <v>103</v>
      </c>
      <c r="Y71" s="2">
        <v>0.31623817662314802</v>
      </c>
      <c r="Z71" s="2">
        <v>0.249</v>
      </c>
      <c r="AA71" s="2">
        <v>-6.7238176623148016E-2</v>
      </c>
      <c r="AB71" s="4">
        <v>101</v>
      </c>
      <c r="AC71" s="3">
        <v>100.352208736431</v>
      </c>
      <c r="AD71" s="3">
        <v>54</v>
      </c>
      <c r="AE71" s="3">
        <v>-46.352208736430995</v>
      </c>
      <c r="AF71" s="4">
        <v>101</v>
      </c>
      <c r="AG71" s="3">
        <v>1.3218750139595501</v>
      </c>
      <c r="AH71" s="3">
        <v>0</v>
      </c>
      <c r="AI71" s="3">
        <v>4.0404481558763603</v>
      </c>
      <c r="AJ71" s="3">
        <v>0</v>
      </c>
      <c r="AK71" s="3">
        <v>-4.0404481558763603</v>
      </c>
      <c r="AL71">
        <v>102</v>
      </c>
      <c r="AM71" s="3">
        <f>GEOMEAN(Table2[[#This Row],[WAR/162 Change Rank]],Table2[[#This Row],[wOBA Change Rank]],Table2[[#This Row],[OPS+ Change Rank]],Table2[[#This Row],[Avg Change Rank]])</f>
        <v>100.46331414305182</v>
      </c>
    </row>
    <row r="72" spans="1:39" x14ac:dyDescent="0.45">
      <c r="A72" t="s">
        <v>91</v>
      </c>
      <c r="B72" t="s">
        <v>61</v>
      </c>
      <c r="C72">
        <v>52</v>
      </c>
      <c r="D72">
        <v>82</v>
      </c>
      <c r="E72">
        <v>2</v>
      </c>
      <c r="F72">
        <v>10</v>
      </c>
      <c r="G72">
        <v>20</v>
      </c>
      <c r="H72">
        <v>36</v>
      </c>
      <c r="I72" s="2">
        <v>0.27950310499999997</v>
      </c>
      <c r="J72" s="2">
        <v>0.26200000000000001</v>
      </c>
      <c r="K72" s="2">
        <v>-1.7503104999999963E-2</v>
      </c>
      <c r="L72" s="4">
        <v>77</v>
      </c>
      <c r="M72" s="2">
        <v>0.37634408600000002</v>
      </c>
      <c r="N72" s="2">
        <v>0.34300000000000003</v>
      </c>
      <c r="O72" s="2">
        <v>0.40993788799999997</v>
      </c>
      <c r="P72" s="2">
        <v>0.41299999999999998</v>
      </c>
      <c r="Q72" s="2">
        <v>0.78628197399999999</v>
      </c>
      <c r="R72" s="2">
        <v>0.75600000000000001</v>
      </c>
      <c r="S72" s="2">
        <v>-3.0281973999999989E-2</v>
      </c>
      <c r="T72" s="4">
        <v>65</v>
      </c>
      <c r="U72" s="4">
        <v>122.34470800372846</v>
      </c>
      <c r="V72" s="4">
        <v>115.18719900574803</v>
      </c>
      <c r="W72" s="4">
        <v>-7.1575089979804289</v>
      </c>
      <c r="X72" s="4">
        <v>65</v>
      </c>
      <c r="Y72" s="2">
        <v>0.34939836526429702</v>
      </c>
      <c r="Z72" s="2">
        <v>0.33200000000000002</v>
      </c>
      <c r="AA72" s="2">
        <v>-1.7398365264297E-2</v>
      </c>
      <c r="AB72" s="4">
        <v>72</v>
      </c>
      <c r="AC72" s="3">
        <v>128.29825523040401</v>
      </c>
      <c r="AD72" s="3">
        <v>116</v>
      </c>
      <c r="AE72" s="3">
        <v>-12.29825523040401</v>
      </c>
      <c r="AF72" s="4">
        <v>73</v>
      </c>
      <c r="AG72" s="3">
        <v>1.33172417579475</v>
      </c>
      <c r="AH72" s="3">
        <v>2</v>
      </c>
      <c r="AI72" s="3">
        <v>4.1488330092067214</v>
      </c>
      <c r="AJ72" s="3">
        <v>3.9512195121951219</v>
      </c>
      <c r="AK72" s="3">
        <v>-0.19761349701159947</v>
      </c>
      <c r="AL72">
        <v>64</v>
      </c>
      <c r="AM72" s="3">
        <f>GEOMEAN(Table2[[#This Row],[WAR/162 Change Rank]],Table2[[#This Row],[wOBA Change Rank]],Table2[[#This Row],[OPS+ Change Rank]],Table2[[#This Row],[Avg Change Rank]])</f>
        <v>69.299346319426505</v>
      </c>
    </row>
    <row r="73" spans="1:39" x14ac:dyDescent="0.45">
      <c r="A73" t="s">
        <v>89</v>
      </c>
      <c r="B73" t="s">
        <v>90</v>
      </c>
      <c r="C73">
        <v>47</v>
      </c>
      <c r="D73">
        <v>90</v>
      </c>
      <c r="E73">
        <v>2</v>
      </c>
      <c r="F73">
        <v>10</v>
      </c>
      <c r="G73">
        <v>15</v>
      </c>
      <c r="H73">
        <v>35</v>
      </c>
      <c r="I73" s="2">
        <v>0.3</v>
      </c>
      <c r="J73" s="2">
        <v>0.26500000000000001</v>
      </c>
      <c r="K73" s="2">
        <v>-3.4999999999999976E-2</v>
      </c>
      <c r="L73" s="4">
        <v>87</v>
      </c>
      <c r="M73" s="2">
        <v>0.353293413</v>
      </c>
      <c r="N73" s="2">
        <v>0.309</v>
      </c>
      <c r="O73" s="2">
        <v>0.43333333299999999</v>
      </c>
      <c r="P73" s="2">
        <v>0.39900000000000002</v>
      </c>
      <c r="Q73" s="2">
        <v>0.78662674600000004</v>
      </c>
      <c r="R73" s="2">
        <v>0.70799999999999996</v>
      </c>
      <c r="S73" s="2">
        <v>-7.8626746000000081E-2</v>
      </c>
      <c r="T73" s="4">
        <v>81</v>
      </c>
      <c r="U73" s="4">
        <v>124.17337130029517</v>
      </c>
      <c r="V73" s="4">
        <v>102.43591735280413</v>
      </c>
      <c r="W73" s="4">
        <v>-21.737453947491048</v>
      </c>
      <c r="X73" s="4">
        <v>79</v>
      </c>
      <c r="Y73" s="2">
        <v>0.33769419430250103</v>
      </c>
      <c r="Z73" s="2">
        <v>0.308</v>
      </c>
      <c r="AA73" s="2">
        <v>-2.9694194302501031E-2</v>
      </c>
      <c r="AB73" s="4">
        <v>81</v>
      </c>
      <c r="AC73" s="3">
        <v>118.231964799328</v>
      </c>
      <c r="AD73" s="3">
        <v>99</v>
      </c>
      <c r="AE73" s="3">
        <v>-19.231964799327997</v>
      </c>
      <c r="AF73" s="4">
        <v>78</v>
      </c>
      <c r="AG73" s="3">
        <v>1.3433054117179699</v>
      </c>
      <c r="AH73" s="3">
        <v>1.8</v>
      </c>
      <c r="AI73" s="3">
        <v>4.6301165254959811</v>
      </c>
      <c r="AJ73" s="3">
        <v>3.24</v>
      </c>
      <c r="AK73" s="3">
        <v>-1.3901165254959809</v>
      </c>
      <c r="AL73">
        <v>79</v>
      </c>
      <c r="AM73" s="3">
        <f>GEOMEAN(Table2[[#This Row],[WAR/162 Change Rank]],Table2[[#This Row],[wOBA Change Rank]],Table2[[#This Row],[OPS+ Change Rank]],Table2[[#This Row],[Avg Change Rank]])</f>
        <v>81.435658692897846</v>
      </c>
    </row>
    <row r="74" spans="1:39" x14ac:dyDescent="0.45">
      <c r="A74" t="s">
        <v>87</v>
      </c>
      <c r="B74" t="s">
        <v>30</v>
      </c>
      <c r="C74">
        <v>55</v>
      </c>
      <c r="D74">
        <v>79</v>
      </c>
      <c r="E74">
        <v>5</v>
      </c>
      <c r="F74">
        <v>16</v>
      </c>
      <c r="G74">
        <v>30</v>
      </c>
      <c r="H74">
        <v>54</v>
      </c>
      <c r="I74" s="2">
        <v>0.28358208899999998</v>
      </c>
      <c r="J74" s="2">
        <v>0.28899999999999998</v>
      </c>
      <c r="K74" s="2">
        <v>5.4179109999999975E-3</v>
      </c>
      <c r="L74" s="4">
        <v>62</v>
      </c>
      <c r="M74" s="2">
        <v>0.39004149300000002</v>
      </c>
      <c r="N74" s="2">
        <v>0.379</v>
      </c>
      <c r="O74" s="2">
        <v>0.442786069</v>
      </c>
      <c r="P74" s="2">
        <v>0.52200000000000002</v>
      </c>
      <c r="Q74" s="2">
        <v>0.83282756200000008</v>
      </c>
      <c r="R74" s="2">
        <v>0.90100000000000002</v>
      </c>
      <c r="S74" s="2">
        <v>6.8172437999999946E-2</v>
      </c>
      <c r="T74" s="4">
        <v>41</v>
      </c>
      <c r="U74" s="4">
        <v>136.14674311946561</v>
      </c>
      <c r="V74" s="4">
        <v>158.68106260680443</v>
      </c>
      <c r="W74" s="4">
        <v>22.53431948733882</v>
      </c>
      <c r="X74" s="4">
        <v>39</v>
      </c>
      <c r="Y74" s="2">
        <v>0.359661357563759</v>
      </c>
      <c r="Z74" s="2">
        <v>0.38100000000000001</v>
      </c>
      <c r="AA74" s="2">
        <v>2.1338642436241007E-2</v>
      </c>
      <c r="AB74" s="4">
        <v>44</v>
      </c>
      <c r="AC74" s="3">
        <v>133.23452090482701</v>
      </c>
      <c r="AD74" s="3">
        <v>148</v>
      </c>
      <c r="AE74" s="3">
        <v>14.765479095172992</v>
      </c>
      <c r="AF74" s="4">
        <v>44</v>
      </c>
      <c r="AG74" s="3">
        <v>1.3571527680005899</v>
      </c>
      <c r="AH74" s="3">
        <v>2.6</v>
      </c>
      <c r="AI74" s="3">
        <v>3.9974317893835556</v>
      </c>
      <c r="AJ74" s="3">
        <v>5.3316455696202532</v>
      </c>
      <c r="AK74" s="3">
        <v>1.3342137802366976</v>
      </c>
      <c r="AL74">
        <v>43</v>
      </c>
      <c r="AM74" s="3">
        <f>GEOMEAN(Table2[[#This Row],[WAR/162 Change Rank]],Table2[[#This Row],[wOBA Change Rank]],Table2[[#This Row],[OPS+ Change Rank]],Table2[[#This Row],[Avg Change Rank]])</f>
        <v>46.248149169301257</v>
      </c>
    </row>
    <row r="75" spans="1:39" x14ac:dyDescent="0.45">
      <c r="A75" t="s">
        <v>85</v>
      </c>
      <c r="B75" t="s">
        <v>86</v>
      </c>
      <c r="C75">
        <v>54</v>
      </c>
      <c r="D75">
        <v>89</v>
      </c>
      <c r="E75">
        <v>8</v>
      </c>
      <c r="F75">
        <v>15</v>
      </c>
      <c r="G75">
        <v>27</v>
      </c>
      <c r="H75">
        <v>44</v>
      </c>
      <c r="I75" s="2">
        <v>0.23557692299999999</v>
      </c>
      <c r="J75" s="2">
        <v>0.255</v>
      </c>
      <c r="K75" s="2">
        <v>1.9423077000000011E-2</v>
      </c>
      <c r="L75" s="4">
        <v>43</v>
      </c>
      <c r="M75" s="2">
        <v>0.30567685500000003</v>
      </c>
      <c r="N75" s="2">
        <v>0.34699999999999998</v>
      </c>
      <c r="O75" s="2">
        <v>0.41826922999999999</v>
      </c>
      <c r="P75" s="2">
        <v>0.46100000000000002</v>
      </c>
      <c r="Q75" s="2">
        <v>0.72394608500000002</v>
      </c>
      <c r="R75" s="2">
        <v>0.80800000000000005</v>
      </c>
      <c r="S75" s="2">
        <v>8.4053915000000035E-2</v>
      </c>
      <c r="T75" s="4">
        <v>37</v>
      </c>
      <c r="U75" s="4">
        <v>107.7620916343017</v>
      </c>
      <c r="V75" s="4">
        <v>131.44943296566726</v>
      </c>
      <c r="W75" s="4">
        <v>23.687341331365559</v>
      </c>
      <c r="X75" s="4">
        <v>38</v>
      </c>
      <c r="Y75" s="2">
        <v>0.31375681595844102</v>
      </c>
      <c r="Z75" s="2">
        <v>0.34899999999999998</v>
      </c>
      <c r="AA75" s="2">
        <v>3.5243184041558961E-2</v>
      </c>
      <c r="AB75" s="4">
        <v>36</v>
      </c>
      <c r="AC75" s="3">
        <v>103.07979363172799</v>
      </c>
      <c r="AD75" s="3">
        <v>127</v>
      </c>
      <c r="AE75" s="3">
        <v>23.920206368272005</v>
      </c>
      <c r="AF75" s="4">
        <v>37</v>
      </c>
      <c r="AG75" s="3">
        <v>1.3768083336542101</v>
      </c>
      <c r="AH75" s="3">
        <v>3.4</v>
      </c>
      <c r="AI75" s="3">
        <v>4.1304250009626307</v>
      </c>
      <c r="AJ75" s="3">
        <v>6.1887640449438202</v>
      </c>
      <c r="AK75" s="3">
        <v>2.0583390439811895</v>
      </c>
      <c r="AL75">
        <v>37</v>
      </c>
      <c r="AM75" s="3">
        <f>GEOMEAN(Table2[[#This Row],[WAR/162 Change Rank]],Table2[[#This Row],[wOBA Change Rank]],Table2[[#This Row],[OPS+ Change Rank]],Table2[[#This Row],[Avg Change Rank]])</f>
        <v>38.409536750240967</v>
      </c>
    </row>
    <row r="76" spans="1:39" x14ac:dyDescent="0.45">
      <c r="A76" t="s">
        <v>83</v>
      </c>
      <c r="B76" t="s">
        <v>84</v>
      </c>
      <c r="C76">
        <v>54</v>
      </c>
      <c r="D76">
        <v>80</v>
      </c>
      <c r="E76">
        <v>8</v>
      </c>
      <c r="F76">
        <v>15</v>
      </c>
      <c r="G76">
        <v>27</v>
      </c>
      <c r="H76">
        <v>40</v>
      </c>
      <c r="I76" s="2">
        <v>0.264705882</v>
      </c>
      <c r="J76" s="2">
        <v>0.26800000000000002</v>
      </c>
      <c r="K76" s="2">
        <v>3.2941180000000125E-3</v>
      </c>
      <c r="L76" s="4">
        <v>66</v>
      </c>
      <c r="M76" s="2">
        <v>0.33628318499999998</v>
      </c>
      <c r="N76" s="2">
        <v>0.33100000000000002</v>
      </c>
      <c r="O76" s="2">
        <v>0.45588235199999999</v>
      </c>
      <c r="P76" s="2">
        <v>0.46100000000000002</v>
      </c>
      <c r="Q76" s="2">
        <v>0.79216553700000003</v>
      </c>
      <c r="R76" s="2">
        <v>0.79200000000000004</v>
      </c>
      <c r="S76" s="2">
        <v>-1.6553699999999338E-4</v>
      </c>
      <c r="T76" s="4">
        <v>58</v>
      </c>
      <c r="U76" s="4">
        <v>127.20575144477242</v>
      </c>
      <c r="V76" s="4">
        <v>127.54699394127699</v>
      </c>
      <c r="W76" s="4">
        <v>0.34124249650457728</v>
      </c>
      <c r="X76" s="4">
        <v>57</v>
      </c>
      <c r="Y76" s="2">
        <v>0.34021602464573703</v>
      </c>
      <c r="Z76" s="2">
        <v>0.34</v>
      </c>
      <c r="AA76" s="2">
        <v>-2.1602464573700075E-4</v>
      </c>
      <c r="AB76" s="4">
        <v>57</v>
      </c>
      <c r="AC76" s="3">
        <v>116.811248303372</v>
      </c>
      <c r="AD76" s="3">
        <v>119</v>
      </c>
      <c r="AE76" s="3">
        <v>2.1887516966280032</v>
      </c>
      <c r="AF76" s="4">
        <v>56</v>
      </c>
      <c r="AG76" s="3">
        <v>1.39526472576827</v>
      </c>
      <c r="AH76" s="3">
        <v>2.4</v>
      </c>
      <c r="AI76" s="3">
        <v>4.1857941773048104</v>
      </c>
      <c r="AJ76" s="3">
        <v>4.8599999999999994</v>
      </c>
      <c r="AK76" s="3">
        <v>0.67420582269518903</v>
      </c>
      <c r="AL76">
        <v>49</v>
      </c>
      <c r="AM76" s="3">
        <f>GEOMEAN(Table2[[#This Row],[WAR/162 Change Rank]],Table2[[#This Row],[wOBA Change Rank]],Table2[[#This Row],[OPS+ Change Rank]],Table2[[#This Row],[Avg Change Rank]])</f>
        <v>56.934096317143286</v>
      </c>
    </row>
    <row r="77" spans="1:39" x14ac:dyDescent="0.45">
      <c r="A77" t="s">
        <v>82</v>
      </c>
      <c r="B77" t="s">
        <v>38</v>
      </c>
      <c r="C77">
        <v>53</v>
      </c>
      <c r="D77">
        <v>93</v>
      </c>
      <c r="E77">
        <v>8</v>
      </c>
      <c r="F77">
        <v>23</v>
      </c>
      <c r="G77">
        <v>35</v>
      </c>
      <c r="H77">
        <v>69</v>
      </c>
      <c r="I77" s="2">
        <v>0.24880382700000001</v>
      </c>
      <c r="J77" s="2">
        <v>0.25600000000000001</v>
      </c>
      <c r="K77" s="2">
        <v>7.1961730000000002E-3</v>
      </c>
      <c r="L77" s="4">
        <v>59</v>
      </c>
      <c r="M77" s="2">
        <v>0.32188841200000001</v>
      </c>
      <c r="N77" s="2">
        <v>0.34100000000000003</v>
      </c>
      <c r="O77" s="2">
        <v>0.44019138699999999</v>
      </c>
      <c r="P77" s="2">
        <v>0.49399999999999999</v>
      </c>
      <c r="Q77" s="2">
        <v>0.762079799</v>
      </c>
      <c r="R77" s="2">
        <v>0.83499999999999996</v>
      </c>
      <c r="S77" s="2">
        <v>7.2920200999999962E-2</v>
      </c>
      <c r="T77" s="4">
        <v>40</v>
      </c>
      <c r="U77" s="4">
        <v>118.69770858940498</v>
      </c>
      <c r="V77" s="4">
        <v>140.49557247164825</v>
      </c>
      <c r="W77" s="4">
        <v>21.797863882243263</v>
      </c>
      <c r="X77" s="4">
        <v>40</v>
      </c>
      <c r="Y77" s="2">
        <v>0.33016711959511402</v>
      </c>
      <c r="Z77" s="2">
        <v>0.35599999999999998</v>
      </c>
      <c r="AA77" s="2">
        <v>2.5832880404885961E-2</v>
      </c>
      <c r="AB77" s="4">
        <v>42</v>
      </c>
      <c r="AC77" s="3">
        <v>111.38567289929</v>
      </c>
      <c r="AD77" s="3">
        <v>130</v>
      </c>
      <c r="AE77" s="3">
        <v>18.61432710071</v>
      </c>
      <c r="AF77" s="4">
        <v>42</v>
      </c>
      <c r="AG77" s="3">
        <v>1.39670185997876</v>
      </c>
      <c r="AH77" s="3">
        <v>3.3</v>
      </c>
      <c r="AI77" s="3">
        <v>4.2691641757841339</v>
      </c>
      <c r="AJ77" s="3">
        <v>5.7483870967741932</v>
      </c>
      <c r="AK77" s="3">
        <v>1.4792229209900594</v>
      </c>
      <c r="AL77">
        <v>41</v>
      </c>
      <c r="AM77" s="3">
        <f>GEOMEAN(Table2[[#This Row],[WAR/162 Change Rank]],Table2[[#This Row],[wOBA Change Rank]],Table2[[#This Row],[OPS+ Change Rank]],Table2[[#This Row],[Avg Change Rank]])</f>
        <v>44.898960622093057</v>
      </c>
    </row>
    <row r="78" spans="1:39" x14ac:dyDescent="0.45">
      <c r="A78" t="s">
        <v>81</v>
      </c>
      <c r="B78" t="s">
        <v>64</v>
      </c>
      <c r="C78">
        <v>51</v>
      </c>
      <c r="D78">
        <v>88</v>
      </c>
      <c r="E78">
        <v>5</v>
      </c>
      <c r="F78">
        <v>17</v>
      </c>
      <c r="G78">
        <v>15</v>
      </c>
      <c r="H78">
        <v>51</v>
      </c>
      <c r="I78" s="2">
        <v>0.26881720399999998</v>
      </c>
      <c r="J78" s="2">
        <v>0.26800000000000002</v>
      </c>
      <c r="K78" s="2">
        <v>-8.172039999999603E-4</v>
      </c>
      <c r="L78" s="4">
        <v>70</v>
      </c>
      <c r="M78" s="2">
        <v>0.33980582500000001</v>
      </c>
      <c r="N78" s="2">
        <v>0.32400000000000001</v>
      </c>
      <c r="O78" s="2">
        <v>0.42473118199999998</v>
      </c>
      <c r="P78" s="2">
        <v>0.48299999999999998</v>
      </c>
      <c r="Q78" s="2">
        <v>0.76453700699999994</v>
      </c>
      <c r="R78" s="2">
        <v>0.80699999999999994</v>
      </c>
      <c r="S78" s="2">
        <v>4.2462993000000004E-2</v>
      </c>
      <c r="T78" s="4">
        <v>46</v>
      </c>
      <c r="U78" s="4">
        <v>118.14417715550722</v>
      </c>
      <c r="V78" s="4">
        <v>132.84604629485787</v>
      </c>
      <c r="W78" s="4">
        <v>14.701869139350649</v>
      </c>
      <c r="X78" s="4">
        <v>45</v>
      </c>
      <c r="Y78" s="2">
        <v>0.33398937397790102</v>
      </c>
      <c r="Z78" s="2">
        <v>0.34300000000000003</v>
      </c>
      <c r="AA78" s="2">
        <v>9.0106260220990109E-3</v>
      </c>
      <c r="AB78" s="4">
        <v>52</v>
      </c>
      <c r="AC78" s="3">
        <v>101.636670355714</v>
      </c>
      <c r="AD78" s="3">
        <v>108</v>
      </c>
      <c r="AE78" s="3">
        <v>6.3633296442859972</v>
      </c>
      <c r="AF78" s="4">
        <v>52</v>
      </c>
      <c r="AG78" s="3">
        <v>1.4099740032392001</v>
      </c>
      <c r="AH78" s="3">
        <v>2.5</v>
      </c>
      <c r="AI78" s="3">
        <v>4.4787409514656948</v>
      </c>
      <c r="AJ78" s="3">
        <v>4.6022727272727275</v>
      </c>
      <c r="AK78" s="3">
        <v>0.12353177580703267</v>
      </c>
      <c r="AL78">
        <v>58</v>
      </c>
      <c r="AM78" s="3">
        <f>GEOMEAN(Table2[[#This Row],[WAR/162 Change Rank]],Table2[[#This Row],[wOBA Change Rank]],Table2[[#This Row],[OPS+ Change Rank]],Table2[[#This Row],[Avg Change Rank]])</f>
        <v>55.518212231392297</v>
      </c>
    </row>
    <row r="79" spans="1:39" x14ac:dyDescent="0.45">
      <c r="A79" t="s">
        <v>80</v>
      </c>
      <c r="B79" t="s">
        <v>55</v>
      </c>
      <c r="C79">
        <v>43</v>
      </c>
      <c r="D79">
        <v>88</v>
      </c>
      <c r="E79">
        <v>10</v>
      </c>
      <c r="F79">
        <v>18</v>
      </c>
      <c r="G79">
        <v>24</v>
      </c>
      <c r="H79">
        <v>58</v>
      </c>
      <c r="I79" s="2">
        <v>0.27329192499999999</v>
      </c>
      <c r="J79" s="2">
        <v>0.28599999999999998</v>
      </c>
      <c r="K79" s="2">
        <v>1.2708074999999985E-2</v>
      </c>
      <c r="L79" s="4">
        <v>53</v>
      </c>
      <c r="M79" s="2">
        <v>0.36898395699999997</v>
      </c>
      <c r="N79" s="2">
        <v>0.35199999999999998</v>
      </c>
      <c r="O79" s="2">
        <v>0.52795031000000003</v>
      </c>
      <c r="P79" s="2">
        <v>0.54600000000000004</v>
      </c>
      <c r="Q79" s="2">
        <v>0.89693426700000001</v>
      </c>
      <c r="R79" s="2">
        <v>0.89800000000000002</v>
      </c>
      <c r="S79" s="2">
        <v>1.0657330000000131E-3</v>
      </c>
      <c r="T79" s="4">
        <v>57</v>
      </c>
      <c r="U79" s="4">
        <v>158.13312847444462</v>
      </c>
      <c r="V79" s="4">
        <v>159.73900885505671</v>
      </c>
      <c r="W79" s="4">
        <v>1.605880380612092</v>
      </c>
      <c r="X79" s="4">
        <v>56</v>
      </c>
      <c r="Y79" s="2">
        <v>0.37703202037863298</v>
      </c>
      <c r="Z79" s="2">
        <v>0.371</v>
      </c>
      <c r="AA79" s="2">
        <v>-6.0320203786329851E-3</v>
      </c>
      <c r="AB79" s="4">
        <v>63</v>
      </c>
      <c r="AC79" s="3">
        <v>141.71358535877999</v>
      </c>
      <c r="AD79" s="3">
        <v>137</v>
      </c>
      <c r="AE79" s="3">
        <v>-4.7135853587799943</v>
      </c>
      <c r="AF79" s="4">
        <v>64</v>
      </c>
      <c r="AG79" s="3">
        <v>1.4117637065744599</v>
      </c>
      <c r="AH79" s="3">
        <v>2.8</v>
      </c>
      <c r="AI79" s="3">
        <v>5.3187376852340122</v>
      </c>
      <c r="AJ79" s="3">
        <v>5.1545454545454543</v>
      </c>
      <c r="AK79" s="3">
        <v>-0.16419223068855793</v>
      </c>
      <c r="AL79">
        <v>63</v>
      </c>
      <c r="AM79" s="3">
        <f>GEOMEAN(Table2[[#This Row],[WAR/162 Change Rank]],Table2[[#This Row],[wOBA Change Rank]],Table2[[#This Row],[OPS+ Change Rank]],Table2[[#This Row],[Avg Change Rank]])</f>
        <v>58.584974992849588</v>
      </c>
    </row>
    <row r="80" spans="1:39" x14ac:dyDescent="0.45">
      <c r="A80" t="s">
        <v>79</v>
      </c>
      <c r="B80" t="s">
        <v>35</v>
      </c>
      <c r="C80">
        <v>50</v>
      </c>
      <c r="D80">
        <v>90</v>
      </c>
      <c r="E80">
        <v>7</v>
      </c>
      <c r="F80">
        <v>14</v>
      </c>
      <c r="G80">
        <v>24</v>
      </c>
      <c r="H80">
        <v>39</v>
      </c>
      <c r="I80" s="2">
        <v>0.24827586200000001</v>
      </c>
      <c r="J80" s="2">
        <v>0.23499999999999999</v>
      </c>
      <c r="K80" s="2">
        <v>-1.3275862000000027E-2</v>
      </c>
      <c r="L80" s="4">
        <v>75</v>
      </c>
      <c r="M80" s="2">
        <v>0.33928571400000002</v>
      </c>
      <c r="N80" s="2">
        <v>0.315</v>
      </c>
      <c r="O80" s="2">
        <v>0.468965517</v>
      </c>
      <c r="P80" s="2">
        <v>0.41799999999999998</v>
      </c>
      <c r="Q80" s="2">
        <v>0.80825123100000007</v>
      </c>
      <c r="R80" s="2">
        <v>0.73299999999999998</v>
      </c>
      <c r="S80" s="2">
        <v>-7.5251231000000085E-2</v>
      </c>
      <c r="T80" s="4">
        <v>79</v>
      </c>
      <c r="U80" s="4">
        <v>132.10468864843872</v>
      </c>
      <c r="V80" s="4">
        <v>109.95028740096319</v>
      </c>
      <c r="W80" s="4">
        <v>-22.154401247475533</v>
      </c>
      <c r="X80" s="4">
        <v>81</v>
      </c>
      <c r="Y80" s="2">
        <v>0.34597260009742697</v>
      </c>
      <c r="Z80" s="2">
        <v>0.31900000000000001</v>
      </c>
      <c r="AA80" s="2">
        <v>-2.6972600097426969E-2</v>
      </c>
      <c r="AB80" s="4">
        <v>76</v>
      </c>
      <c r="AC80" s="3">
        <v>128.29824762008101</v>
      </c>
      <c r="AD80" s="3">
        <v>110</v>
      </c>
      <c r="AE80" s="3">
        <v>-18.298247620081014</v>
      </c>
      <c r="AF80" s="4">
        <v>76</v>
      </c>
      <c r="AG80" s="3">
        <v>1.4315285792093699</v>
      </c>
      <c r="AH80" s="3">
        <v>2.1</v>
      </c>
      <c r="AI80" s="3">
        <v>4.638152596638359</v>
      </c>
      <c r="AJ80" s="3">
        <v>3.7800000000000002</v>
      </c>
      <c r="AK80" s="3">
        <v>-0.85815259663835874</v>
      </c>
      <c r="AL80">
        <v>71</v>
      </c>
      <c r="AM80" s="3">
        <f>GEOMEAN(Table2[[#This Row],[WAR/162 Change Rank]],Table2[[#This Row],[wOBA Change Rank]],Table2[[#This Row],[OPS+ Change Rank]],Table2[[#This Row],[Avg Change Rank]])</f>
        <v>75.666658537858083</v>
      </c>
    </row>
    <row r="81" spans="1:39" x14ac:dyDescent="0.45">
      <c r="A81" t="s">
        <v>75</v>
      </c>
      <c r="B81" t="s">
        <v>76</v>
      </c>
      <c r="C81">
        <v>42</v>
      </c>
      <c r="D81">
        <v>86</v>
      </c>
      <c r="E81">
        <v>11</v>
      </c>
      <c r="F81">
        <v>24</v>
      </c>
      <c r="G81">
        <v>34</v>
      </c>
      <c r="H81">
        <v>67</v>
      </c>
      <c r="I81" s="2">
        <v>0.28571428500000001</v>
      </c>
      <c r="J81" s="2">
        <v>0.30499999999999999</v>
      </c>
      <c r="K81" s="2">
        <v>1.9285714999999981E-2</v>
      </c>
      <c r="L81" s="4">
        <v>44</v>
      </c>
      <c r="M81" s="2">
        <v>0.36781609100000001</v>
      </c>
      <c r="N81" s="2">
        <v>0.376</v>
      </c>
      <c r="O81" s="2">
        <v>0.56493506400000004</v>
      </c>
      <c r="P81" s="2">
        <v>0.59199999999999997</v>
      </c>
      <c r="Q81" s="2">
        <v>0.93275115500000005</v>
      </c>
      <c r="R81" s="2">
        <v>0.96799999999999997</v>
      </c>
      <c r="S81" s="2">
        <v>3.5248844999999918E-2</v>
      </c>
      <c r="T81" s="4">
        <v>49</v>
      </c>
      <c r="U81" s="4">
        <v>169.62686718502411</v>
      </c>
      <c r="V81" s="4">
        <v>180.24234892030449</v>
      </c>
      <c r="W81" s="4">
        <v>10.615481735280383</v>
      </c>
      <c r="X81" s="4">
        <v>49</v>
      </c>
      <c r="Y81" s="2">
        <v>0.395414910909068</v>
      </c>
      <c r="Z81" s="2">
        <v>0.40600000000000003</v>
      </c>
      <c r="AA81" s="2">
        <v>1.0585089090932032E-2</v>
      </c>
      <c r="AB81" s="4">
        <v>51</v>
      </c>
      <c r="AC81" s="3">
        <v>164.40427810407101</v>
      </c>
      <c r="AD81" s="3">
        <v>172</v>
      </c>
      <c r="AE81" s="3">
        <v>7.5957218959289889</v>
      </c>
      <c r="AF81" s="4">
        <v>51</v>
      </c>
      <c r="AG81" s="3">
        <v>1.45181896258833</v>
      </c>
      <c r="AH81" s="3">
        <v>3.3</v>
      </c>
      <c r="AI81" s="3">
        <v>5.5998731414121306</v>
      </c>
      <c r="AJ81" s="3">
        <v>6.2162790697674408</v>
      </c>
      <c r="AK81" s="3">
        <v>0.61640592835531027</v>
      </c>
      <c r="AL81">
        <v>52</v>
      </c>
      <c r="AM81" s="3">
        <f>GEOMEAN(Table2[[#This Row],[WAR/162 Change Rank]],Table2[[#This Row],[wOBA Change Rank]],Table2[[#This Row],[OPS+ Change Rank]],Table2[[#This Row],[Avg Change Rank]])</f>
        <v>48.899629552256769</v>
      </c>
    </row>
    <row r="82" spans="1:39" x14ac:dyDescent="0.45">
      <c r="A82" t="s">
        <v>74</v>
      </c>
      <c r="B82" t="s">
        <v>64</v>
      </c>
      <c r="C82">
        <v>52</v>
      </c>
      <c r="D82">
        <v>90</v>
      </c>
      <c r="E82">
        <v>7</v>
      </c>
      <c r="F82">
        <v>15</v>
      </c>
      <c r="G82">
        <v>23</v>
      </c>
      <c r="H82">
        <v>41</v>
      </c>
      <c r="I82" s="2">
        <v>0.28310502199999998</v>
      </c>
      <c r="J82" s="2">
        <v>0.25800000000000001</v>
      </c>
      <c r="K82" s="2">
        <v>-2.5105021999999977E-2</v>
      </c>
      <c r="L82" s="4">
        <v>79</v>
      </c>
      <c r="M82" s="2">
        <v>0.31601731599999999</v>
      </c>
      <c r="N82" s="2">
        <v>0.28100000000000003</v>
      </c>
      <c r="O82" s="2">
        <v>0.46118721400000001</v>
      </c>
      <c r="P82" s="2">
        <v>0.46</v>
      </c>
      <c r="Q82" s="2">
        <v>0.77720453</v>
      </c>
      <c r="R82" s="2">
        <v>0.7410000000000001</v>
      </c>
      <c r="S82" s="2">
        <v>-3.6204529999999902E-2</v>
      </c>
      <c r="T82" s="4">
        <v>67</v>
      </c>
      <c r="U82" s="4">
        <v>123.95230306353895</v>
      </c>
      <c r="V82" s="4">
        <v>115.03340065247789</v>
      </c>
      <c r="W82" s="4">
        <v>-8.9189024110610546</v>
      </c>
      <c r="X82" s="4">
        <v>66</v>
      </c>
      <c r="Y82" s="2">
        <v>0.33350963019705399</v>
      </c>
      <c r="Z82" s="2">
        <v>0.313</v>
      </c>
      <c r="AA82" s="2">
        <v>-2.0509630197053985E-2</v>
      </c>
      <c r="AB82" s="4">
        <v>75</v>
      </c>
      <c r="AC82" s="3">
        <v>101.312592149963</v>
      </c>
      <c r="AD82" s="3">
        <v>88</v>
      </c>
      <c r="AE82" s="3">
        <v>-13.312592149962995</v>
      </c>
      <c r="AF82" s="4">
        <v>74</v>
      </c>
      <c r="AG82" s="3">
        <v>1.4662612874573999</v>
      </c>
      <c r="AH82" s="3">
        <v>1.6</v>
      </c>
      <c r="AI82" s="3">
        <v>4.5679678570788225</v>
      </c>
      <c r="AJ82" s="3">
        <v>2.88</v>
      </c>
      <c r="AK82" s="3">
        <v>-1.6879678570788226</v>
      </c>
      <c r="AL82">
        <v>84</v>
      </c>
      <c r="AM82" s="3">
        <f>GEOMEAN(Table2[[#This Row],[WAR/162 Change Rank]],Table2[[#This Row],[wOBA Change Rank]],Table2[[#This Row],[OPS+ Change Rank]],Table2[[#This Row],[Avg Change Rank]])</f>
        <v>75.705580527692589</v>
      </c>
    </row>
    <row r="83" spans="1:39" x14ac:dyDescent="0.45">
      <c r="A83" t="s">
        <v>72</v>
      </c>
      <c r="B83" t="s">
        <v>49</v>
      </c>
      <c r="C83">
        <v>51</v>
      </c>
      <c r="D83">
        <v>88</v>
      </c>
      <c r="E83">
        <v>4</v>
      </c>
      <c r="F83">
        <v>4</v>
      </c>
      <c r="G83">
        <v>33</v>
      </c>
      <c r="H83">
        <v>26</v>
      </c>
      <c r="I83" s="2">
        <v>0.26865671600000002</v>
      </c>
      <c r="J83" s="2">
        <v>0.24199999999999999</v>
      </c>
      <c r="K83" s="2">
        <v>-2.6656716000000025E-2</v>
      </c>
      <c r="L83" s="4">
        <v>80</v>
      </c>
      <c r="M83" s="2">
        <v>0.33035714199999999</v>
      </c>
      <c r="N83" s="2">
        <v>0.28499999999999998</v>
      </c>
      <c r="O83" s="2">
        <v>0.37810945200000001</v>
      </c>
      <c r="P83" s="2">
        <v>0.314</v>
      </c>
      <c r="Q83" s="2">
        <v>0.70846659400000001</v>
      </c>
      <c r="R83" s="2">
        <v>0.59899999999999998</v>
      </c>
      <c r="S83" s="2">
        <v>-0.10946659400000003</v>
      </c>
      <c r="T83" s="4">
        <v>90</v>
      </c>
      <c r="U83" s="4">
        <v>100.99193561286314</v>
      </c>
      <c r="V83" s="4">
        <v>69.512195121951208</v>
      </c>
      <c r="W83" s="4">
        <v>-31.479740490911936</v>
      </c>
      <c r="X83" s="4">
        <v>89</v>
      </c>
      <c r="Y83" s="2">
        <v>0.312494332769087</v>
      </c>
      <c r="Z83" s="2">
        <v>0.26400000000000001</v>
      </c>
      <c r="AA83" s="2">
        <v>-4.849433276908699E-2</v>
      </c>
      <c r="AB83" s="4">
        <v>91</v>
      </c>
      <c r="AC83" s="3">
        <v>103.60676179312399</v>
      </c>
      <c r="AD83" s="3">
        <v>70</v>
      </c>
      <c r="AE83" s="3">
        <v>-33.606761793123994</v>
      </c>
      <c r="AF83" s="4">
        <v>92</v>
      </c>
      <c r="AG83" s="3">
        <v>1.46743648868916</v>
      </c>
      <c r="AH83" s="3">
        <v>1.3</v>
      </c>
      <c r="AI83" s="3">
        <v>4.6612688464243908</v>
      </c>
      <c r="AJ83" s="3">
        <v>2.3931818181818181</v>
      </c>
      <c r="AK83" s="3">
        <v>-2.2680870282425727</v>
      </c>
      <c r="AL83">
        <v>91</v>
      </c>
      <c r="AM83" s="3">
        <f>GEOMEAN(Table2[[#This Row],[WAR/162 Change Rank]],Table2[[#This Row],[wOBA Change Rank]],Table2[[#This Row],[OPS+ Change Rank]],Table2[[#This Row],[Avg Change Rank]])</f>
        <v>87.627555095080396</v>
      </c>
    </row>
    <row r="84" spans="1:39" x14ac:dyDescent="0.45">
      <c r="A84" t="s">
        <v>71</v>
      </c>
      <c r="B84" t="s">
        <v>30</v>
      </c>
      <c r="C84">
        <v>46</v>
      </c>
      <c r="D84">
        <v>69</v>
      </c>
      <c r="E84">
        <v>6</v>
      </c>
      <c r="F84">
        <v>11</v>
      </c>
      <c r="G84">
        <v>33</v>
      </c>
      <c r="H84">
        <v>36</v>
      </c>
      <c r="I84" s="2">
        <v>0.296511627</v>
      </c>
      <c r="J84" s="2">
        <v>0.21</v>
      </c>
      <c r="K84" s="2">
        <v>-8.6511627000000008E-2</v>
      </c>
      <c r="L84" s="4">
        <v>104</v>
      </c>
      <c r="M84" s="2">
        <v>0.36548223299999999</v>
      </c>
      <c r="N84" s="2">
        <v>0.29499999999999998</v>
      </c>
      <c r="O84" s="2">
        <v>0.47674418600000001</v>
      </c>
      <c r="P84" s="2">
        <v>0.38200000000000001</v>
      </c>
      <c r="Q84" s="2">
        <v>0.84222641899999995</v>
      </c>
      <c r="R84" s="2">
        <v>0.67700000000000005</v>
      </c>
      <c r="S84" s="2">
        <v>-0.1652264189999999</v>
      </c>
      <c r="T84" s="4">
        <v>101</v>
      </c>
      <c r="U84" s="4">
        <v>140.97136664750661</v>
      </c>
      <c r="V84" s="4">
        <v>93.607270467609126</v>
      </c>
      <c r="W84" s="4">
        <v>-47.364096179897487</v>
      </c>
      <c r="X84" s="4">
        <v>100</v>
      </c>
      <c r="Y84" s="2">
        <v>0.356690759511338</v>
      </c>
      <c r="Z84" s="2">
        <v>0.29299999999999998</v>
      </c>
      <c r="AA84" s="2">
        <v>-6.3690759511338013E-2</v>
      </c>
      <c r="AB84" s="4">
        <v>99</v>
      </c>
      <c r="AC84" s="3">
        <v>131.22781206300499</v>
      </c>
      <c r="AD84" s="3">
        <v>89</v>
      </c>
      <c r="AE84" s="3">
        <v>-42.22781206300499</v>
      </c>
      <c r="AF84" s="4">
        <v>99</v>
      </c>
      <c r="AG84" s="3">
        <v>1.5289955450689301</v>
      </c>
      <c r="AH84" s="3">
        <v>0.8</v>
      </c>
      <c r="AI84" s="3">
        <v>5.3847234413297098</v>
      </c>
      <c r="AJ84" s="3">
        <v>1.8782608695652174</v>
      </c>
      <c r="AK84" s="3">
        <v>-3.5064625717644926</v>
      </c>
      <c r="AL84">
        <v>99</v>
      </c>
      <c r="AM84" s="3">
        <f>GEOMEAN(Table2[[#This Row],[WAR/162 Change Rank]],Table2[[#This Row],[wOBA Change Rank]],Table2[[#This Row],[OPS+ Change Rank]],Table2[[#This Row],[Avg Change Rank]])</f>
        <v>100.47914528355481</v>
      </c>
    </row>
    <row r="85" spans="1:39" x14ac:dyDescent="0.45">
      <c r="A85" t="s">
        <v>69</v>
      </c>
      <c r="B85" t="s">
        <v>70</v>
      </c>
      <c r="C85">
        <v>50</v>
      </c>
      <c r="D85">
        <v>86</v>
      </c>
      <c r="E85">
        <v>10</v>
      </c>
      <c r="F85">
        <v>9</v>
      </c>
      <c r="G85">
        <v>30</v>
      </c>
      <c r="H85">
        <v>31</v>
      </c>
      <c r="I85" s="2">
        <v>0.20481927699999999</v>
      </c>
      <c r="J85" s="2">
        <v>0.217</v>
      </c>
      <c r="K85" s="2">
        <v>1.2180723000000004E-2</v>
      </c>
      <c r="L85" s="4">
        <v>54</v>
      </c>
      <c r="M85" s="2">
        <v>0.29787234000000001</v>
      </c>
      <c r="N85" s="2">
        <v>0.29099999999999998</v>
      </c>
      <c r="O85" s="2">
        <v>0.45180722800000001</v>
      </c>
      <c r="P85" s="2">
        <v>0.39</v>
      </c>
      <c r="Q85" s="2">
        <v>0.74967956800000002</v>
      </c>
      <c r="R85" s="2">
        <v>0.68100000000000005</v>
      </c>
      <c r="S85" s="2">
        <v>-6.8679567999999969E-2</v>
      </c>
      <c r="T85" s="4">
        <v>77</v>
      </c>
      <c r="U85" s="4">
        <v>116.5394424732018</v>
      </c>
      <c r="V85" s="4">
        <v>95.179431412148503</v>
      </c>
      <c r="W85" s="4">
        <v>-21.360011061053299</v>
      </c>
      <c r="X85" s="4">
        <v>78</v>
      </c>
      <c r="Y85" s="2">
        <v>0.32327350530218502</v>
      </c>
      <c r="Z85" s="2">
        <v>0.29599999999999999</v>
      </c>
      <c r="AA85" s="2">
        <v>-2.727350530218503E-2</v>
      </c>
      <c r="AB85" s="4">
        <v>77</v>
      </c>
      <c r="AC85" s="3">
        <v>111.599796252885</v>
      </c>
      <c r="AD85" s="3">
        <v>92</v>
      </c>
      <c r="AE85" s="3">
        <v>-19.599796252885</v>
      </c>
      <c r="AF85" s="4">
        <v>79</v>
      </c>
      <c r="AG85" s="3">
        <v>1.5479974872466999</v>
      </c>
      <c r="AH85" s="3">
        <v>1.8</v>
      </c>
      <c r="AI85" s="3">
        <v>5.0155118586793082</v>
      </c>
      <c r="AJ85" s="3">
        <v>3.3906976744186048</v>
      </c>
      <c r="AK85" s="3">
        <v>-1.6248141842607033</v>
      </c>
      <c r="AL85">
        <v>82</v>
      </c>
      <c r="AM85" s="3">
        <f>GEOMEAN(Table2[[#This Row],[WAR/162 Change Rank]],Table2[[#This Row],[wOBA Change Rank]],Table2[[#This Row],[OPS+ Change Rank]],Table2[[#This Row],[Avg Change Rank]])</f>
        <v>71.812200541348673</v>
      </c>
    </row>
    <row r="86" spans="1:39" x14ac:dyDescent="0.45">
      <c r="A86" t="s">
        <v>65</v>
      </c>
      <c r="B86" t="s">
        <v>26</v>
      </c>
      <c r="C86">
        <v>54</v>
      </c>
      <c r="D86">
        <v>89</v>
      </c>
      <c r="E86">
        <v>5</v>
      </c>
      <c r="F86">
        <v>10</v>
      </c>
      <c r="G86">
        <v>21</v>
      </c>
      <c r="H86">
        <v>47</v>
      </c>
      <c r="I86" s="2">
        <v>0.31428571399999999</v>
      </c>
      <c r="J86" s="2">
        <v>0.24</v>
      </c>
      <c r="K86" s="2">
        <v>-7.4285714000000003E-2</v>
      </c>
      <c r="L86" s="4">
        <v>101</v>
      </c>
      <c r="M86" s="2">
        <v>0.34977578399999998</v>
      </c>
      <c r="N86" s="2">
        <v>0.28199999999999997</v>
      </c>
      <c r="O86" s="2">
        <v>0.438095238</v>
      </c>
      <c r="P86" s="2">
        <v>0.374</v>
      </c>
      <c r="Q86" s="2">
        <v>0.78787102200000003</v>
      </c>
      <c r="R86" s="2">
        <v>0.65599999999999992</v>
      </c>
      <c r="S86" s="2">
        <v>-0.13187102200000012</v>
      </c>
      <c r="T86" s="4">
        <v>94</v>
      </c>
      <c r="U86" s="4">
        <v>124.83194326238932</v>
      </c>
      <c r="V86" s="4">
        <v>87.888768059655106</v>
      </c>
      <c r="W86" s="4">
        <v>-36.94317520273421</v>
      </c>
      <c r="X86" s="4">
        <v>94</v>
      </c>
      <c r="Y86" s="2">
        <v>0.34260797072953703</v>
      </c>
      <c r="Z86" s="2">
        <v>0.28499999999999998</v>
      </c>
      <c r="AA86" s="2">
        <v>-5.760797072953705E-2</v>
      </c>
      <c r="AB86" s="4">
        <v>97</v>
      </c>
      <c r="AC86" s="3">
        <v>125.569242926303</v>
      </c>
      <c r="AD86" s="3">
        <v>86</v>
      </c>
      <c r="AE86" s="3">
        <v>-39.569242926303005</v>
      </c>
      <c r="AF86" s="4">
        <v>96</v>
      </c>
      <c r="AG86" s="3">
        <v>1.56860383560001</v>
      </c>
      <c r="AH86" s="3">
        <v>0.8</v>
      </c>
      <c r="AI86" s="3">
        <v>4.7058115068000301</v>
      </c>
      <c r="AJ86" s="3">
        <v>1.4561797752808989</v>
      </c>
      <c r="AK86" s="3">
        <v>-3.2496317315191314</v>
      </c>
      <c r="AL86">
        <v>96</v>
      </c>
      <c r="AM86" s="3">
        <f>GEOMEAN(Table2[[#This Row],[WAR/162 Change Rank]],Table2[[#This Row],[wOBA Change Rank]],Table2[[#This Row],[OPS+ Change Rank]],Table2[[#This Row],[Avg Change Rank]])</f>
        <v>96.966796644517231</v>
      </c>
    </row>
    <row r="87" spans="1:39" x14ac:dyDescent="0.45">
      <c r="A87" t="s">
        <v>63</v>
      </c>
      <c r="B87" t="s">
        <v>64</v>
      </c>
      <c r="C87">
        <v>53</v>
      </c>
      <c r="D87">
        <v>86</v>
      </c>
      <c r="E87">
        <v>10</v>
      </c>
      <c r="F87">
        <v>9</v>
      </c>
      <c r="G87">
        <v>32</v>
      </c>
      <c r="H87">
        <v>30</v>
      </c>
      <c r="I87" s="2">
        <v>0.28787878700000002</v>
      </c>
      <c r="J87" s="2">
        <v>0.215</v>
      </c>
      <c r="K87" s="2">
        <v>-7.2878787000000028E-2</v>
      </c>
      <c r="L87" s="4">
        <v>100</v>
      </c>
      <c r="M87" s="2">
        <v>0.37004405200000001</v>
      </c>
      <c r="N87" s="2">
        <v>0.308</v>
      </c>
      <c r="O87" s="2">
        <v>0.48989898900000001</v>
      </c>
      <c r="P87" s="2">
        <v>0.34799999999999998</v>
      </c>
      <c r="Q87" s="2">
        <v>0.85994304099999996</v>
      </c>
      <c r="R87" s="2">
        <v>0.65599999999999992</v>
      </c>
      <c r="S87" s="2">
        <v>-0.20394304100000005</v>
      </c>
      <c r="T87" s="4">
        <v>105</v>
      </c>
      <c r="U87" s="4">
        <v>146.2734331350008</v>
      </c>
      <c r="V87" s="4">
        <v>85.949976697219199</v>
      </c>
      <c r="W87" s="4">
        <v>-60.323456437781601</v>
      </c>
      <c r="X87" s="4">
        <v>105</v>
      </c>
      <c r="Y87" s="2">
        <v>0.36932927844798602</v>
      </c>
      <c r="Z87" s="2">
        <v>0.29099999999999998</v>
      </c>
      <c r="AA87" s="2">
        <v>-7.8329278447986039E-2</v>
      </c>
      <c r="AB87" s="4">
        <v>105</v>
      </c>
      <c r="AC87" s="3">
        <v>125.50960688828999</v>
      </c>
      <c r="AD87" s="3">
        <v>73</v>
      </c>
      <c r="AE87" s="3">
        <v>-52.509606888289994</v>
      </c>
      <c r="AF87" s="4">
        <v>104</v>
      </c>
      <c r="AG87" s="3">
        <v>1.5934864143685199</v>
      </c>
      <c r="AH87" s="3">
        <v>0.5</v>
      </c>
      <c r="AI87" s="3">
        <v>4.8706565873150991</v>
      </c>
      <c r="AJ87" s="3">
        <v>0.94186046511627908</v>
      </c>
      <c r="AK87" s="3">
        <v>-3.9287961221988201</v>
      </c>
      <c r="AL87">
        <v>101</v>
      </c>
      <c r="AM87" s="3">
        <f>GEOMEAN(Table2[[#This Row],[WAR/162 Change Rank]],Table2[[#This Row],[wOBA Change Rank]],Table2[[#This Row],[OPS+ Change Rank]],Table2[[#This Row],[Avg Change Rank]])</f>
        <v>102.72472634267241</v>
      </c>
    </row>
    <row r="88" spans="1:39" x14ac:dyDescent="0.45">
      <c r="A88" t="s">
        <v>60</v>
      </c>
      <c r="B88" t="s">
        <v>61</v>
      </c>
      <c r="C88">
        <v>54</v>
      </c>
      <c r="D88">
        <v>89</v>
      </c>
      <c r="E88">
        <v>9</v>
      </c>
      <c r="F88">
        <v>10</v>
      </c>
      <c r="G88">
        <v>34</v>
      </c>
      <c r="H88">
        <v>33</v>
      </c>
      <c r="I88" s="2">
        <v>0.253275109</v>
      </c>
      <c r="J88" s="2">
        <v>0.223</v>
      </c>
      <c r="K88" s="2">
        <v>-3.0275108999999994E-2</v>
      </c>
      <c r="L88" s="4">
        <v>83</v>
      </c>
      <c r="M88" s="2">
        <v>0.30645161199999998</v>
      </c>
      <c r="N88" s="2">
        <v>0.30499999999999999</v>
      </c>
      <c r="O88" s="2">
        <v>0.43231440999999998</v>
      </c>
      <c r="P88" s="2">
        <v>0.34899999999999998</v>
      </c>
      <c r="Q88" s="2">
        <v>0.73876602199999997</v>
      </c>
      <c r="R88" s="2">
        <v>0.65399999999999991</v>
      </c>
      <c r="S88" s="2">
        <v>-8.4766022000000052E-2</v>
      </c>
      <c r="T88" s="4">
        <v>83</v>
      </c>
      <c r="U88" s="4">
        <v>112.42404401739941</v>
      </c>
      <c r="V88" s="4">
        <v>85.536740717725635</v>
      </c>
      <c r="W88" s="4">
        <v>-26.887303299673775</v>
      </c>
      <c r="X88" s="4">
        <v>84</v>
      </c>
      <c r="Y88" s="2">
        <v>0.31902611736328301</v>
      </c>
      <c r="Z88" s="2">
        <v>0.28999999999999998</v>
      </c>
      <c r="AA88" s="2">
        <v>-2.9026117363283033E-2</v>
      </c>
      <c r="AB88" s="4">
        <v>80</v>
      </c>
      <c r="AC88" s="3">
        <v>107.130353788203</v>
      </c>
      <c r="AD88" s="3">
        <v>87</v>
      </c>
      <c r="AE88" s="3">
        <v>-20.130353788202996</v>
      </c>
      <c r="AF88" s="4">
        <v>81</v>
      </c>
      <c r="AG88" s="3">
        <v>1.6536739410263099</v>
      </c>
      <c r="AH88" s="3">
        <v>1.7</v>
      </c>
      <c r="AI88" s="3">
        <v>4.96102182307893</v>
      </c>
      <c r="AJ88" s="3">
        <v>3.0943820224719101</v>
      </c>
      <c r="AK88" s="3">
        <v>-1.86663980060702</v>
      </c>
      <c r="AL88">
        <v>85</v>
      </c>
      <c r="AM88" s="3">
        <f>GEOMEAN(Table2[[#This Row],[WAR/162 Change Rank]],Table2[[#This Row],[wOBA Change Rank]],Table2[[#This Row],[OPS+ Change Rank]],Table2[[#This Row],[Avg Change Rank]])</f>
        <v>82.978689718497435</v>
      </c>
    </row>
    <row r="89" spans="1:39" x14ac:dyDescent="0.45">
      <c r="A89" t="s">
        <v>59</v>
      </c>
      <c r="B89" t="s">
        <v>38</v>
      </c>
      <c r="C89">
        <v>49</v>
      </c>
      <c r="D89">
        <v>91</v>
      </c>
      <c r="E89">
        <v>3</v>
      </c>
      <c r="F89">
        <v>5</v>
      </c>
      <c r="G89">
        <v>19</v>
      </c>
      <c r="H89">
        <v>34</v>
      </c>
      <c r="I89" s="2">
        <v>0.30120481900000001</v>
      </c>
      <c r="J89" s="2">
        <v>0.23400000000000001</v>
      </c>
      <c r="K89" s="2">
        <v>-6.7204818999999999E-2</v>
      </c>
      <c r="L89" s="4">
        <v>97</v>
      </c>
      <c r="M89" s="2">
        <v>0.36559139699999998</v>
      </c>
      <c r="N89" s="2">
        <v>0.3</v>
      </c>
      <c r="O89" s="2">
        <v>0.42771084300000001</v>
      </c>
      <c r="P89" s="2">
        <v>0.33200000000000002</v>
      </c>
      <c r="Q89" s="2">
        <v>0.79330224000000005</v>
      </c>
      <c r="R89" s="2">
        <v>0.63200000000000001</v>
      </c>
      <c r="S89" s="2">
        <v>-0.16130224000000004</v>
      </c>
      <c r="T89" s="4">
        <v>99</v>
      </c>
      <c r="U89" s="4">
        <v>125.38227768215009</v>
      </c>
      <c r="V89" s="4">
        <v>78.903215783750198</v>
      </c>
      <c r="W89" s="4">
        <v>-46.479061898399891</v>
      </c>
      <c r="X89" s="4">
        <v>98</v>
      </c>
      <c r="Y89" s="2">
        <v>0.34642523559190802</v>
      </c>
      <c r="Z89" s="2">
        <v>0.28100000000000003</v>
      </c>
      <c r="AA89" s="2">
        <v>-6.5425235591907993E-2</v>
      </c>
      <c r="AB89" s="4">
        <v>100</v>
      </c>
      <c r="AC89" s="3">
        <v>122.368412585508</v>
      </c>
      <c r="AD89" s="3">
        <v>79</v>
      </c>
      <c r="AE89" s="3">
        <v>-43.368412585507997</v>
      </c>
      <c r="AF89" s="4">
        <v>100</v>
      </c>
      <c r="AG89" s="3">
        <v>1.6572034504295201</v>
      </c>
      <c r="AH89" s="3">
        <v>0.8</v>
      </c>
      <c r="AI89" s="3">
        <v>5.4789175299914747</v>
      </c>
      <c r="AJ89" s="3">
        <v>1.4241758241758242</v>
      </c>
      <c r="AK89" s="3">
        <v>-4.0547417058156503</v>
      </c>
      <c r="AL89">
        <v>103</v>
      </c>
      <c r="AM89" s="3">
        <f>GEOMEAN(Table2[[#This Row],[WAR/162 Change Rank]],Table2[[#This Row],[wOBA Change Rank]],Table2[[#This Row],[OPS+ Change Rank]],Table2[[#This Row],[Avg Change Rank]])</f>
        <v>99.473811433537762</v>
      </c>
    </row>
    <row r="90" spans="1:39" x14ac:dyDescent="0.45">
      <c r="A90" t="s">
        <v>58</v>
      </c>
      <c r="B90" t="s">
        <v>26</v>
      </c>
      <c r="C90">
        <v>53</v>
      </c>
      <c r="D90">
        <v>89</v>
      </c>
      <c r="E90">
        <v>9</v>
      </c>
      <c r="F90">
        <v>10</v>
      </c>
      <c r="G90">
        <v>20</v>
      </c>
      <c r="H90">
        <v>42</v>
      </c>
      <c r="I90" s="2">
        <v>0.29545454500000001</v>
      </c>
      <c r="J90" s="2">
        <v>0.30299999999999999</v>
      </c>
      <c r="K90" s="2">
        <v>7.5454549999999787E-3</v>
      </c>
      <c r="L90" s="4">
        <v>58</v>
      </c>
      <c r="M90" s="2">
        <v>0.35146443500000002</v>
      </c>
      <c r="N90" s="2">
        <v>0.35599999999999998</v>
      </c>
      <c r="O90" s="2">
        <v>0.46818181800000003</v>
      </c>
      <c r="P90" s="2">
        <v>0.433</v>
      </c>
      <c r="Q90" s="2">
        <v>0.81964625300000005</v>
      </c>
      <c r="R90" s="2">
        <v>0.78899999999999992</v>
      </c>
      <c r="S90" s="2">
        <v>-3.0646253000000123E-2</v>
      </c>
      <c r="T90" s="4">
        <v>66</v>
      </c>
      <c r="U90" s="4">
        <v>134.82552273574649</v>
      </c>
      <c r="V90" s="4">
        <v>124.72735746465746</v>
      </c>
      <c r="W90" s="4">
        <v>-10.09816527108903</v>
      </c>
      <c r="X90" s="4">
        <v>67</v>
      </c>
      <c r="Y90" s="2">
        <v>0.35422040459488602</v>
      </c>
      <c r="Z90" s="2">
        <v>0.34499999999999997</v>
      </c>
      <c r="AA90" s="2">
        <v>-9.2204045948860447E-3</v>
      </c>
      <c r="AB90" s="4">
        <v>65</v>
      </c>
      <c r="AC90" s="3">
        <v>133.66251466459801</v>
      </c>
      <c r="AD90" s="3">
        <v>127</v>
      </c>
      <c r="AE90" s="3">
        <v>-6.6625146645980067</v>
      </c>
      <c r="AF90" s="4">
        <v>66</v>
      </c>
      <c r="AG90" s="3">
        <v>1.67506872964491</v>
      </c>
      <c r="AH90" s="3">
        <v>2.2999999999999998</v>
      </c>
      <c r="AI90" s="3">
        <v>5.1200214000467064</v>
      </c>
      <c r="AJ90" s="3">
        <v>4.1865168539325843</v>
      </c>
      <c r="AK90" s="3">
        <v>-0.93350454611412204</v>
      </c>
      <c r="AL90">
        <v>72</v>
      </c>
      <c r="AM90" s="3">
        <f>GEOMEAN(Table2[[#This Row],[WAR/162 Change Rank]],Table2[[#This Row],[wOBA Change Rank]],Table2[[#This Row],[OPS+ Change Rank]],Table2[[#This Row],[Avg Change Rank]])</f>
        <v>65.303605863025567</v>
      </c>
    </row>
    <row r="91" spans="1:39" x14ac:dyDescent="0.45">
      <c r="A91" t="s">
        <v>57</v>
      </c>
      <c r="B91" t="s">
        <v>35</v>
      </c>
      <c r="C91">
        <v>50</v>
      </c>
      <c r="D91">
        <v>85</v>
      </c>
      <c r="E91">
        <v>10</v>
      </c>
      <c r="F91">
        <v>9</v>
      </c>
      <c r="G91">
        <v>37</v>
      </c>
      <c r="H91">
        <v>39</v>
      </c>
      <c r="I91" s="2">
        <v>0.29951690800000003</v>
      </c>
      <c r="J91" s="2">
        <v>0.22500000000000001</v>
      </c>
      <c r="K91" s="2">
        <v>-7.4516908000000021E-2</v>
      </c>
      <c r="L91" s="4">
        <v>102</v>
      </c>
      <c r="M91" s="2">
        <v>0.334841628</v>
      </c>
      <c r="N91" s="2">
        <v>0.315</v>
      </c>
      <c r="O91" s="2">
        <v>0.48309178699999999</v>
      </c>
      <c r="P91" s="2">
        <v>0.35199999999999998</v>
      </c>
      <c r="Q91" s="2">
        <v>0.81793341499999994</v>
      </c>
      <c r="R91" s="2">
        <v>0.66700000000000004</v>
      </c>
      <c r="S91" s="2">
        <v>-0.1509334149999999</v>
      </c>
      <c r="T91" s="4">
        <v>97</v>
      </c>
      <c r="U91" s="4">
        <v>135.51957733571541</v>
      </c>
      <c r="V91" s="4">
        <v>88.931179120708407</v>
      </c>
      <c r="W91" s="4">
        <v>-46.588398215007004</v>
      </c>
      <c r="X91" s="4">
        <v>99</v>
      </c>
      <c r="Y91" s="2">
        <v>0.34917770624160699</v>
      </c>
      <c r="Z91" s="2">
        <v>0.29399999999999998</v>
      </c>
      <c r="AA91" s="2">
        <v>-5.5177706241607005E-2</v>
      </c>
      <c r="AB91" s="4">
        <v>94</v>
      </c>
      <c r="AC91" s="3">
        <v>130.53204247099001</v>
      </c>
      <c r="AD91" s="3">
        <v>93</v>
      </c>
      <c r="AE91" s="3">
        <v>-37.532042470990007</v>
      </c>
      <c r="AF91" s="4">
        <v>94</v>
      </c>
      <c r="AG91" s="3">
        <v>1.77670498834711</v>
      </c>
      <c r="AH91" s="3">
        <v>1.3</v>
      </c>
      <c r="AI91" s="3">
        <v>5.7565241622446361</v>
      </c>
      <c r="AJ91" s="3">
        <v>2.4776470588235298</v>
      </c>
      <c r="AK91" s="3">
        <v>-3.2788771034211064</v>
      </c>
      <c r="AL91">
        <v>97</v>
      </c>
      <c r="AM91" s="3">
        <f>GEOMEAN(Table2[[#This Row],[WAR/162 Change Rank]],Table2[[#This Row],[wOBA Change Rank]],Table2[[#This Row],[OPS+ Change Rank]],Table2[[#This Row],[Avg Change Rank]])</f>
        <v>97.956608092247237</v>
      </c>
    </row>
    <row r="92" spans="1:39" x14ac:dyDescent="0.45">
      <c r="A92" t="s">
        <v>56</v>
      </c>
      <c r="B92" t="s">
        <v>45</v>
      </c>
      <c r="C92">
        <v>50</v>
      </c>
      <c r="D92">
        <v>81</v>
      </c>
      <c r="E92">
        <v>13</v>
      </c>
      <c r="F92">
        <v>14</v>
      </c>
      <c r="G92">
        <v>41</v>
      </c>
      <c r="H92">
        <v>42</v>
      </c>
      <c r="I92" s="2">
        <v>0.27173913</v>
      </c>
      <c r="J92" s="2">
        <v>0.28899999999999998</v>
      </c>
      <c r="K92" s="2">
        <v>1.7260869999999984E-2</v>
      </c>
      <c r="L92" s="4">
        <v>47</v>
      </c>
      <c r="M92" s="2">
        <v>0.37899543299999999</v>
      </c>
      <c r="N92" s="2">
        <v>0.36499999999999999</v>
      </c>
      <c r="O92" s="2">
        <v>0.53260869499999997</v>
      </c>
      <c r="P92" s="2">
        <v>0.50800000000000001</v>
      </c>
      <c r="Q92" s="2">
        <v>0.91160412800000001</v>
      </c>
      <c r="R92" s="2">
        <v>0.873</v>
      </c>
      <c r="S92" s="2">
        <v>-3.8604128000000015E-2</v>
      </c>
      <c r="T92" s="4">
        <v>68</v>
      </c>
      <c r="U92" s="4">
        <v>162.05851399098958</v>
      </c>
      <c r="V92" s="4">
        <v>150.8078297343483</v>
      </c>
      <c r="W92" s="4">
        <v>-11.250684256641279</v>
      </c>
      <c r="X92" s="4">
        <v>69</v>
      </c>
      <c r="Y92" s="2">
        <v>0.380745284714049</v>
      </c>
      <c r="Z92" s="2">
        <v>0.373</v>
      </c>
      <c r="AA92" s="2">
        <v>-7.7452847140490055E-3</v>
      </c>
      <c r="AB92" s="4">
        <v>64</v>
      </c>
      <c r="AC92" s="3">
        <v>145.47873677721401</v>
      </c>
      <c r="AD92" s="3">
        <v>141</v>
      </c>
      <c r="AE92" s="3">
        <v>-4.4787367772140101</v>
      </c>
      <c r="AF92" s="4">
        <v>63</v>
      </c>
      <c r="AG92" s="3">
        <v>1.82102492151235</v>
      </c>
      <c r="AH92" s="3">
        <v>2.8</v>
      </c>
      <c r="AI92" s="3">
        <v>5.900120745700014</v>
      </c>
      <c r="AJ92" s="3">
        <v>5.6</v>
      </c>
      <c r="AK92" s="3">
        <v>-0.30012074570001435</v>
      </c>
      <c r="AL92">
        <v>65</v>
      </c>
      <c r="AM92" s="3">
        <f>GEOMEAN(Table2[[#This Row],[WAR/162 Change Rank]],Table2[[#This Row],[wOBA Change Rank]],Table2[[#This Row],[OPS+ Change Rank]],Table2[[#This Row],[Avg Change Rank]])</f>
        <v>60.605225267275287</v>
      </c>
    </row>
    <row r="93" spans="1:39" x14ac:dyDescent="0.45">
      <c r="A93" t="s">
        <v>54</v>
      </c>
      <c r="B93" t="s">
        <v>55</v>
      </c>
      <c r="C93">
        <v>54</v>
      </c>
      <c r="D93">
        <v>91</v>
      </c>
      <c r="E93">
        <v>3</v>
      </c>
      <c r="F93">
        <v>18</v>
      </c>
      <c r="G93">
        <v>22</v>
      </c>
      <c r="H93">
        <v>51</v>
      </c>
      <c r="I93" s="2">
        <v>0.26576576499999999</v>
      </c>
      <c r="J93" s="2">
        <v>0.29499999999999998</v>
      </c>
      <c r="K93" s="2">
        <v>2.9234234999999997E-2</v>
      </c>
      <c r="L93" s="4">
        <v>33</v>
      </c>
      <c r="M93" s="2">
        <v>0.330612244</v>
      </c>
      <c r="N93" s="2">
        <v>0.34799999999999998</v>
      </c>
      <c r="O93" s="2">
        <v>0.44594594500000001</v>
      </c>
      <c r="P93" s="2">
        <v>0.53600000000000003</v>
      </c>
      <c r="Q93" s="2">
        <v>0.77655818899999995</v>
      </c>
      <c r="R93" s="2">
        <v>0.88400000000000001</v>
      </c>
      <c r="S93" s="2">
        <v>0.10744181100000005</v>
      </c>
      <c r="T93" s="4">
        <v>30</v>
      </c>
      <c r="U93" s="4">
        <v>122.65813427528354</v>
      </c>
      <c r="V93" s="4">
        <v>155.57868572316295</v>
      </c>
      <c r="W93" s="4">
        <v>32.920551447879404</v>
      </c>
      <c r="X93" s="4">
        <v>29</v>
      </c>
      <c r="Y93" s="2">
        <v>0.33442743967990401</v>
      </c>
      <c r="Z93" s="2">
        <v>0.376</v>
      </c>
      <c r="AA93" s="2">
        <v>4.1572560320095986E-2</v>
      </c>
      <c r="AB93" s="4">
        <v>32</v>
      </c>
      <c r="AC93" s="3">
        <v>112.020374367081</v>
      </c>
      <c r="AD93" s="3">
        <v>141</v>
      </c>
      <c r="AE93" s="3">
        <v>28.979625632918996</v>
      </c>
      <c r="AF93" s="4">
        <v>31</v>
      </c>
      <c r="AG93" s="3">
        <v>1.8350671617782699</v>
      </c>
      <c r="AH93" s="3">
        <v>4.5</v>
      </c>
      <c r="AI93" s="3">
        <v>5.5052014853348092</v>
      </c>
      <c r="AJ93" s="3">
        <v>8.0109890109890109</v>
      </c>
      <c r="AK93" s="3">
        <v>2.5057875256542017</v>
      </c>
      <c r="AL93">
        <v>30</v>
      </c>
      <c r="AM93" s="3">
        <f>GEOMEAN(Table2[[#This Row],[WAR/162 Change Rank]],Table2[[#This Row],[wOBA Change Rank]],Table2[[#This Row],[OPS+ Change Rank]],Table2[[#This Row],[Avg Change Rank]])</f>
        <v>30.959632205347035</v>
      </c>
    </row>
    <row r="94" spans="1:39" x14ac:dyDescent="0.45">
      <c r="A94" t="s">
        <v>52</v>
      </c>
      <c r="B94" t="s">
        <v>53</v>
      </c>
      <c r="C94">
        <v>57</v>
      </c>
      <c r="D94">
        <v>88</v>
      </c>
      <c r="E94">
        <v>7</v>
      </c>
      <c r="F94">
        <v>15</v>
      </c>
      <c r="G94">
        <v>32</v>
      </c>
      <c r="H94">
        <v>50</v>
      </c>
      <c r="I94" s="2">
        <v>0.31937172699999999</v>
      </c>
      <c r="J94" s="2">
        <v>0.247</v>
      </c>
      <c r="K94" s="2">
        <v>-7.2371726999999997E-2</v>
      </c>
      <c r="L94" s="4">
        <v>99</v>
      </c>
      <c r="M94" s="2">
        <v>0.41777777700000002</v>
      </c>
      <c r="N94" s="2">
        <v>0.35499999999999998</v>
      </c>
      <c r="O94" s="2">
        <v>0.48167539199999998</v>
      </c>
      <c r="P94" s="2">
        <v>0.42899999999999999</v>
      </c>
      <c r="Q94" s="2">
        <v>0.89945316900000005</v>
      </c>
      <c r="R94" s="2">
        <v>0.78400000000000003</v>
      </c>
      <c r="S94" s="2">
        <v>-0.11545316900000002</v>
      </c>
      <c r="T94" s="4">
        <v>92</v>
      </c>
      <c r="U94" s="4">
        <v>155.29682514991458</v>
      </c>
      <c r="V94" s="4">
        <v>123.2095696753146</v>
      </c>
      <c r="W94" s="4">
        <v>-32.087255474599985</v>
      </c>
      <c r="X94" s="4">
        <v>92</v>
      </c>
      <c r="Y94" s="2">
        <v>0.39171381002025901</v>
      </c>
      <c r="Z94" s="2">
        <v>0.34300000000000003</v>
      </c>
      <c r="AA94" s="2">
        <v>-4.8713810020258985E-2</v>
      </c>
      <c r="AB94" s="4">
        <v>92</v>
      </c>
      <c r="AC94" s="3">
        <v>157.333001887656</v>
      </c>
      <c r="AD94" s="3">
        <v>124</v>
      </c>
      <c r="AE94" s="3">
        <v>-33.333001887655996</v>
      </c>
      <c r="AF94" s="4">
        <v>90</v>
      </c>
      <c r="AG94" s="3">
        <v>1.8411772787820599</v>
      </c>
      <c r="AH94" s="3">
        <v>1.8</v>
      </c>
      <c r="AI94" s="3">
        <v>5.2328196344332225</v>
      </c>
      <c r="AJ94" s="3">
        <v>3.3136363636363635</v>
      </c>
      <c r="AK94" s="3">
        <v>-1.919183270796859</v>
      </c>
      <c r="AL94">
        <v>86</v>
      </c>
      <c r="AM94" s="3">
        <f>GEOMEAN(Table2[[#This Row],[WAR/162 Change Rank]],Table2[[#This Row],[wOBA Change Rank]],Table2[[#This Row],[OPS+ Change Rank]],Table2[[#This Row],[Avg Change Rank]])</f>
        <v>92.135569611170226</v>
      </c>
    </row>
    <row r="95" spans="1:39" x14ac:dyDescent="0.45">
      <c r="A95" t="s">
        <v>51</v>
      </c>
      <c r="B95" t="s">
        <v>28</v>
      </c>
      <c r="C95">
        <v>53</v>
      </c>
      <c r="D95">
        <v>92</v>
      </c>
      <c r="E95">
        <v>9</v>
      </c>
      <c r="F95">
        <v>17</v>
      </c>
      <c r="G95">
        <v>39</v>
      </c>
      <c r="H95">
        <v>59</v>
      </c>
      <c r="I95" s="2">
        <v>0.32307692300000002</v>
      </c>
      <c r="J95" s="2">
        <v>0.246</v>
      </c>
      <c r="K95" s="2">
        <v>-7.7076923000000019E-2</v>
      </c>
      <c r="L95" s="4">
        <v>103</v>
      </c>
      <c r="M95" s="2">
        <v>0.38604651099999998</v>
      </c>
      <c r="N95" s="2">
        <v>0.30299999999999999</v>
      </c>
      <c r="O95" s="2">
        <v>0.517948717</v>
      </c>
      <c r="P95" s="2">
        <v>0.441</v>
      </c>
      <c r="Q95" s="2">
        <v>0.90399522799999998</v>
      </c>
      <c r="R95" s="2">
        <v>0.74399999999999999</v>
      </c>
      <c r="S95" s="2">
        <v>-0.15999522799999999</v>
      </c>
      <c r="T95" s="4">
        <v>98</v>
      </c>
      <c r="U95" s="4">
        <v>159.10950631039302</v>
      </c>
      <c r="V95" s="4">
        <v>114.34829889700171</v>
      </c>
      <c r="W95" s="4">
        <v>-44.761207413391304</v>
      </c>
      <c r="X95" s="4">
        <v>97</v>
      </c>
      <c r="Y95" s="2">
        <v>0.38509671382994398</v>
      </c>
      <c r="Z95" s="2">
        <v>0.315</v>
      </c>
      <c r="AA95" s="2">
        <v>-7.009671382994398E-2</v>
      </c>
      <c r="AB95" s="4">
        <v>102</v>
      </c>
      <c r="AC95" s="3">
        <v>148.34308296470601</v>
      </c>
      <c r="AD95" s="3">
        <v>100</v>
      </c>
      <c r="AE95" s="3">
        <v>-48.343082964706014</v>
      </c>
      <c r="AF95" s="4">
        <v>102</v>
      </c>
      <c r="AG95" s="3">
        <v>1.8799364569955299</v>
      </c>
      <c r="AH95" s="3">
        <v>1.2</v>
      </c>
      <c r="AI95" s="3">
        <v>5.746220868552375</v>
      </c>
      <c r="AJ95" s="3">
        <v>2.1130434782608694</v>
      </c>
      <c r="AK95" s="3">
        <v>-3.6331773902915057</v>
      </c>
      <c r="AL95">
        <v>100</v>
      </c>
      <c r="AM95" s="3">
        <f>GEOMEAN(Table2[[#This Row],[WAR/162 Change Rank]],Table2[[#This Row],[wOBA Change Rank]],Table2[[#This Row],[OPS+ Change Rank]],Table2[[#This Row],[Avg Change Rank]])</f>
        <v>100.47367385591373</v>
      </c>
    </row>
    <row r="96" spans="1:39" x14ac:dyDescent="0.45">
      <c r="A96" t="s">
        <v>48</v>
      </c>
      <c r="B96" t="s">
        <v>49</v>
      </c>
      <c r="C96">
        <v>53</v>
      </c>
      <c r="D96">
        <v>91</v>
      </c>
      <c r="E96">
        <v>15</v>
      </c>
      <c r="F96">
        <v>20</v>
      </c>
      <c r="G96">
        <v>54</v>
      </c>
      <c r="H96">
        <v>57</v>
      </c>
      <c r="I96" s="2">
        <v>0.26635513999999999</v>
      </c>
      <c r="J96" s="2">
        <v>0.27600000000000002</v>
      </c>
      <c r="K96" s="2">
        <v>9.6448600000000329E-3</v>
      </c>
      <c r="L96" s="4">
        <v>55</v>
      </c>
      <c r="M96" s="2">
        <v>0.31759656600000002</v>
      </c>
      <c r="N96" s="2">
        <v>0.34</v>
      </c>
      <c r="O96" s="2">
        <v>0.53738317700000005</v>
      </c>
      <c r="P96" s="2">
        <v>0.50900000000000001</v>
      </c>
      <c r="Q96" s="2">
        <v>0.85497974300000013</v>
      </c>
      <c r="R96" s="2">
        <v>0.84899999999999998</v>
      </c>
      <c r="S96" s="2">
        <v>-5.9797430000001484E-3</v>
      </c>
      <c r="T96" s="4">
        <v>60</v>
      </c>
      <c r="U96" s="4">
        <v>148.60371624514528</v>
      </c>
      <c r="V96" s="4">
        <v>145.02874009631816</v>
      </c>
      <c r="W96" s="4">
        <v>-3.574976148827119</v>
      </c>
      <c r="X96" s="4">
        <v>60</v>
      </c>
      <c r="Y96" s="2">
        <v>0.35839152284514803</v>
      </c>
      <c r="Z96" s="2">
        <v>0.35499999999999998</v>
      </c>
      <c r="AA96" s="2">
        <v>-3.3915228451480428E-3</v>
      </c>
      <c r="AB96" s="4">
        <v>62</v>
      </c>
      <c r="AC96" s="3">
        <v>135.59475290824901</v>
      </c>
      <c r="AD96" s="3">
        <v>133</v>
      </c>
      <c r="AE96" s="3">
        <v>-2.5947529082490064</v>
      </c>
      <c r="AF96" s="4">
        <v>62</v>
      </c>
      <c r="AG96" s="3">
        <v>1.8854389664351701</v>
      </c>
      <c r="AH96" s="3">
        <v>3.3</v>
      </c>
      <c r="AI96" s="3">
        <v>5.7630398596697656</v>
      </c>
      <c r="AJ96" s="3">
        <v>5.8747252747252743</v>
      </c>
      <c r="AK96" s="3">
        <v>0.11168541505550866</v>
      </c>
      <c r="AL96">
        <v>59</v>
      </c>
      <c r="AM96" s="3">
        <f>GEOMEAN(Table2[[#This Row],[WAR/162 Change Rank]],Table2[[#This Row],[wOBA Change Rank]],Table2[[#This Row],[OPS+ Change Rank]],Table2[[#This Row],[Avg Change Rank]])</f>
        <v>58.943973679653375</v>
      </c>
    </row>
    <row r="97" spans="1:39" x14ac:dyDescent="0.45">
      <c r="A97" t="s">
        <v>46</v>
      </c>
      <c r="B97" t="s">
        <v>47</v>
      </c>
      <c r="C97">
        <v>51</v>
      </c>
      <c r="D97">
        <v>96</v>
      </c>
      <c r="E97">
        <v>15</v>
      </c>
      <c r="F97">
        <v>22</v>
      </c>
      <c r="G97">
        <v>47</v>
      </c>
      <c r="H97">
        <v>51</v>
      </c>
      <c r="I97" s="2">
        <v>0.31016042700000002</v>
      </c>
      <c r="J97" s="2">
        <v>0.29799999999999999</v>
      </c>
      <c r="K97" s="2">
        <v>-1.2160427000000029E-2</v>
      </c>
      <c r="L97" s="4">
        <v>74</v>
      </c>
      <c r="M97" s="2">
        <v>0.39351851799999998</v>
      </c>
      <c r="N97" s="2">
        <v>0.36699999999999999</v>
      </c>
      <c r="O97" s="2">
        <v>0.604278074</v>
      </c>
      <c r="P97" s="2">
        <v>0.52700000000000002</v>
      </c>
      <c r="Q97" s="2">
        <v>0.99779659200000004</v>
      </c>
      <c r="R97" s="2">
        <v>0.89400000000000002</v>
      </c>
      <c r="S97" s="2">
        <v>-0.10379659200000002</v>
      </c>
      <c r="T97" s="4">
        <v>88</v>
      </c>
      <c r="U97" s="4">
        <v>188.42537283827872</v>
      </c>
      <c r="V97" s="4">
        <v>157.34659002640981</v>
      </c>
      <c r="W97" s="4">
        <v>-31.078782811868905</v>
      </c>
      <c r="X97" s="4">
        <v>88</v>
      </c>
      <c r="Y97" s="2">
        <v>0.419444446508274</v>
      </c>
      <c r="Z97" s="2">
        <v>0.38200000000000001</v>
      </c>
      <c r="AA97" s="2">
        <v>-3.7444446508273999E-2</v>
      </c>
      <c r="AB97" s="4">
        <v>87</v>
      </c>
      <c r="AC97" s="3">
        <v>170.53828304842099</v>
      </c>
      <c r="AD97" s="3">
        <v>146</v>
      </c>
      <c r="AE97" s="3">
        <v>-24.538283048420993</v>
      </c>
      <c r="AF97" s="4">
        <v>87</v>
      </c>
      <c r="AG97" s="3">
        <v>1.91422955299575</v>
      </c>
      <c r="AH97" s="3">
        <v>2.4</v>
      </c>
      <c r="AI97" s="3">
        <v>6.0804938742217942</v>
      </c>
      <c r="AJ97" s="3">
        <v>4.05</v>
      </c>
      <c r="AK97" s="3">
        <v>-2.0304938742217944</v>
      </c>
      <c r="AL97">
        <v>88</v>
      </c>
      <c r="AM97" s="3">
        <f>GEOMEAN(Table2[[#This Row],[WAR/162 Change Rank]],Table2[[#This Row],[wOBA Change Rank]],Table2[[#This Row],[OPS+ Change Rank]],Table2[[#This Row],[Avg Change Rank]])</f>
        <v>84.028977551336212</v>
      </c>
    </row>
    <row r="98" spans="1:39" x14ac:dyDescent="0.45">
      <c r="A98" t="s">
        <v>44</v>
      </c>
      <c r="B98" t="s">
        <v>45</v>
      </c>
      <c r="C98">
        <v>54</v>
      </c>
      <c r="D98">
        <v>80</v>
      </c>
      <c r="E98">
        <v>5</v>
      </c>
      <c r="F98">
        <v>8</v>
      </c>
      <c r="G98">
        <v>47</v>
      </c>
      <c r="H98">
        <v>43</v>
      </c>
      <c r="I98" s="2">
        <v>0.31067961100000002</v>
      </c>
      <c r="J98" s="2">
        <v>0.27500000000000002</v>
      </c>
      <c r="K98" s="2">
        <v>-3.5679611E-2</v>
      </c>
      <c r="L98" s="4">
        <v>89</v>
      </c>
      <c r="M98" s="2">
        <v>0.36681222699999999</v>
      </c>
      <c r="N98" s="2">
        <v>0.32600000000000001</v>
      </c>
      <c r="O98" s="2">
        <v>0.49514563099999997</v>
      </c>
      <c r="P98" s="2">
        <v>0.435</v>
      </c>
      <c r="Q98" s="2">
        <v>0.86195785800000002</v>
      </c>
      <c r="R98" s="2">
        <v>0.76100000000000001</v>
      </c>
      <c r="S98" s="2">
        <v>-0.10095785800000001</v>
      </c>
      <c r="T98" s="4">
        <v>86</v>
      </c>
      <c r="U98" s="4">
        <v>147.1560882305422</v>
      </c>
      <c r="V98" s="4">
        <v>118.047226969085</v>
      </c>
      <c r="W98" s="4">
        <v>-29.108861261457193</v>
      </c>
      <c r="X98" s="4">
        <v>85</v>
      </c>
      <c r="Y98" s="2">
        <v>0.367917440962373</v>
      </c>
      <c r="Z98" s="2">
        <v>0.32800000000000001</v>
      </c>
      <c r="AA98" s="2">
        <v>-3.9917440962372985E-2</v>
      </c>
      <c r="AB98" s="4">
        <v>88</v>
      </c>
      <c r="AC98" s="3">
        <v>136.81322665981099</v>
      </c>
      <c r="AD98" s="3">
        <v>110</v>
      </c>
      <c r="AE98" s="3">
        <v>-26.813226659810994</v>
      </c>
      <c r="AF98" s="4">
        <v>88</v>
      </c>
      <c r="AG98" s="3">
        <v>1.9956303805536499</v>
      </c>
      <c r="AH98" s="3">
        <v>1.9</v>
      </c>
      <c r="AI98" s="3">
        <v>5.9868911416609505</v>
      </c>
      <c r="AJ98" s="3">
        <v>3.8475000000000001</v>
      </c>
      <c r="AK98" s="3">
        <v>-2.1393911416609503</v>
      </c>
      <c r="AL98">
        <v>89</v>
      </c>
      <c r="AM98" s="3">
        <f>GEOMEAN(Table2[[#This Row],[WAR/162 Change Rank]],Table2[[#This Row],[wOBA Change Rank]],Table2[[#This Row],[OPS+ Change Rank]],Table2[[#This Row],[Avg Change Rank]])</f>
        <v>87.734499477209738</v>
      </c>
    </row>
    <row r="99" spans="1:39" x14ac:dyDescent="0.45">
      <c r="A99" t="s">
        <v>42</v>
      </c>
      <c r="B99" t="s">
        <v>43</v>
      </c>
      <c r="C99">
        <v>50</v>
      </c>
      <c r="D99">
        <v>89</v>
      </c>
      <c r="E99">
        <v>9</v>
      </c>
      <c r="F99">
        <v>10</v>
      </c>
      <c r="G99">
        <v>29</v>
      </c>
      <c r="H99">
        <v>44</v>
      </c>
      <c r="I99" s="2">
        <v>0.30054644800000002</v>
      </c>
      <c r="J99" s="2">
        <v>0.183</v>
      </c>
      <c r="K99" s="2">
        <v>-0.11754644800000003</v>
      </c>
      <c r="L99" s="4">
        <v>106</v>
      </c>
      <c r="M99" s="2">
        <v>0.38967136099999999</v>
      </c>
      <c r="N99" s="2">
        <v>0.31</v>
      </c>
      <c r="O99" s="2">
        <v>0.49726775899999998</v>
      </c>
      <c r="P99" s="2">
        <v>0.33800000000000002</v>
      </c>
      <c r="Q99" s="2">
        <v>0.88693911999999997</v>
      </c>
      <c r="R99" s="2">
        <v>0.64800000000000002</v>
      </c>
      <c r="S99" s="2">
        <v>-0.23893911999999995</v>
      </c>
      <c r="T99" s="4">
        <v>106</v>
      </c>
      <c r="U99" s="4">
        <v>153.40732370980268</v>
      </c>
      <c r="V99" s="4">
        <v>83.253068199471798</v>
      </c>
      <c r="W99" s="4">
        <v>-70.154255510330884</v>
      </c>
      <c r="X99" s="4">
        <v>106</v>
      </c>
      <c r="Y99" s="2">
        <v>0.38216665724538401</v>
      </c>
      <c r="Z99" s="2">
        <v>0.29199999999999998</v>
      </c>
      <c r="AA99" s="2">
        <v>-9.016665724538403E-2</v>
      </c>
      <c r="AB99" s="4">
        <v>106</v>
      </c>
      <c r="AC99" s="3">
        <v>155.437250993097</v>
      </c>
      <c r="AD99" s="3">
        <v>92</v>
      </c>
      <c r="AE99" s="3">
        <v>-63.437250993096995</v>
      </c>
      <c r="AF99" s="4">
        <v>106</v>
      </c>
      <c r="AG99" s="3">
        <v>2.05401732685347</v>
      </c>
      <c r="AH99" s="3">
        <v>0.7</v>
      </c>
      <c r="AI99" s="3">
        <v>6.6550161390052427</v>
      </c>
      <c r="AJ99" s="3">
        <v>1.2741573033707863</v>
      </c>
      <c r="AK99" s="3">
        <v>-5.3808588356344567</v>
      </c>
      <c r="AL99">
        <v>106</v>
      </c>
      <c r="AM99" s="3">
        <f>GEOMEAN(Table2[[#This Row],[WAR/162 Change Rank]],Table2[[#This Row],[wOBA Change Rank]],Table2[[#This Row],[OPS+ Change Rank]],Table2[[#This Row],[Avg Change Rank]])</f>
        <v>106</v>
      </c>
    </row>
    <row r="100" spans="1:39" x14ac:dyDescent="0.45">
      <c r="A100" t="s">
        <v>40</v>
      </c>
      <c r="B100" t="s">
        <v>41</v>
      </c>
      <c r="C100">
        <v>54</v>
      </c>
      <c r="D100">
        <v>92</v>
      </c>
      <c r="E100">
        <v>9</v>
      </c>
      <c r="F100">
        <v>14</v>
      </c>
      <c r="G100">
        <v>24</v>
      </c>
      <c r="H100">
        <v>42</v>
      </c>
      <c r="I100" s="2">
        <v>0.24479166599999999</v>
      </c>
      <c r="J100" s="2">
        <v>0.26500000000000001</v>
      </c>
      <c r="K100" s="2">
        <v>2.0208334000000022E-2</v>
      </c>
      <c r="L100" s="4">
        <v>42</v>
      </c>
      <c r="M100" s="2">
        <v>0.34684684599999999</v>
      </c>
      <c r="N100" s="2">
        <v>0.34100000000000003</v>
      </c>
      <c r="O100" s="2">
        <v>0.44791666600000002</v>
      </c>
      <c r="P100" s="2">
        <v>0.48099999999999998</v>
      </c>
      <c r="Q100" s="2">
        <v>0.79476351200000006</v>
      </c>
      <c r="R100" s="2">
        <v>0.82200000000000006</v>
      </c>
      <c r="S100" s="2">
        <v>2.7236488000000003E-2</v>
      </c>
      <c r="T100" s="4">
        <v>52</v>
      </c>
      <c r="U100" s="4">
        <v>127.24541145254</v>
      </c>
      <c r="V100" s="4">
        <v>136.35544508311327</v>
      </c>
      <c r="W100" s="4">
        <v>9.1100336305732696</v>
      </c>
      <c r="X100" s="4">
        <v>50</v>
      </c>
      <c r="Y100" s="2">
        <v>0.34708099939801601</v>
      </c>
      <c r="Z100" s="2">
        <v>0.35199999999999998</v>
      </c>
      <c r="AA100" s="2">
        <v>4.9190006019839694E-3</v>
      </c>
      <c r="AB100" s="4">
        <v>54</v>
      </c>
      <c r="AC100" s="3">
        <v>117.56773045982401</v>
      </c>
      <c r="AD100" s="3">
        <v>121</v>
      </c>
      <c r="AE100" s="3">
        <v>3.4322695401759944</v>
      </c>
      <c r="AF100" s="4">
        <v>54</v>
      </c>
      <c r="AG100" s="3">
        <v>2.2813883994687298</v>
      </c>
      <c r="AH100" s="3">
        <v>3.9</v>
      </c>
      <c r="AI100" s="3">
        <v>6.8441651984061895</v>
      </c>
      <c r="AJ100" s="3">
        <v>6.8673913043478256</v>
      </c>
      <c r="AK100" s="3">
        <v>2.3226105941636099E-2</v>
      </c>
      <c r="AL100">
        <v>62</v>
      </c>
      <c r="AM100" s="3">
        <f>GEOMEAN(Table2[[#This Row],[WAR/162 Change Rank]],Table2[[#This Row],[wOBA Change Rank]],Table2[[#This Row],[OPS+ Change Rank]],Table2[[#This Row],[Avg Change Rank]])</f>
        <v>51.493354671045878</v>
      </c>
    </row>
    <row r="101" spans="1:39" x14ac:dyDescent="0.45">
      <c r="A101" t="s">
        <v>39</v>
      </c>
      <c r="B101" t="s">
        <v>32</v>
      </c>
      <c r="C101">
        <v>54</v>
      </c>
      <c r="D101">
        <v>91</v>
      </c>
      <c r="E101">
        <v>6</v>
      </c>
      <c r="F101">
        <v>5</v>
      </c>
      <c r="G101">
        <v>23</v>
      </c>
      <c r="H101">
        <v>32</v>
      </c>
      <c r="I101" s="2">
        <v>0.282407407</v>
      </c>
      <c r="J101" s="2">
        <v>0.23699999999999999</v>
      </c>
      <c r="K101" s="2">
        <v>-4.5407407000000011E-2</v>
      </c>
      <c r="L101" s="4">
        <v>95</v>
      </c>
      <c r="M101" s="2">
        <v>0.35537190000000002</v>
      </c>
      <c r="N101" s="2">
        <v>0.26900000000000002</v>
      </c>
      <c r="O101" s="2">
        <v>0.43518518499999997</v>
      </c>
      <c r="P101" s="2">
        <v>0.34799999999999998</v>
      </c>
      <c r="Q101" s="2">
        <v>0.79055708499999999</v>
      </c>
      <c r="R101" s="2">
        <v>0.61699999999999999</v>
      </c>
      <c r="S101" s="2">
        <v>-0.173557085</v>
      </c>
      <c r="T101" s="4">
        <v>103</v>
      </c>
      <c r="U101" s="4">
        <v>125.27008113251514</v>
      </c>
      <c r="V101" s="4">
        <v>76.437781575267977</v>
      </c>
      <c r="W101" s="4">
        <v>-48.832299557247168</v>
      </c>
      <c r="X101" s="4">
        <v>101</v>
      </c>
      <c r="Y101" s="2">
        <v>0.34503722584937202</v>
      </c>
      <c r="Z101" s="2">
        <v>0.26700000000000002</v>
      </c>
      <c r="AA101" s="2">
        <v>-7.8037225849372005E-2</v>
      </c>
      <c r="AB101" s="4">
        <v>104</v>
      </c>
      <c r="AC101" s="3">
        <v>125.274077340457</v>
      </c>
      <c r="AD101" s="3">
        <v>71</v>
      </c>
      <c r="AE101" s="3">
        <v>-54.274077340456998</v>
      </c>
      <c r="AF101" s="4">
        <v>105</v>
      </c>
      <c r="AG101" s="3">
        <v>2.3167914006370798</v>
      </c>
      <c r="AH101" s="3">
        <v>1.2</v>
      </c>
      <c r="AI101" s="3">
        <v>6.9503742019112398</v>
      </c>
      <c r="AJ101" s="3">
        <v>2.1362637362637362</v>
      </c>
      <c r="AK101" s="3">
        <v>-4.814110465647504</v>
      </c>
      <c r="AL101">
        <v>104</v>
      </c>
      <c r="AM101" s="3">
        <f>GEOMEAN(Table2[[#This Row],[WAR/162 Change Rank]],Table2[[#This Row],[wOBA Change Rank]],Table2[[#This Row],[OPS+ Change Rank]],Table2[[#This Row],[Avg Change Rank]])</f>
        <v>100.93177582147931</v>
      </c>
    </row>
    <row r="102" spans="1:39" x14ac:dyDescent="0.45">
      <c r="A102" t="s">
        <v>37</v>
      </c>
      <c r="B102" t="s">
        <v>38</v>
      </c>
      <c r="C102">
        <v>53</v>
      </c>
      <c r="D102">
        <v>89</v>
      </c>
      <c r="E102">
        <v>8</v>
      </c>
      <c r="F102">
        <v>13</v>
      </c>
      <c r="G102">
        <v>43</v>
      </c>
      <c r="H102">
        <v>40</v>
      </c>
      <c r="I102" s="2">
        <v>0.33018867899999998</v>
      </c>
      <c r="J102" s="2">
        <v>0.24299999999999999</v>
      </c>
      <c r="K102" s="2">
        <v>-8.7188678999999991E-2</v>
      </c>
      <c r="L102" s="4">
        <v>105</v>
      </c>
      <c r="M102" s="2">
        <v>0.40248962599999999</v>
      </c>
      <c r="N102" s="2">
        <v>0.32600000000000001</v>
      </c>
      <c r="O102" s="2">
        <v>0.52358490499999999</v>
      </c>
      <c r="P102" s="2">
        <v>0.42</v>
      </c>
      <c r="Q102" s="2">
        <v>0.92607453100000003</v>
      </c>
      <c r="R102" s="2">
        <v>0.746</v>
      </c>
      <c r="S102" s="2">
        <v>-0.18007453100000004</v>
      </c>
      <c r="T102" s="4">
        <v>104</v>
      </c>
      <c r="U102" s="4">
        <v>164.91498649526176</v>
      </c>
      <c r="V102" s="4">
        <v>113.27015690539071</v>
      </c>
      <c r="W102" s="4">
        <v>-51.644829589871051</v>
      </c>
      <c r="X102" s="4">
        <v>104</v>
      </c>
      <c r="Y102" s="2">
        <v>0.39676868269840798</v>
      </c>
      <c r="Z102" s="2">
        <v>0.32400000000000001</v>
      </c>
      <c r="AA102" s="2">
        <v>-7.2768682698407972E-2</v>
      </c>
      <c r="AB102" s="4">
        <v>103</v>
      </c>
      <c r="AC102" s="3">
        <v>156.37659499646901</v>
      </c>
      <c r="AD102" s="3">
        <v>108</v>
      </c>
      <c r="AE102" s="3">
        <v>-48.376594996469009</v>
      </c>
      <c r="AF102" s="4">
        <v>103</v>
      </c>
      <c r="AG102" s="3">
        <v>2.6025427427435499</v>
      </c>
      <c r="AH102" s="3">
        <v>1.7</v>
      </c>
      <c r="AI102" s="3">
        <v>7.9549419683859455</v>
      </c>
      <c r="AJ102" s="3">
        <v>3.0943820224719101</v>
      </c>
      <c r="AK102" s="3">
        <v>-4.8605599459140354</v>
      </c>
      <c r="AL102">
        <v>105</v>
      </c>
      <c r="AM102" s="3">
        <f>GEOMEAN(Table2[[#This Row],[WAR/162 Change Rank]],Table2[[#This Row],[wOBA Change Rank]],Table2[[#This Row],[OPS+ Change Rank]],Table2[[#This Row],[Avg Change Rank]])</f>
        <v>104.24669389321618</v>
      </c>
    </row>
    <row r="103" spans="1:39" x14ac:dyDescent="0.45">
      <c r="A103" t="s">
        <v>36</v>
      </c>
      <c r="B103" t="s">
        <v>32</v>
      </c>
      <c r="C103">
        <v>55</v>
      </c>
      <c r="D103">
        <v>87</v>
      </c>
      <c r="E103">
        <v>14</v>
      </c>
      <c r="F103">
        <v>24</v>
      </c>
      <c r="G103">
        <v>44</v>
      </c>
      <c r="H103">
        <v>55</v>
      </c>
      <c r="I103" s="2">
        <v>0.30952380899999998</v>
      </c>
      <c r="J103" s="2">
        <v>0.27700000000000002</v>
      </c>
      <c r="K103" s="2">
        <v>-3.2523808999999959E-2</v>
      </c>
      <c r="L103" s="4">
        <v>85</v>
      </c>
      <c r="M103" s="2">
        <v>0.40799999999999997</v>
      </c>
      <c r="N103" s="2">
        <v>0.42899999999999999</v>
      </c>
      <c r="O103" s="2">
        <v>0.571428571</v>
      </c>
      <c r="P103" s="2">
        <v>0.58299999999999996</v>
      </c>
      <c r="Q103" s="2">
        <v>0.97942857099999991</v>
      </c>
      <c r="R103" s="2">
        <v>1.012</v>
      </c>
      <c r="S103" s="2">
        <v>3.2571429000000096E-2</v>
      </c>
      <c r="T103" s="4">
        <v>50</v>
      </c>
      <c r="U103" s="4">
        <v>181.49581645953083</v>
      </c>
      <c r="V103" s="4">
        <v>190.30293615038062</v>
      </c>
      <c r="W103" s="4">
        <v>8.8071196908497882</v>
      </c>
      <c r="X103" s="4">
        <v>51</v>
      </c>
      <c r="Y103" s="2">
        <v>0.415402128696441</v>
      </c>
      <c r="Z103" s="2">
        <v>0.42899999999999999</v>
      </c>
      <c r="AA103" s="2">
        <v>1.3597871303558995E-2</v>
      </c>
      <c r="AB103" s="4">
        <v>48</v>
      </c>
      <c r="AC103" s="3">
        <v>174.31481127991199</v>
      </c>
      <c r="AD103" s="3">
        <v>184</v>
      </c>
      <c r="AE103" s="3">
        <v>9.6851887200880071</v>
      </c>
      <c r="AF103" s="4">
        <v>48</v>
      </c>
      <c r="AG103" s="3">
        <v>2.8191716638074502</v>
      </c>
      <c r="AH103" s="3">
        <v>4.8</v>
      </c>
      <c r="AI103" s="3">
        <v>8.3037419915783079</v>
      </c>
      <c r="AJ103" s="3">
        <v>8.9379310344827587</v>
      </c>
      <c r="AK103" s="3">
        <v>0.63418904290445077</v>
      </c>
      <c r="AL103">
        <v>51</v>
      </c>
      <c r="AM103" s="3">
        <f>GEOMEAN(Table2[[#This Row],[WAR/162 Change Rank]],Table2[[#This Row],[wOBA Change Rank]],Table2[[#This Row],[OPS+ Change Rank]],Table2[[#This Row],[Avg Change Rank]])</f>
        <v>57.075553104853462</v>
      </c>
    </row>
    <row r="104" spans="1:39" x14ac:dyDescent="0.45">
      <c r="A104" t="s">
        <v>34</v>
      </c>
      <c r="B104" t="s">
        <v>35</v>
      </c>
      <c r="C104">
        <v>52</v>
      </c>
      <c r="D104">
        <v>94</v>
      </c>
      <c r="E104">
        <v>17</v>
      </c>
      <c r="F104">
        <v>19</v>
      </c>
      <c r="G104">
        <v>37</v>
      </c>
      <c r="H104">
        <v>48</v>
      </c>
      <c r="I104" s="2">
        <v>0.26</v>
      </c>
      <c r="J104" s="2">
        <v>0.28699999999999998</v>
      </c>
      <c r="K104" s="2">
        <v>2.6999999999999968E-2</v>
      </c>
      <c r="L104" s="4">
        <v>35</v>
      </c>
      <c r="M104" s="2">
        <v>0.35897435799999999</v>
      </c>
      <c r="N104" s="2">
        <v>0.37</v>
      </c>
      <c r="O104" s="2">
        <v>0.57999999999999996</v>
      </c>
      <c r="P104" s="2">
        <v>0.505</v>
      </c>
      <c r="Q104" s="2">
        <v>0.93897435799999995</v>
      </c>
      <c r="R104" s="2">
        <v>0.875</v>
      </c>
      <c r="S104" s="2">
        <v>-6.3974357999999953E-2</v>
      </c>
      <c r="T104" s="4">
        <v>76</v>
      </c>
      <c r="U104" s="4">
        <v>172.26809725959296</v>
      </c>
      <c r="V104" s="4">
        <v>151.0719279167314</v>
      </c>
      <c r="W104" s="4">
        <v>-21.196169342861566</v>
      </c>
      <c r="X104" s="4">
        <v>77</v>
      </c>
      <c r="Y104" s="2">
        <v>0.39377302980218298</v>
      </c>
      <c r="Z104" s="2">
        <v>0.377</v>
      </c>
      <c r="AA104" s="2">
        <v>-1.6773029802182982E-2</v>
      </c>
      <c r="AB104" s="4">
        <v>71</v>
      </c>
      <c r="AC104" s="3">
        <v>161.61269929263401</v>
      </c>
      <c r="AD104" s="3">
        <v>150</v>
      </c>
      <c r="AE104" s="3">
        <v>-11.612699292634005</v>
      </c>
      <c r="AF104" s="4">
        <v>70</v>
      </c>
      <c r="AG104" s="3">
        <v>2.86438948163973</v>
      </c>
      <c r="AH104" s="3">
        <v>4.4000000000000004</v>
      </c>
      <c r="AI104" s="3">
        <v>8.9236749235699282</v>
      </c>
      <c r="AJ104" s="3">
        <v>7.5829787234042563</v>
      </c>
      <c r="AK104" s="3">
        <v>-1.3406962001656719</v>
      </c>
      <c r="AL104">
        <v>77</v>
      </c>
      <c r="AM104" s="3">
        <f>GEOMEAN(Table2[[#This Row],[WAR/162 Change Rank]],Table2[[#This Row],[wOBA Change Rank]],Table2[[#This Row],[OPS+ Change Rank]],Table2[[#This Row],[Avg Change Rank]])</f>
        <v>61.955085528383151</v>
      </c>
    </row>
    <row r="105" spans="1:39" x14ac:dyDescent="0.45">
      <c r="A105" t="s">
        <v>33</v>
      </c>
      <c r="B105" t="s">
        <v>30</v>
      </c>
      <c r="C105">
        <v>53</v>
      </c>
      <c r="D105">
        <v>90</v>
      </c>
      <c r="E105">
        <v>13</v>
      </c>
      <c r="F105">
        <v>33</v>
      </c>
      <c r="G105">
        <v>35</v>
      </c>
      <c r="H105">
        <v>66</v>
      </c>
      <c r="I105" s="2">
        <v>0.33649288999999999</v>
      </c>
      <c r="J105" s="2">
        <v>0.26500000000000001</v>
      </c>
      <c r="K105" s="2">
        <v>-7.1492889999999976E-2</v>
      </c>
      <c r="L105" s="4">
        <v>98</v>
      </c>
      <c r="M105" s="2">
        <v>0.40336134400000001</v>
      </c>
      <c r="N105" s="2">
        <v>0.35699999999999998</v>
      </c>
      <c r="O105" s="2">
        <v>0.62085307999999995</v>
      </c>
      <c r="P105" s="2">
        <v>0.61199999999999999</v>
      </c>
      <c r="Q105" s="2">
        <v>1.024214424</v>
      </c>
      <c r="R105" s="2">
        <v>0.96899999999999997</v>
      </c>
      <c r="S105" s="2">
        <v>-5.5214423999999984E-2</v>
      </c>
      <c r="T105" s="4">
        <v>73</v>
      </c>
      <c r="U105" s="4">
        <v>196.10472643778155</v>
      </c>
      <c r="V105" s="4">
        <v>181.97762933043342</v>
      </c>
      <c r="W105" s="4">
        <v>-14.127097107348135</v>
      </c>
      <c r="X105" s="4">
        <v>71</v>
      </c>
      <c r="Y105" s="2">
        <v>0.43122363391042701</v>
      </c>
      <c r="Z105" s="2">
        <v>0.39900000000000002</v>
      </c>
      <c r="AA105" s="2">
        <v>-3.2223633910426985E-2</v>
      </c>
      <c r="AB105" s="4">
        <v>84</v>
      </c>
      <c r="AC105" s="3">
        <v>181.576521455418</v>
      </c>
      <c r="AD105" s="3">
        <v>160</v>
      </c>
      <c r="AE105" s="3">
        <v>-21.576521455418003</v>
      </c>
      <c r="AF105" s="4">
        <v>85</v>
      </c>
      <c r="AG105" s="3">
        <v>2.8801717862882099</v>
      </c>
      <c r="AH105" s="3">
        <v>4</v>
      </c>
      <c r="AI105" s="3">
        <v>8.8035439505413215</v>
      </c>
      <c r="AJ105" s="3">
        <v>7.2</v>
      </c>
      <c r="AK105" s="3">
        <v>-1.6035439505413214</v>
      </c>
      <c r="AL105">
        <v>81</v>
      </c>
      <c r="AM105" s="3">
        <f>GEOMEAN(Table2[[#This Row],[WAR/162 Change Rank]],Table2[[#This Row],[wOBA Change Rank]],Table2[[#This Row],[OPS+ Change Rank]],Table2[[#This Row],[Avg Change Rank]])</f>
        <v>82.949196274008145</v>
      </c>
    </row>
    <row r="106" spans="1:39" x14ac:dyDescent="0.45">
      <c r="A106" t="s">
        <v>31</v>
      </c>
      <c r="B106" t="s">
        <v>32</v>
      </c>
      <c r="C106">
        <v>55</v>
      </c>
      <c r="D106">
        <v>89</v>
      </c>
      <c r="E106">
        <v>17</v>
      </c>
      <c r="F106">
        <v>35</v>
      </c>
      <c r="G106">
        <v>39</v>
      </c>
      <c r="H106">
        <v>89</v>
      </c>
      <c r="I106" s="2">
        <v>0.279187817</v>
      </c>
      <c r="J106" s="2">
        <v>0.35</v>
      </c>
      <c r="K106" s="2">
        <v>7.0812182999999973E-2</v>
      </c>
      <c r="L106" s="4">
        <v>8</v>
      </c>
      <c r="M106" s="2">
        <v>0.40983606500000003</v>
      </c>
      <c r="N106" s="2">
        <v>0.48199999999999998</v>
      </c>
      <c r="O106" s="2">
        <v>0.62944162400000003</v>
      </c>
      <c r="P106" s="2">
        <v>0.73799999999999999</v>
      </c>
      <c r="Q106" s="2">
        <v>1.0392776889999999</v>
      </c>
      <c r="R106" s="2">
        <v>1.22</v>
      </c>
      <c r="S106" s="2">
        <v>0.18072231100000002</v>
      </c>
      <c r="T106" s="4">
        <v>16</v>
      </c>
      <c r="U106" s="4">
        <v>200.41913177722543</v>
      </c>
      <c r="V106" s="4">
        <v>252.59282274351403</v>
      </c>
      <c r="W106" s="4">
        <v>52.173690966288603</v>
      </c>
      <c r="X106" s="4">
        <v>17</v>
      </c>
      <c r="Y106" s="2">
        <v>0.42999507312973301</v>
      </c>
      <c r="Z106" s="2">
        <v>0.499</v>
      </c>
      <c r="AA106" s="2">
        <v>6.9004926870266992E-2</v>
      </c>
      <c r="AB106" s="4">
        <v>16</v>
      </c>
      <c r="AC106" s="3">
        <v>184.48534625388399</v>
      </c>
      <c r="AD106" s="3">
        <v>233</v>
      </c>
      <c r="AE106" s="3">
        <v>48.514653746116011</v>
      </c>
      <c r="AF106" s="4">
        <v>15</v>
      </c>
      <c r="AG106" s="3">
        <v>2.9050636855721801</v>
      </c>
      <c r="AH106" s="3">
        <v>7</v>
      </c>
      <c r="AI106" s="3">
        <v>8.5567330375035127</v>
      </c>
      <c r="AJ106" s="3">
        <v>12.741573033707866</v>
      </c>
      <c r="AK106" s="3">
        <v>4.184839996204353</v>
      </c>
      <c r="AL106">
        <v>12</v>
      </c>
      <c r="AM106" s="3">
        <f>GEOMEAN(Table2[[#This Row],[WAR/162 Change Rank]],Table2[[#This Row],[wOBA Change Rank]],Table2[[#This Row],[OPS+ Change Rank]],Table2[[#This Row],[Avg Change Rank]])</f>
        <v>12.711887311245063</v>
      </c>
    </row>
    <row r="107" spans="1:39" x14ac:dyDescent="0.45">
      <c r="A107" t="s">
        <v>27</v>
      </c>
      <c r="B107" t="s">
        <v>28</v>
      </c>
      <c r="C107">
        <v>55</v>
      </c>
      <c r="D107">
        <v>93</v>
      </c>
      <c r="E107">
        <v>9</v>
      </c>
      <c r="F107">
        <v>22</v>
      </c>
      <c r="G107">
        <v>36</v>
      </c>
      <c r="H107">
        <v>64</v>
      </c>
      <c r="I107" s="2">
        <v>0.30875575999999999</v>
      </c>
      <c r="J107" s="2">
        <v>0.35099999999999998</v>
      </c>
      <c r="K107" s="2">
        <v>4.2244239999999988E-2</v>
      </c>
      <c r="L107" s="4">
        <v>23</v>
      </c>
      <c r="M107" s="2">
        <v>0.36625514399999998</v>
      </c>
      <c r="N107" s="2">
        <v>0.40200000000000002</v>
      </c>
      <c r="O107" s="2">
        <v>0.55760368599999999</v>
      </c>
      <c r="P107" s="2">
        <v>0.625</v>
      </c>
      <c r="Q107" s="2">
        <v>0.92385882999999991</v>
      </c>
      <c r="R107" s="2">
        <v>1.0270000000000001</v>
      </c>
      <c r="S107" s="2">
        <v>0.10314117000000023</v>
      </c>
      <c r="T107" s="4">
        <v>32</v>
      </c>
      <c r="U107" s="4">
        <v>166.91131464657448</v>
      </c>
      <c r="V107" s="4">
        <v>197.09336647506603</v>
      </c>
      <c r="W107" s="4">
        <v>30.182051828491552</v>
      </c>
      <c r="X107" s="4">
        <v>33</v>
      </c>
      <c r="Y107" s="2">
        <v>0.38514873112241399</v>
      </c>
      <c r="Z107" s="2">
        <v>0.43099999999999999</v>
      </c>
      <c r="AA107" s="2">
        <v>4.5851268877586004E-2</v>
      </c>
      <c r="AB107" s="4">
        <v>26</v>
      </c>
      <c r="AC107" s="3">
        <v>148.379336353783</v>
      </c>
      <c r="AD107" s="3">
        <v>181</v>
      </c>
      <c r="AE107" s="3">
        <v>32.620663646216997</v>
      </c>
      <c r="AF107" s="4">
        <v>26</v>
      </c>
      <c r="AG107" s="3">
        <v>3.1459963394921999</v>
      </c>
      <c r="AH107" s="3">
        <v>6.7</v>
      </c>
      <c r="AI107" s="3">
        <v>9.2663892181406613</v>
      </c>
      <c r="AJ107" s="3">
        <v>11.670967741935485</v>
      </c>
      <c r="AK107" s="3">
        <v>2.4045785237948234</v>
      </c>
      <c r="AL107">
        <v>33</v>
      </c>
      <c r="AM107" s="3">
        <f>GEOMEAN(Table2[[#This Row],[WAR/162 Change Rank]],Table2[[#This Row],[wOBA Change Rank]],Table2[[#This Row],[OPS+ Change Rank]],Table2[[#This Row],[Avg Change Rank]])</f>
        <v>28.407450980369109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CE686-9A72-452B-8C2D-726B140F2B9A}">
  <dimension ref="A1:BB104"/>
  <sheetViews>
    <sheetView topLeftCell="AI1" workbookViewId="0">
      <selection activeCell="A2" sqref="A2:BB104"/>
    </sheetView>
  </sheetViews>
  <sheetFormatPr defaultRowHeight="14.25" x14ac:dyDescent="0.45"/>
  <cols>
    <col min="6" max="6" width="12.73046875" customWidth="1"/>
    <col min="7" max="7" width="11.86328125" customWidth="1"/>
    <col min="8" max="9" width="12.73046875" customWidth="1"/>
    <col min="10" max="11" width="11.53125" customWidth="1"/>
    <col min="12" max="15" width="12.73046875" customWidth="1"/>
    <col min="18" max="18" width="10.3984375" customWidth="1"/>
    <col min="34" max="34" width="10.265625" bestFit="1" customWidth="1"/>
    <col min="35" max="36" width="10.265625" customWidth="1"/>
  </cols>
  <sheetData>
    <row r="1" spans="1:54" x14ac:dyDescent="0.45">
      <c r="A1" t="s">
        <v>0</v>
      </c>
      <c r="B1" t="s">
        <v>1</v>
      </c>
      <c r="C1" t="s">
        <v>11</v>
      </c>
      <c r="D1" t="s">
        <v>11</v>
      </c>
      <c r="E1" t="s">
        <v>1156</v>
      </c>
      <c r="F1" t="s">
        <v>1269</v>
      </c>
      <c r="G1" t="s">
        <v>1270</v>
      </c>
      <c r="H1" t="s">
        <v>1271</v>
      </c>
      <c r="I1" t="s">
        <v>1339</v>
      </c>
      <c r="J1" t="s">
        <v>1344</v>
      </c>
      <c r="K1" t="s">
        <v>1345</v>
      </c>
      <c r="L1" t="s">
        <v>1340</v>
      </c>
      <c r="M1" t="s">
        <v>1341</v>
      </c>
      <c r="N1" t="s">
        <v>1342</v>
      </c>
      <c r="O1" t="s">
        <v>1343</v>
      </c>
      <c r="P1" t="s">
        <v>1059</v>
      </c>
      <c r="Q1" t="s">
        <v>1059</v>
      </c>
      <c r="R1" t="s">
        <v>1146</v>
      </c>
      <c r="S1" t="s">
        <v>1060</v>
      </c>
      <c r="T1" t="s">
        <v>1060</v>
      </c>
      <c r="U1" t="s">
        <v>1147</v>
      </c>
      <c r="V1" t="s">
        <v>1061</v>
      </c>
      <c r="W1" t="s">
        <v>1061</v>
      </c>
      <c r="X1" t="s">
        <v>1148</v>
      </c>
      <c r="Y1" t="s">
        <v>1062</v>
      </c>
      <c r="Z1" t="s">
        <v>1062</v>
      </c>
      <c r="AA1" t="s">
        <v>1149</v>
      </c>
      <c r="AB1" t="s">
        <v>1063</v>
      </c>
      <c r="AC1" t="s">
        <v>1063</v>
      </c>
      <c r="AD1" t="s">
        <v>1150</v>
      </c>
      <c r="AE1" t="s">
        <v>1064</v>
      </c>
      <c r="AF1" t="s">
        <v>1064</v>
      </c>
      <c r="AG1" t="s">
        <v>1151</v>
      </c>
      <c r="AH1" t="s">
        <v>1068</v>
      </c>
      <c r="AI1" t="s">
        <v>1068</v>
      </c>
      <c r="AJ1" t="s">
        <v>1152</v>
      </c>
      <c r="AK1" t="s">
        <v>1070</v>
      </c>
      <c r="AL1" t="s">
        <v>1070</v>
      </c>
      <c r="AM1" t="s">
        <v>1153</v>
      </c>
      <c r="AN1" t="s">
        <v>1072</v>
      </c>
      <c r="AO1" t="s">
        <v>1072</v>
      </c>
      <c r="AP1" t="s">
        <v>1154</v>
      </c>
      <c r="AQ1" t="s">
        <v>1074</v>
      </c>
      <c r="AR1" t="s">
        <v>1074</v>
      </c>
      <c r="AS1" t="s">
        <v>1155</v>
      </c>
      <c r="AT1" t="s">
        <v>1053</v>
      </c>
      <c r="AU1" t="s">
        <v>1053</v>
      </c>
      <c r="AV1" t="s">
        <v>1157</v>
      </c>
      <c r="AW1" t="s">
        <v>1054</v>
      </c>
      <c r="AX1" t="s">
        <v>1054</v>
      </c>
      <c r="AY1" t="s">
        <v>1158</v>
      </c>
      <c r="AZ1" t="s">
        <v>1055</v>
      </c>
      <c r="BA1" t="s">
        <v>1055</v>
      </c>
      <c r="BB1" t="s">
        <v>1159</v>
      </c>
    </row>
    <row r="2" spans="1:54" x14ac:dyDescent="0.45">
      <c r="A2" t="s">
        <v>31</v>
      </c>
      <c r="B2" t="str">
        <f>VLOOKUP($A2, 'Plate Discipline'!$A$2:$N$155, MATCH('Underlying Calculated'!B$1, 'Plate Discipline'!$A$1:$N$1, 0), FALSE)</f>
        <v>NYY</v>
      </c>
      <c r="C2" s="7">
        <f>VLOOKUP($A2, Dashboard!$A$2:$N$155, MATCH('Underlying Calculated'!C$1, Dashboard!$A$1:$N$1, 0), FALSE)</f>
        <v>0.31404958599999999</v>
      </c>
      <c r="D2" s="7">
        <f>VLOOKUP($A2, 'Dashboard 2'!$A$2:$M$155, MATCH('Underlying Calculated'!D$1, 'Dashboard 2'!$A$1:$M$1, 0), FALSE)</f>
        <v>0.40899999999999997</v>
      </c>
      <c r="E2" s="7">
        <f>D2-C2</f>
        <v>9.4950413999999983E-2</v>
      </c>
      <c r="F2" s="7">
        <f>VLOOKUP($A2, 'Career Advanced'!$A$2:$X$450, MATCH('Underlying Calculated'!$D$1, 'Career Advanced'!$A$1:$X$1, 0), FALSE)</f>
        <v>0.34405940499999998</v>
      </c>
      <c r="G2" s="7">
        <f>C2-F2</f>
        <v>-3.0009818999999993E-2</v>
      </c>
      <c r="H2" s="7">
        <f>D2-F2</f>
        <v>6.494059499999999E-2</v>
      </c>
      <c r="I2" s="7">
        <f>H2-G2</f>
        <v>9.4950413999999983E-2</v>
      </c>
      <c r="J2" s="7">
        <f>ABS(I2)</f>
        <v>9.4950413999999983E-2</v>
      </c>
      <c r="K2" s="14">
        <f>_xlfn.RANK.EQ(J2, $J$2:$J$104, 0)</f>
        <v>8</v>
      </c>
      <c r="L2" s="7">
        <f t="shared" ref="L2:L33" si="0">ABS(G2)</f>
        <v>3.0009818999999993E-2</v>
      </c>
      <c r="M2" s="7">
        <f t="shared" ref="M2:M33" si="1">ABS(H2)</f>
        <v>6.494059499999999E-2</v>
      </c>
      <c r="N2" s="14">
        <f t="shared" ref="N2:N33" si="2">_xlfn.RANK.EQ(L2, L$2:L$104, 0)</f>
        <v>53</v>
      </c>
      <c r="O2" s="14">
        <f t="shared" ref="O2:O33" si="3">_xlfn.RANK.EQ(M2, M$2:M$104, 0)</f>
        <v>1</v>
      </c>
      <c r="P2" s="6">
        <f>VLOOKUP($A2, 'Plate Discipline'!$A$2:$N$155, MATCH('Underlying Calculated'!P$1, 'Plate Discipline'!$A$1:$N$1, 0), FALSE)</f>
        <v>0.17519684999999999</v>
      </c>
      <c r="Q2" s="6">
        <f>VLOOKUP($A2, 'Plate Discipline 2'!$A$2:$M$155, MATCH('Underlying Calculated'!Q$1, 'Plate Discipline 2'!$A$1:$M$1, 0), FALSE)</f>
        <v>0.185</v>
      </c>
      <c r="R2" s="6">
        <f>Q2-P2</f>
        <v>9.8031500000000105E-3</v>
      </c>
      <c r="S2" s="6">
        <f>VLOOKUP($A2, 'Plate Discipline'!$A$2:$N$155, MATCH('Underlying Calculated'!S$1, 'Plate Discipline'!$A$1:$N$1, 0), FALSE)</f>
        <v>0.68463074000000002</v>
      </c>
      <c r="T2" s="6">
        <f>VLOOKUP($A2, 'Plate Discipline 2'!$A$2:$M$155, MATCH('Underlying Calculated'!T$1, 'Plate Discipline 2'!$A$1:$M$1, 0), FALSE)</f>
        <v>0.65400000000000003</v>
      </c>
      <c r="U2" s="6">
        <f>T2-S2</f>
        <v>-3.063073999999999E-2</v>
      </c>
      <c r="V2" s="6">
        <f>VLOOKUP($A2, 'Plate Discipline'!$A$2:$N$155, MATCH('Underlying Calculated'!V$1, 'Plate Discipline'!$A$1:$N$1, 0), FALSE)</f>
        <v>0.42814668</v>
      </c>
      <c r="W2" s="6">
        <f>VLOOKUP($A2, 'Plate Discipline 2'!$A$2:$M$155, MATCH('Underlying Calculated'!W$1, 'Plate Discipline 2'!$A$1:$M$1, 0), FALSE)</f>
        <v>0.41599999999999998</v>
      </c>
      <c r="X2" s="6">
        <f>W2-V2</f>
        <v>-1.2146680000000021E-2</v>
      </c>
      <c r="Y2" s="6">
        <f>VLOOKUP($A2, 'Plate Discipline'!$A$2:$N$155, MATCH('Underlying Calculated'!Y$1, 'Plate Discipline'!$A$1:$N$1, 0), FALSE)</f>
        <v>0.32584269999999999</v>
      </c>
      <c r="Z2" s="6">
        <f>VLOOKUP($A2, 'Plate Discipline 2'!$A$2:$M$155, MATCH('Underlying Calculated'!Z$1, 'Plate Discipline 2'!$A$1:$M$1, 0), FALSE)</f>
        <v>0.40699999999999997</v>
      </c>
      <c r="AA2" s="6">
        <f>Z2-Y2</f>
        <v>8.1157299999999988E-2</v>
      </c>
      <c r="AB2" s="6">
        <f>VLOOKUP($A2, 'Plate Discipline'!$A$2:$N$155, MATCH('Underlying Calculated'!AB$1, 'Plate Discipline'!$A$1:$N$1, 0), FALSE)</f>
        <v>0.78425655999999999</v>
      </c>
      <c r="AC2" s="6">
        <f>VLOOKUP($A2, 'Plate Discipline 2'!$A$2:$M$155, MATCH('Underlying Calculated'!AC$1, 'Plate Discipline 2'!$A$1:$M$1, 0), FALSE)</f>
        <v>0.81699999999999995</v>
      </c>
      <c r="AD2" s="6">
        <f>AC2-AB2</f>
        <v>3.2743439999999957E-2</v>
      </c>
      <c r="AE2" s="6">
        <f>VLOOKUP($A2, 'Plate Discipline'!$A$2:$N$155, MATCH('Underlying Calculated'!AE$1, 'Plate Discipline'!$A$1:$N$1, 0), FALSE)</f>
        <v>0.68981481</v>
      </c>
      <c r="AF2" s="6">
        <f>VLOOKUP($A2, 'Plate Discipline 2'!$A$2:$M$155, MATCH('Underlying Calculated'!AF$1, 'Plate Discipline 2'!$A$1:$M$1, 0), FALSE)</f>
        <v>0.72499999999999998</v>
      </c>
      <c r="AG2" s="6">
        <f>AF2-AE2</f>
        <v>3.5185189999999977E-2</v>
      </c>
      <c r="AH2" s="8">
        <f>VLOOKUP($A2, Statcast!$A$2:$N$155, MATCH('Underlying Calculated'!AH$1, Statcast!$A$1:$N$1, 0), FALSE)</f>
        <v>96.932312011718693</v>
      </c>
      <c r="AI2" s="8">
        <f>VLOOKUP($A2, 'Statcast 2'!$A$2:$M$155, MATCH('Underlying Calculated'!AI$1, 'Statcast 2'!$A$1:$M$1, 0), FALSE)</f>
        <v>95.3</v>
      </c>
      <c r="AJ2" s="8">
        <f>AI2-AH2</f>
        <v>-1.632312011718696</v>
      </c>
      <c r="AK2" s="8">
        <f>VLOOKUP($A2, Statcast!$A$2:$N$155, MATCH('Underlying Calculated'!AK$1, Statcast!$A$1:$N$1, 0), FALSE)</f>
        <v>18.071014129858199</v>
      </c>
      <c r="AL2" s="8">
        <f>VLOOKUP($A2, 'Statcast 2'!$A$2:$M$155, MATCH('Underlying Calculated'!AL$1, 'Statcast 2'!$A$1:$M$1, 0), FALSE)</f>
        <v>18.399999999999999</v>
      </c>
      <c r="AM2" s="8">
        <f>AL2-AK2</f>
        <v>0.32898587014179981</v>
      </c>
      <c r="AN2" s="5">
        <f>VLOOKUP($A2, Statcast!$A$2:$N$155, MATCH('Underlying Calculated'!AN$1, Statcast!$A$1:$N$1, 0), FALSE)</f>
        <v>0.28776977999999998</v>
      </c>
      <c r="AO2" s="5">
        <f>VLOOKUP($A2, 'Statcast 2'!$A$2:$M$155, MATCH('Underlying Calculated'!AO$1, 'Statcast 2'!$A$1:$M$1, 0), FALSE)</f>
        <v>0.24399999999999999</v>
      </c>
      <c r="AP2" s="5">
        <f>AO2-AN2</f>
        <v>-4.376977999999998E-2</v>
      </c>
      <c r="AQ2" s="5">
        <f>VLOOKUP($A2, Statcast!$A$2:$N$155, MATCH('Underlying Calculated'!AQ$1, Statcast!$A$1:$N$1, 0), FALSE)</f>
        <v>0.61870504000000004</v>
      </c>
      <c r="AR2" s="5">
        <f>VLOOKUP($A2, 'Statcast 2'!$A$2:$M$155, MATCH('Underlying Calculated'!AR$1, 'Statcast 2'!$A$1:$M$1, 0), FALSE)</f>
        <v>0.59699999999999998</v>
      </c>
      <c r="AS2" s="8">
        <f>AR2-AQ2</f>
        <v>-2.1705040000000064E-2</v>
      </c>
      <c r="AT2" s="14">
        <f>VLOOKUP($A2,'+ Stats'!$A$2:$N$155, MATCH('Underlying Calculated'!AT$1, '+ Stats'!$A$1:$N$1, 0), FALSE)</f>
        <v>96.856998373405702</v>
      </c>
      <c r="AU2" s="14">
        <f>VLOOKUP($A2,'+ Stats 2'!$A$2:$M$155, MATCH('Underlying Calculated'!AU$1, '+ Stats 2'!$A$1:$M$1, 0), FALSE)</f>
        <v>133</v>
      </c>
      <c r="AV2" s="14">
        <f>AU2-AT2</f>
        <v>36.143001626594298</v>
      </c>
      <c r="AW2" s="14">
        <f>VLOOKUP($A2,'+ Stats'!$A$2:$N$155, MATCH('Underlying Calculated'!AW$1, '+ Stats'!$A$1:$N$1, 0), FALSE)</f>
        <v>76.842670345399895</v>
      </c>
      <c r="AX2" s="14">
        <f>VLOOKUP($A2,'+ Stats 2'!$A$2:$M$155, MATCH('Underlying Calculated'!AX$1, '+ Stats 2'!$A$1:$M$1, 0), FALSE)</f>
        <v>74</v>
      </c>
      <c r="AY2" s="14">
        <f>AX2-AW2</f>
        <v>-2.8426703453998954</v>
      </c>
      <c r="AZ2" s="14">
        <f>VLOOKUP($A2,'+ Stats'!$A$2:$N$155, MATCH('Underlying Calculated'!AZ$1, '+ Stats'!$A$1:$N$1, 0), FALSE)</f>
        <v>126.16786587486899</v>
      </c>
      <c r="BA2" s="14">
        <f>VLOOKUP($A2,'+ Stats 2'!$A$2:$S$155, MATCH('Underlying Calculated'!BA$1, '+ Stats 2'!$A$1:$S$1, 0), FALSE)</f>
        <v>111</v>
      </c>
      <c r="BB2" s="14">
        <f>BA2-AZ2</f>
        <v>-15.167865874868994</v>
      </c>
    </row>
    <row r="3" spans="1:54" x14ac:dyDescent="0.45">
      <c r="A3" t="s">
        <v>144</v>
      </c>
      <c r="B3" t="str">
        <f>VLOOKUP($A3, 'Plate Discipline'!$A$2:$N$155, MATCH('Underlying Calculated'!B$1, 'Plate Discipline'!$A$1:$N$1, 0), FALSE)</f>
        <v>HOU</v>
      </c>
      <c r="C3" s="7">
        <f>VLOOKUP($A3, Dashboard!$A$2:$N$155, MATCH('Underlying Calculated'!C$1, Dashboard!$A$1:$N$1, 0), FALSE)</f>
        <v>0.28846153800000002</v>
      </c>
      <c r="D3" s="7">
        <f>VLOOKUP($A3, 'Dashboard 2'!$A$2:$M$155, MATCH('Underlying Calculated'!D$1, 'Dashboard 2'!$A$1:$M$1, 0), FALSE)</f>
        <v>0.33800000000000002</v>
      </c>
      <c r="E3" s="7">
        <f t="shared" ref="E3:E50" si="4">D3-C3</f>
        <v>4.9538462000000005E-2</v>
      </c>
      <c r="F3" s="7">
        <f>VLOOKUP($A3, 'Career Advanced'!$A$2:$X$450, MATCH('Underlying Calculated'!$D$1, 'Career Advanced'!$A$1:$X$1, 0), FALSE)</f>
        <v>0.32369942099999999</v>
      </c>
      <c r="G3" s="7">
        <f t="shared" ref="G3:G50" si="5">C3-F3</f>
        <v>-3.523788299999997E-2</v>
      </c>
      <c r="H3" s="7">
        <f t="shared" ref="H3:H50" si="6">D3-F3</f>
        <v>1.4300579000000035E-2</v>
      </c>
      <c r="I3" s="7">
        <f t="shared" ref="I3:I64" si="7">H3-G3</f>
        <v>4.9538462000000005E-2</v>
      </c>
      <c r="J3" s="7">
        <f t="shared" ref="J3:J66" si="8">ABS(I3)</f>
        <v>4.9538462000000005E-2</v>
      </c>
      <c r="K3" s="14">
        <f t="shared" ref="K3:K66" si="9">_xlfn.RANK.EQ(J3, $J$2:$J$104, 0)</f>
        <v>34</v>
      </c>
      <c r="L3" s="7">
        <f t="shared" si="0"/>
        <v>3.523788299999997E-2</v>
      </c>
      <c r="M3" s="7">
        <f t="shared" si="1"/>
        <v>1.4300579000000035E-2</v>
      </c>
      <c r="N3" s="14">
        <f t="shared" si="2"/>
        <v>46</v>
      </c>
      <c r="O3" s="14">
        <f t="shared" si="3"/>
        <v>58</v>
      </c>
      <c r="P3" s="6">
        <f>VLOOKUP($A3, 'Plate Discipline'!$A$2:$N$155, MATCH('Underlying Calculated'!P$1, 'Plate Discipline'!$A$1:$N$1, 0), FALSE)</f>
        <v>0.33257919000000002</v>
      </c>
      <c r="Q3" s="6">
        <f>VLOOKUP($A3, 'Plate Discipline 2'!$A$2:$M$155, MATCH('Underlying Calculated'!Q$1, 'Plate Discipline 2'!$A$1:$M$1, 0), FALSE)</f>
        <v>0.30399999999999999</v>
      </c>
      <c r="R3" s="6">
        <f t="shared" ref="R3:R50" si="10">Q3-P3</f>
        <v>-2.8579190000000032E-2</v>
      </c>
      <c r="S3" s="6">
        <f>VLOOKUP($A3, 'Plate Discipline'!$A$2:$N$155, MATCH('Underlying Calculated'!S$1, 'Plate Discipline'!$A$1:$N$1, 0), FALSE)</f>
        <v>0.62562814</v>
      </c>
      <c r="T3" s="6">
        <f>VLOOKUP($A3, 'Plate Discipline 2'!$A$2:$M$155, MATCH('Underlying Calculated'!T$1, 'Plate Discipline 2'!$A$1:$M$1, 0), FALSE)</f>
        <v>0.66300000000000003</v>
      </c>
      <c r="U3" s="6">
        <f t="shared" ref="U3:U50" si="11">T3-S3</f>
        <v>3.7371860000000034E-2</v>
      </c>
      <c r="V3" s="6">
        <f>VLOOKUP($A3, 'Plate Discipline'!$A$2:$N$155, MATCH('Underlying Calculated'!V$1, 'Plate Discipline'!$A$1:$N$1, 0), FALSE)</f>
        <v>0.47142856999999999</v>
      </c>
      <c r="W3" s="6">
        <f>VLOOKUP($A3, 'Plate Discipline 2'!$A$2:$M$155, MATCH('Underlying Calculated'!W$1, 'Plate Discipline 2'!$A$1:$M$1, 0), FALSE)</f>
        <v>0.48</v>
      </c>
      <c r="X3" s="6">
        <f t="shared" ref="X3:X50" si="12">W3-V3</f>
        <v>8.571429999999991E-3</v>
      </c>
      <c r="Y3" s="6">
        <f>VLOOKUP($A3, 'Plate Discipline'!$A$2:$N$155, MATCH('Underlying Calculated'!Y$1, 'Plate Discipline'!$A$1:$N$1, 0), FALSE)</f>
        <v>0.62585033999999995</v>
      </c>
      <c r="Z3" s="6">
        <f>VLOOKUP($A3, 'Plate Discipline 2'!$A$2:$M$155, MATCH('Underlying Calculated'!Z$1, 'Plate Discipline 2'!$A$1:$M$1, 0), FALSE)</f>
        <v>0.63900000000000001</v>
      </c>
      <c r="AA3" s="6">
        <f t="shared" ref="AA3:AA50" si="13">Z3-Y3</f>
        <v>1.3149660000000063E-2</v>
      </c>
      <c r="AB3" s="6">
        <f>VLOOKUP($A3, 'Plate Discipline'!$A$2:$N$155, MATCH('Underlying Calculated'!AB$1, 'Plate Discipline'!$A$1:$N$1, 0), FALSE)</f>
        <v>0.91566265000000002</v>
      </c>
      <c r="AC3" s="6">
        <f>VLOOKUP($A3, 'Plate Discipline 2'!$A$2:$M$155, MATCH('Underlying Calculated'!AC$1, 'Plate Discipline 2'!$A$1:$M$1, 0), FALSE)</f>
        <v>0.90200000000000002</v>
      </c>
      <c r="AD3" s="6">
        <f t="shared" ref="AD3:AD50" si="14">AC3-AB3</f>
        <v>-1.3662649999999998E-2</v>
      </c>
      <c r="AE3" s="6">
        <f>VLOOKUP($A3, 'Plate Discipline'!$A$2:$N$155, MATCH('Underlying Calculated'!AE$1, 'Plate Discipline'!$A$1:$N$1, 0), FALSE)</f>
        <v>0.80808080999999998</v>
      </c>
      <c r="AF3" s="6">
        <f>VLOOKUP($A3, 'Plate Discipline 2'!$A$2:$M$155, MATCH('Underlying Calculated'!AF$1, 'Plate Discipline 2'!$A$1:$M$1, 0), FALSE)</f>
        <v>0.81699999999999995</v>
      </c>
      <c r="AG3" s="6">
        <f t="shared" ref="AG3:AG50" si="15">AF3-AE3</f>
        <v>8.9191899999999658E-3</v>
      </c>
      <c r="AH3" s="8">
        <f>VLOOKUP($A3, Statcast!$A$2:$N$155, MATCH('Underlying Calculated'!AH$1, Statcast!$A$1:$N$1, 0), FALSE)</f>
        <v>93.154692463758494</v>
      </c>
      <c r="AI3" s="8">
        <f>VLOOKUP($A3, 'Statcast 2'!$A$2:$M$155, MATCH('Underlying Calculated'!AI$1, 'Statcast 2'!$A$1:$M$1, 0), FALSE)</f>
        <v>92.7</v>
      </c>
      <c r="AJ3" s="8">
        <f t="shared" ref="AJ3:AJ50" si="16">AI3-AH3</f>
        <v>-0.45469246375849082</v>
      </c>
      <c r="AK3" s="8">
        <f>VLOOKUP($A3, Statcast!$A$2:$N$155, MATCH('Underlying Calculated'!AK$1, Statcast!$A$1:$N$1, 0), FALSE)</f>
        <v>17.040254394092202</v>
      </c>
      <c r="AL3" s="8">
        <f>VLOOKUP($A3, 'Statcast 2'!$A$2:$M$155, MATCH('Underlying Calculated'!AL$1, 'Statcast 2'!$A$1:$M$1, 0), FALSE)</f>
        <v>18.8</v>
      </c>
      <c r="AM3" s="8">
        <f t="shared" ref="AM3:AM50" si="17">AL3-AK3</f>
        <v>1.7597456059077992</v>
      </c>
      <c r="AN3" s="5">
        <f>VLOOKUP($A3, Statcast!$A$2:$N$155, MATCH('Underlying Calculated'!AN$1, Statcast!$A$1:$N$1, 0), FALSE)</f>
        <v>0.12727273</v>
      </c>
      <c r="AO3" s="5">
        <f>VLOOKUP($A3, 'Statcast 2'!$A$2:$M$155, MATCH('Underlying Calculated'!AO$1, 'Statcast 2'!$A$1:$M$1, 0), FALSE)</f>
        <v>0.152</v>
      </c>
      <c r="AP3" s="5">
        <f t="shared" ref="AP3:AP50" si="18">AO3-AN3</f>
        <v>2.4727269999999996E-2</v>
      </c>
      <c r="AQ3" s="5">
        <f>VLOOKUP($A3, Statcast!$A$2:$N$155, MATCH('Underlying Calculated'!AQ$1, Statcast!$A$1:$N$1, 0), FALSE)</f>
        <v>0.47878788</v>
      </c>
      <c r="AR3" s="5">
        <f>VLOOKUP($A3, 'Statcast 2'!$A$2:$M$155, MATCH('Underlying Calculated'!AR$1, 'Statcast 2'!$A$1:$M$1, 0), FALSE)</f>
        <v>0.48699999999999999</v>
      </c>
      <c r="AS3" s="8">
        <f t="shared" ref="AS3:AS50" si="19">AR3-AQ3</f>
        <v>8.2121199999999894E-3</v>
      </c>
      <c r="AT3" s="14">
        <f>VLOOKUP($A3,'+ Stats'!$A$2:$N$155, MATCH('Underlying Calculated'!AT$1, '+ Stats'!$A$1:$N$1, 0), FALSE)</f>
        <v>87.770975896181</v>
      </c>
      <c r="AU3" s="14">
        <f>VLOOKUP($A3,'+ Stats 2'!$A$2:$M$155, MATCH('Underlying Calculated'!AU$1, '+ Stats 2'!$A$1:$M$1, 0), FALSE)</f>
        <v>102</v>
      </c>
      <c r="AV3" s="14">
        <f t="shared" ref="AV3:AV50" si="20">AU3-AT3</f>
        <v>14.229024103819</v>
      </c>
      <c r="AW3" s="14">
        <f>VLOOKUP($A3,'+ Stats'!$A$2:$N$155, MATCH('Underlying Calculated'!AW$1, '+ Stats'!$A$1:$N$1, 0), FALSE)</f>
        <v>92.581787231839698</v>
      </c>
      <c r="AX3" s="14">
        <f>VLOOKUP($A3,'+ Stats 2'!$A$2:$M$155, MATCH('Underlying Calculated'!AX$1, '+ Stats 2'!$A$1:$M$1, 0), FALSE)</f>
        <v>75</v>
      </c>
      <c r="AY3" s="14">
        <f t="shared" ref="AY3:AY50" si="21">AX3-AW3</f>
        <v>-17.581787231839698</v>
      </c>
      <c r="AZ3" s="14">
        <f>VLOOKUP($A3,'+ Stats'!$A$2:$N$155, MATCH('Underlying Calculated'!AZ$1, '+ Stats'!$A$1:$N$1, 0), FALSE)</f>
        <v>113.97194052032</v>
      </c>
      <c r="BA3" s="14">
        <f>VLOOKUP($A3,'+ Stats 2'!$A$2:$S$155, MATCH('Underlying Calculated'!BA$1, '+ Stats 2'!$A$1:$S$1, 0), FALSE)</f>
        <v>125</v>
      </c>
      <c r="BB3" s="14">
        <f t="shared" ref="BB3:BB50" si="22">BA3-AZ3</f>
        <v>11.028059479679996</v>
      </c>
    </row>
    <row r="4" spans="1:54" x14ac:dyDescent="0.45">
      <c r="A4" t="s">
        <v>113</v>
      </c>
      <c r="B4" t="str">
        <f>VLOOKUP($A4, 'Plate Discipline'!$A$2:$N$155, MATCH('Underlying Calculated'!B$1, 'Plate Discipline'!$A$1:$N$1, 0), FALSE)</f>
        <v>TOR</v>
      </c>
      <c r="C4" s="7">
        <f>VLOOKUP($A4, Dashboard!$A$2:$N$155, MATCH('Underlying Calculated'!C$1, Dashboard!$A$1:$N$1, 0), FALSE)</f>
        <v>0.35483870899999997</v>
      </c>
      <c r="D4" s="7">
        <f>VLOOKUP($A4, 'Dashboard 2'!$A$2:$M$155, MATCH('Underlying Calculated'!D$1, 'Dashboard 2'!$A$1:$M$1, 0), FALSE)</f>
        <v>0.33800000000000002</v>
      </c>
      <c r="E4" s="7">
        <f t="shared" si="4"/>
        <v>-1.6838708999999952E-2</v>
      </c>
      <c r="F4" s="7">
        <f>VLOOKUP($A4, 'Career Advanced'!$A$2:$X$450, MATCH('Underlying Calculated'!$D$1, 'Career Advanced'!$A$1:$X$1, 0), FALSE)</f>
        <v>0.30286436300000003</v>
      </c>
      <c r="G4" s="7">
        <f t="shared" si="5"/>
        <v>5.1974345999999949E-2</v>
      </c>
      <c r="H4" s="7">
        <f t="shared" si="6"/>
        <v>3.5135636999999997E-2</v>
      </c>
      <c r="I4" s="7">
        <f t="shared" si="7"/>
        <v>-1.6838708999999952E-2</v>
      </c>
      <c r="J4" s="7">
        <f t="shared" si="8"/>
        <v>1.6838708999999952E-2</v>
      </c>
      <c r="K4" s="14">
        <f t="shared" si="9"/>
        <v>79</v>
      </c>
      <c r="L4" s="7">
        <f t="shared" si="0"/>
        <v>5.1974345999999949E-2</v>
      </c>
      <c r="M4" s="7">
        <f t="shared" si="1"/>
        <v>3.5135636999999997E-2</v>
      </c>
      <c r="N4" s="14">
        <f t="shared" si="2"/>
        <v>25</v>
      </c>
      <c r="O4" s="14">
        <f t="shared" si="3"/>
        <v>23</v>
      </c>
      <c r="P4" s="6">
        <f>VLOOKUP($A4, 'Plate Discipline'!$A$2:$N$155, MATCH('Underlying Calculated'!P$1, 'Plate Discipline'!$A$1:$N$1, 0), FALSE)</f>
        <v>0.20261438000000001</v>
      </c>
      <c r="Q4" s="6">
        <f>VLOOKUP($A4, 'Plate Discipline 2'!$A$2:$M$155, MATCH('Underlying Calculated'!Q$1, 'Plate Discipline 2'!$A$1:$M$1, 0), FALSE)</f>
        <v>0.30499999999999999</v>
      </c>
      <c r="R4" s="6">
        <f t="shared" si="10"/>
        <v>0.10238561999999998</v>
      </c>
      <c r="S4" s="6">
        <f>VLOOKUP($A4, 'Plate Discipline'!$A$2:$N$155, MATCH('Underlying Calculated'!S$1, 'Plate Discipline'!$A$1:$N$1, 0), FALSE)</f>
        <v>0.68098159999999996</v>
      </c>
      <c r="T4" s="6">
        <f>VLOOKUP($A4, 'Plate Discipline 2'!$A$2:$M$155, MATCH('Underlying Calculated'!T$1, 'Plate Discipline 2'!$A$1:$M$1, 0), FALSE)</f>
        <v>0.67400000000000004</v>
      </c>
      <c r="U4" s="6">
        <f t="shared" si="11"/>
        <v>-6.9815999999999212E-3</v>
      </c>
      <c r="V4" s="6">
        <f>VLOOKUP($A4, 'Plate Discipline'!$A$2:$N$155, MATCH('Underlying Calculated'!V$1, 'Plate Discipline'!$A$1:$N$1, 0), FALSE)</f>
        <v>0.44936709000000002</v>
      </c>
      <c r="W4" s="6">
        <f>VLOOKUP($A4, 'Plate Discipline 2'!$A$2:$M$155, MATCH('Underlying Calculated'!W$1, 'Plate Discipline 2'!$A$1:$M$1, 0), FALSE)</f>
        <v>0.497</v>
      </c>
      <c r="X4" s="6">
        <f t="shared" si="12"/>
        <v>4.7632909999999973E-2</v>
      </c>
      <c r="Y4" s="6">
        <f>VLOOKUP($A4, 'Plate Discipline'!$A$2:$N$155, MATCH('Underlying Calculated'!Y$1, 'Plate Discipline'!$A$1:$N$1, 0), FALSE)</f>
        <v>0.46236558999999999</v>
      </c>
      <c r="Z4" s="6">
        <f>VLOOKUP($A4, 'Plate Discipline 2'!$A$2:$M$155, MATCH('Underlying Calculated'!Z$1, 'Plate Discipline 2'!$A$1:$M$1, 0), FALSE)</f>
        <v>0.64300000000000002</v>
      </c>
      <c r="AA4" s="6">
        <f t="shared" si="13"/>
        <v>0.18063441000000002</v>
      </c>
      <c r="AB4" s="6">
        <f>VLOOKUP($A4, 'Plate Discipline'!$A$2:$N$155, MATCH('Underlying Calculated'!AB$1, 'Plate Discipline'!$A$1:$N$1, 0), FALSE)</f>
        <v>0.86786786999999999</v>
      </c>
      <c r="AC4" s="6">
        <f>VLOOKUP($A4, 'Plate Discipline 2'!$A$2:$M$155, MATCH('Underlying Calculated'!AC$1, 'Plate Discipline 2'!$A$1:$M$1, 0), FALSE)</f>
        <v>0.86499999999999999</v>
      </c>
      <c r="AD4" s="6">
        <f t="shared" si="14"/>
        <v>-2.8678699999999946E-3</v>
      </c>
      <c r="AE4" s="6">
        <f>VLOOKUP($A4, 'Plate Discipline'!$A$2:$N$155, MATCH('Underlying Calculated'!AE$1, 'Plate Discipline'!$A$1:$N$1, 0), FALSE)</f>
        <v>0.77934272000000004</v>
      </c>
      <c r="AF4" s="6">
        <f>VLOOKUP($A4, 'Plate Discipline 2'!$A$2:$M$155, MATCH('Underlying Calculated'!AF$1, 'Plate Discipline 2'!$A$1:$M$1, 0), FALSE)</f>
        <v>0.8</v>
      </c>
      <c r="AG4" s="6">
        <f t="shared" si="15"/>
        <v>2.065728E-2</v>
      </c>
      <c r="AH4" s="8">
        <f>VLOOKUP($A4, Statcast!$A$2:$N$155, MATCH('Underlying Calculated'!AH$1, Statcast!$A$1:$N$1, 0), FALSE)</f>
        <v>94.351921902427193</v>
      </c>
      <c r="AI4" s="8">
        <f>VLOOKUP($A4, 'Statcast 2'!$A$2:$M$155, MATCH('Underlying Calculated'!AI$1, 'Statcast 2'!$A$1:$M$1, 0), FALSE)</f>
        <v>93.9</v>
      </c>
      <c r="AJ4" s="8">
        <f t="shared" si="16"/>
        <v>-0.45192190242718766</v>
      </c>
      <c r="AK4" s="8">
        <f>VLOOKUP($A4, Statcast!$A$2:$N$155, MATCH('Underlying Calculated'!AK$1, Statcast!$A$1:$N$1, 0), FALSE)</f>
        <v>6.32241273526125</v>
      </c>
      <c r="AL4" s="8">
        <f>VLOOKUP($A4, 'Statcast 2'!$A$2:$M$155, MATCH('Underlying Calculated'!AL$1, 'Statcast 2'!$A$1:$M$1, 0), FALSE)</f>
        <v>6.6</v>
      </c>
      <c r="AM4" s="8">
        <f t="shared" si="17"/>
        <v>0.27758726473874962</v>
      </c>
      <c r="AN4" s="5">
        <f>VLOOKUP($A4, Statcast!$A$2:$N$155, MATCH('Underlying Calculated'!AN$1, Statcast!$A$1:$N$1, 0), FALSE)</f>
        <v>0.11874999999999999</v>
      </c>
      <c r="AO4" s="5">
        <f>VLOOKUP($A4, 'Statcast 2'!$A$2:$M$155, MATCH('Underlying Calculated'!AO$1, 'Statcast 2'!$A$1:$M$1, 0), FALSE)</f>
        <v>0.14199999999999999</v>
      </c>
      <c r="AP4" s="5">
        <f t="shared" si="18"/>
        <v>2.3249999999999993E-2</v>
      </c>
      <c r="AQ4" s="5">
        <f>VLOOKUP($A4, Statcast!$A$2:$N$155, MATCH('Underlying Calculated'!AQ$1, Statcast!$A$1:$N$1, 0), FALSE)</f>
        <v>0.58750000000000002</v>
      </c>
      <c r="AR4" s="5">
        <f>VLOOKUP($A4, 'Statcast 2'!$A$2:$M$155, MATCH('Underlying Calculated'!AR$1, 'Statcast 2'!$A$1:$M$1, 0), FALSE)</f>
        <v>0.55400000000000005</v>
      </c>
      <c r="AS4" s="8">
        <f t="shared" si="19"/>
        <v>-3.3499999999999974E-2</v>
      </c>
      <c r="AT4" s="14">
        <f>VLOOKUP($A4,'+ Stats'!$A$2:$N$155, MATCH('Underlying Calculated'!AT$1, '+ Stats'!$A$1:$N$1, 0), FALSE)</f>
        <v>115.669607735139</v>
      </c>
      <c r="AU4" s="14">
        <f>VLOOKUP($A4,'+ Stats 2'!$A$2:$M$155, MATCH('Underlying Calculated'!AU$1, '+ Stats 2'!$A$1:$M$1, 0), FALSE)</f>
        <v>86</v>
      </c>
      <c r="AV4" s="14">
        <f t="shared" si="20"/>
        <v>-29.669607735138996</v>
      </c>
      <c r="AW4" s="14">
        <f>VLOOKUP($A4,'+ Stats'!$A$2:$N$155, MATCH('Underlying Calculated'!AW$1, '+ Stats'!$A$1:$N$1, 0), FALSE)</f>
        <v>118.99698778003101</v>
      </c>
      <c r="AX4" s="14">
        <f>VLOOKUP($A4,'+ Stats 2'!$A$2:$M$155, MATCH('Underlying Calculated'!AX$1, '+ Stats 2'!$A$1:$M$1, 0), FALSE)</f>
        <v>121</v>
      </c>
      <c r="AY4" s="14">
        <f t="shared" si="21"/>
        <v>2.0030122199689941</v>
      </c>
      <c r="AZ4" s="14">
        <f>VLOOKUP($A4,'+ Stats'!$A$2:$N$155, MATCH('Underlying Calculated'!AZ$1, '+ Stats'!$A$1:$N$1, 0), FALSE)</f>
        <v>72.013092590304694</v>
      </c>
      <c r="BA4" s="14">
        <f>VLOOKUP($A4,'+ Stats 2'!$A$2:$S$155, MATCH('Underlying Calculated'!BA$1, '+ Stats 2'!$A$1:$S$1, 0), FALSE)</f>
        <v>85</v>
      </c>
      <c r="BB4" s="14">
        <f t="shared" si="22"/>
        <v>12.986907409695306</v>
      </c>
    </row>
    <row r="5" spans="1:54" x14ac:dyDescent="0.45">
      <c r="A5" t="s">
        <v>36</v>
      </c>
      <c r="B5" t="str">
        <f>VLOOKUP($A5, 'Plate Discipline'!$A$2:$N$155, MATCH('Underlying Calculated'!B$1, 'Plate Discipline'!$A$1:$N$1, 0), FALSE)</f>
        <v>NYY</v>
      </c>
      <c r="C5" s="7">
        <f>VLOOKUP($A5, Dashboard!$A$2:$N$155, MATCH('Underlying Calculated'!C$1, Dashboard!$A$1:$N$1, 0), FALSE)</f>
        <v>0.31874999999999998</v>
      </c>
      <c r="D5" s="7">
        <f>VLOOKUP($A5, 'Dashboard 2'!$A$2:$M$155, MATCH('Underlying Calculated'!D$1, 'Dashboard 2'!$A$1:$M$1, 0), FALSE)</f>
        <v>0.27800000000000002</v>
      </c>
      <c r="E5" s="7">
        <f t="shared" si="4"/>
        <v>-4.0749999999999953E-2</v>
      </c>
      <c r="F5" s="7">
        <f>VLOOKUP($A5, 'Career Advanced'!$A$2:$X$450, MATCH('Underlying Calculated'!$D$1, 'Career Advanced'!$A$1:$X$1, 0), FALSE)</f>
        <v>0.30438484399999999</v>
      </c>
      <c r="G5" s="7">
        <f t="shared" si="5"/>
        <v>1.436515599999999E-2</v>
      </c>
      <c r="H5" s="7">
        <f t="shared" si="6"/>
        <v>-2.6384843999999963E-2</v>
      </c>
      <c r="I5" s="7">
        <f t="shared" si="7"/>
        <v>-4.0749999999999953E-2</v>
      </c>
      <c r="J5" s="7">
        <f t="shared" si="8"/>
        <v>4.0749999999999953E-2</v>
      </c>
      <c r="K5" s="14">
        <f t="shared" si="9"/>
        <v>42</v>
      </c>
      <c r="L5" s="7">
        <f t="shared" si="0"/>
        <v>1.436515599999999E-2</v>
      </c>
      <c r="M5" s="7">
        <f t="shared" si="1"/>
        <v>2.6384843999999963E-2</v>
      </c>
      <c r="N5" s="14">
        <f t="shared" si="2"/>
        <v>75</v>
      </c>
      <c r="O5" s="14">
        <f t="shared" si="3"/>
        <v>35</v>
      </c>
      <c r="P5" s="6">
        <f>VLOOKUP($A5, 'Plate Discipline'!$A$2:$N$155, MATCH('Underlying Calculated'!P$1, 'Plate Discipline'!$A$1:$N$1, 0), FALSE)</f>
        <v>0.17723881</v>
      </c>
      <c r="Q5" s="6">
        <f>VLOOKUP($A5, 'Plate Discipline 2'!$A$2:$M$155, MATCH('Underlying Calculated'!Q$1, 'Plate Discipline 2'!$A$1:$M$1, 0), FALSE)</f>
        <v>0.184</v>
      </c>
      <c r="R5" s="6">
        <f t="shared" si="10"/>
        <v>6.7611900000000003E-3</v>
      </c>
      <c r="S5" s="6">
        <f>VLOOKUP($A5, 'Plate Discipline'!$A$2:$N$155, MATCH('Underlying Calculated'!S$1, 'Plate Discipline'!$A$1:$N$1, 0), FALSE)</f>
        <v>0.60121457</v>
      </c>
      <c r="T5" s="6">
        <f>VLOOKUP($A5, 'Plate Discipline 2'!$A$2:$M$155, MATCH('Underlying Calculated'!T$1, 'Plate Discipline 2'!$A$1:$M$1, 0), FALSE)</f>
        <v>0.56499999999999995</v>
      </c>
      <c r="U5" s="6">
        <f t="shared" si="11"/>
        <v>-3.6214570000000057E-2</v>
      </c>
      <c r="V5" s="6">
        <f>VLOOKUP($A5, 'Plate Discipline'!$A$2:$N$155, MATCH('Underlying Calculated'!V$1, 'Plate Discipline'!$A$1:$N$1, 0), FALSE)</f>
        <v>0.38058251999999998</v>
      </c>
      <c r="W5" s="6">
        <f>VLOOKUP($A5, 'Plate Discipline 2'!$A$2:$M$155, MATCH('Underlying Calculated'!W$1, 'Plate Discipline 2'!$A$1:$M$1, 0), FALSE)</f>
        <v>0.36099999999999999</v>
      </c>
      <c r="X5" s="6">
        <f t="shared" si="12"/>
        <v>-1.9582519999999992E-2</v>
      </c>
      <c r="Y5" s="6">
        <f>VLOOKUP($A5, 'Plate Discipline'!$A$2:$N$155, MATCH('Underlying Calculated'!Y$1, 'Plate Discipline'!$A$1:$N$1, 0), FALSE)</f>
        <v>0.57894736999999996</v>
      </c>
      <c r="Z5" s="6">
        <f>VLOOKUP($A5, 'Plate Discipline 2'!$A$2:$M$155, MATCH('Underlying Calculated'!Z$1, 'Plate Discipline 2'!$A$1:$M$1, 0), FALSE)</f>
        <v>0.65200000000000002</v>
      </c>
      <c r="AA5" s="6">
        <f t="shared" si="13"/>
        <v>7.3052630000000063E-2</v>
      </c>
      <c r="AB5" s="6">
        <f>VLOOKUP($A5, 'Plate Discipline'!$A$2:$N$155, MATCH('Underlying Calculated'!AB$1, 'Plate Discipline'!$A$1:$N$1, 0), FALSE)</f>
        <v>0.87205387000000001</v>
      </c>
      <c r="AC5" s="6">
        <f>VLOOKUP($A5, 'Plate Discipline 2'!$A$2:$M$155, MATCH('Underlying Calculated'!AC$1, 'Plate Discipline 2'!$A$1:$M$1, 0), FALSE)</f>
        <v>0.84399999999999997</v>
      </c>
      <c r="AD5" s="6">
        <f t="shared" si="14"/>
        <v>-2.8053870000000036E-2</v>
      </c>
      <c r="AE5" s="6">
        <f>VLOOKUP($A5, 'Plate Discipline'!$A$2:$N$155, MATCH('Underlying Calculated'!AE$1, 'Plate Discipline'!$A$1:$N$1, 0), FALSE)</f>
        <v>0.80102041000000002</v>
      </c>
      <c r="AF5" s="6">
        <f>VLOOKUP($A5, 'Plate Discipline 2'!$A$2:$M$155, MATCH('Underlying Calculated'!AF$1, 'Plate Discipline 2'!$A$1:$M$1, 0), FALSE)</f>
        <v>0.79200000000000004</v>
      </c>
      <c r="AG5" s="6">
        <f t="shared" si="15"/>
        <v>-9.0204099999999787E-3</v>
      </c>
      <c r="AH5" s="8">
        <f>VLOOKUP($A5, Statcast!$A$2:$N$155, MATCH('Underlying Calculated'!AH$1, Statcast!$A$1:$N$1, 0), FALSE)</f>
        <v>95.592544908468398</v>
      </c>
      <c r="AI5" s="8">
        <f>VLOOKUP($A5, 'Statcast 2'!$A$2:$M$155, MATCH('Underlying Calculated'!AI$1, 'Statcast 2'!$A$1:$M$1, 0), FALSE)</f>
        <v>93.2</v>
      </c>
      <c r="AJ5" s="8">
        <f t="shared" si="16"/>
        <v>-2.3925449084683947</v>
      </c>
      <c r="AK5" s="8">
        <f>VLOOKUP($A5, Statcast!$A$2:$N$155, MATCH('Underlying Calculated'!AK$1, Statcast!$A$1:$N$1, 0), FALSE)</f>
        <v>9.2193389035373698</v>
      </c>
      <c r="AL5" s="8">
        <f>VLOOKUP($A5, 'Statcast 2'!$A$2:$M$155, MATCH('Underlying Calculated'!AL$1, 'Statcast 2'!$A$1:$M$1, 0), FALSE)</f>
        <v>11.4</v>
      </c>
      <c r="AM5" s="8">
        <f t="shared" si="17"/>
        <v>2.1806610964626305</v>
      </c>
      <c r="AN5" s="5">
        <f>VLOOKUP($A5, Statcast!$A$2:$N$155, MATCH('Underlying Calculated'!AN$1, Statcast!$A$1:$N$1, 0), FALSE)</f>
        <v>0.1954023</v>
      </c>
      <c r="AO5" s="5">
        <f>VLOOKUP($A5, 'Statcast 2'!$A$2:$M$155, MATCH('Underlying Calculated'!AO$1, 'Statcast 2'!$A$1:$M$1, 0), FALSE)</f>
        <v>0.19900000000000001</v>
      </c>
      <c r="AP5" s="5">
        <f t="shared" si="18"/>
        <v>3.5977000000000092E-3</v>
      </c>
      <c r="AQ5" s="5">
        <f>VLOOKUP($A5, Statcast!$A$2:$N$155, MATCH('Underlying Calculated'!AQ$1, Statcast!$A$1:$N$1, 0), FALSE)</f>
        <v>0.59770115000000001</v>
      </c>
      <c r="AR5" s="5">
        <f>VLOOKUP($A5, 'Statcast 2'!$A$2:$M$155, MATCH('Underlying Calculated'!AR$1, 'Statcast 2'!$A$1:$M$1, 0), FALSE)</f>
        <v>0.53400000000000003</v>
      </c>
      <c r="AS5" s="8">
        <f t="shared" si="19"/>
        <v>-6.3701149999999984E-2</v>
      </c>
      <c r="AT5" s="14">
        <f>VLOOKUP($A5,'+ Stats'!$A$2:$N$155, MATCH('Underlying Calculated'!AT$1, '+ Stats'!$A$1:$N$1, 0), FALSE)</f>
        <v>104.006069522299</v>
      </c>
      <c r="AU5" s="14">
        <f>VLOOKUP($A5,'+ Stats 2'!$A$2:$M$155, MATCH('Underlying Calculated'!AU$1, '+ Stats 2'!$A$1:$M$1, 0), FALSE)</f>
        <v>104</v>
      </c>
      <c r="AV5" s="14">
        <f t="shared" si="20"/>
        <v>-6.0695222990005959E-3</v>
      </c>
      <c r="AW5" s="14">
        <f>VLOOKUP($A5,'+ Stats'!$A$2:$N$155, MATCH('Underlying Calculated'!AW$1, '+ Stats'!$A$1:$N$1, 0), FALSE)</f>
        <v>111.44811892843001</v>
      </c>
      <c r="AX5" s="14">
        <f>VLOOKUP($A5,'+ Stats 2'!$A$2:$M$155, MATCH('Underlying Calculated'!AX$1, '+ Stats 2'!$A$1:$M$1, 0), FALSE)</f>
        <v>104</v>
      </c>
      <c r="AY5" s="14">
        <f t="shared" si="21"/>
        <v>-7.4481189284300058</v>
      </c>
      <c r="AZ5" s="14">
        <f>VLOOKUP($A5,'+ Stats'!$A$2:$N$155, MATCH('Underlying Calculated'!AZ$1, '+ Stats'!$A$1:$N$1, 0), FALSE)</f>
        <v>85.842196278510997</v>
      </c>
      <c r="BA5" s="14">
        <f>VLOOKUP($A5,'+ Stats 2'!$A$2:$S$155, MATCH('Underlying Calculated'!BA$1, '+ Stats 2'!$A$1:$S$1, 0), FALSE)</f>
        <v>94</v>
      </c>
      <c r="BB5" s="14">
        <f t="shared" si="22"/>
        <v>8.1578037214890031</v>
      </c>
    </row>
    <row r="6" spans="1:54" x14ac:dyDescent="0.45">
      <c r="A6" t="s">
        <v>27</v>
      </c>
      <c r="B6" t="str">
        <f>VLOOKUP($A6, 'Plate Discipline'!$A$2:$N$155, MATCH('Underlying Calculated'!B$1, 'Plate Discipline'!$A$1:$N$1, 0), FALSE)</f>
        <v>KCR</v>
      </c>
      <c r="C6" s="7">
        <f>VLOOKUP($A6, Dashboard!$A$2:$N$155, MATCH('Underlying Calculated'!C$1, Dashboard!$A$1:$N$1, 0), FALSE)</f>
        <v>0.33720930199999999</v>
      </c>
      <c r="D6" s="7">
        <f>VLOOKUP($A6, 'Dashboard 2'!$A$2:$M$155, MATCH('Underlying Calculated'!D$1, 'Dashboard 2'!$A$1:$M$1, 0), FALSE)</f>
        <v>0.36699999999999999</v>
      </c>
      <c r="E6" s="7">
        <f t="shared" si="4"/>
        <v>2.9790698000000004E-2</v>
      </c>
      <c r="F6" s="7">
        <f>VLOOKUP($A6, 'Career Advanced'!$A$2:$X$450, MATCH('Underlying Calculated'!$D$1, 'Career Advanced'!$A$1:$X$1, 0), FALSE)</f>
        <v>0.316096139</v>
      </c>
      <c r="G6" s="7">
        <f t="shared" si="5"/>
        <v>2.111316299999999E-2</v>
      </c>
      <c r="H6" s="7">
        <f t="shared" si="6"/>
        <v>5.0903860999999995E-2</v>
      </c>
      <c r="I6" s="7">
        <f t="shared" si="7"/>
        <v>2.9790698000000004E-2</v>
      </c>
      <c r="J6" s="7">
        <f t="shared" si="8"/>
        <v>2.9790698000000004E-2</v>
      </c>
      <c r="K6" s="14">
        <f t="shared" si="9"/>
        <v>57</v>
      </c>
      <c r="L6" s="7">
        <f t="shared" si="0"/>
        <v>2.111316299999999E-2</v>
      </c>
      <c r="M6" s="7">
        <f t="shared" si="1"/>
        <v>5.0903860999999995E-2</v>
      </c>
      <c r="N6" s="14">
        <f t="shared" si="2"/>
        <v>65</v>
      </c>
      <c r="O6" s="14">
        <f t="shared" si="3"/>
        <v>5</v>
      </c>
      <c r="P6" s="6">
        <f>VLOOKUP($A6, 'Plate Discipline'!$A$2:$N$155, MATCH('Underlying Calculated'!P$1, 'Plate Discipline'!$A$1:$N$1, 0), FALSE)</f>
        <v>0.2866242</v>
      </c>
      <c r="Q6" s="6">
        <f>VLOOKUP($A6, 'Plate Discipline 2'!$A$2:$M$155, MATCH('Underlying Calculated'!Q$1, 'Plate Discipline 2'!$A$1:$M$1, 0), FALSE)</f>
        <v>0.32500000000000001</v>
      </c>
      <c r="R6" s="6">
        <f t="shared" si="10"/>
        <v>3.8375800000000015E-2</v>
      </c>
      <c r="S6" s="6">
        <f>VLOOKUP($A6, 'Plate Discipline'!$A$2:$N$155, MATCH('Underlying Calculated'!S$1, 'Plate Discipline'!$A$1:$N$1, 0), FALSE)</f>
        <v>0.72844827999999995</v>
      </c>
      <c r="T6" s="6">
        <f>VLOOKUP($A6, 'Plate Discipline 2'!$A$2:$M$155, MATCH('Underlying Calculated'!T$1, 'Plate Discipline 2'!$A$1:$M$1, 0), FALSE)</f>
        <v>0.70199999999999996</v>
      </c>
      <c r="U6" s="6">
        <f t="shared" si="11"/>
        <v>-2.6448279999999991E-2</v>
      </c>
      <c r="V6" s="6">
        <f>VLOOKUP($A6, 'Plate Discipline'!$A$2:$N$155, MATCH('Underlying Calculated'!V$1, 'Plate Discipline'!$A$1:$N$1, 0), FALSE)</f>
        <v>0.50588235000000004</v>
      </c>
      <c r="W6" s="6">
        <f>VLOOKUP($A6, 'Plate Discipline 2'!$A$2:$M$155, MATCH('Underlying Calculated'!W$1, 'Plate Discipline 2'!$A$1:$M$1, 0), FALSE)</f>
        <v>0.51600000000000001</v>
      </c>
      <c r="X6" s="6">
        <f t="shared" si="12"/>
        <v>1.0117649999999978E-2</v>
      </c>
      <c r="Y6" s="6">
        <f>VLOOKUP($A6, 'Plate Discipline'!$A$2:$N$155, MATCH('Underlying Calculated'!Y$1, 'Plate Discipline'!$A$1:$N$1, 0), FALSE)</f>
        <v>0.65925926000000001</v>
      </c>
      <c r="Z6" s="6">
        <f>VLOOKUP($A6, 'Plate Discipline 2'!$A$2:$M$155, MATCH('Underlying Calculated'!Z$1, 'Plate Discipline 2'!$A$1:$M$1, 0), FALSE)</f>
        <v>0.61599999999999999</v>
      </c>
      <c r="AA6" s="6">
        <f t="shared" si="13"/>
        <v>-4.3259260000000022E-2</v>
      </c>
      <c r="AB6" s="6">
        <f>VLOOKUP($A6, 'Plate Discipline'!$A$2:$N$155, MATCH('Underlying Calculated'!AB$1, 'Plate Discipline'!$A$1:$N$1, 0), FALSE)</f>
        <v>0.83431953000000003</v>
      </c>
      <c r="AC6" s="6">
        <f>VLOOKUP($A6, 'Plate Discipline 2'!$A$2:$M$155, MATCH('Underlying Calculated'!AC$1, 'Plate Discipline 2'!$A$1:$M$1, 0), FALSE)</f>
        <v>0.90900000000000003</v>
      </c>
      <c r="AD6" s="6">
        <f t="shared" si="14"/>
        <v>7.4680469999999999E-2</v>
      </c>
      <c r="AE6" s="6">
        <f>VLOOKUP($A6, 'Plate Discipline'!$A$2:$N$155, MATCH('Underlying Calculated'!AE$1, 'Plate Discipline'!$A$1:$N$1, 0), FALSE)</f>
        <v>0.78435518000000004</v>
      </c>
      <c r="AF6" s="6">
        <f>VLOOKUP($A6, 'Plate Discipline 2'!$A$2:$M$155, MATCH('Underlying Calculated'!AF$1, 'Plate Discipline 2'!$A$1:$M$1, 0), FALSE)</f>
        <v>0.81699999999999995</v>
      </c>
      <c r="AG6" s="6">
        <f t="shared" si="15"/>
        <v>3.2644819999999908E-2</v>
      </c>
      <c r="AH6" s="8">
        <f>VLOOKUP($A6, Statcast!$A$2:$N$155, MATCH('Underlying Calculated'!AH$1, Statcast!$A$1:$N$1, 0), FALSE)</f>
        <v>93.050857375339902</v>
      </c>
      <c r="AI6" s="8">
        <f>VLOOKUP($A6, 'Statcast 2'!$A$2:$M$155, MATCH('Underlying Calculated'!AI$1, 'Statcast 2'!$A$1:$M$1, 0), FALSE)</f>
        <v>92.8</v>
      </c>
      <c r="AJ6" s="8">
        <f t="shared" si="16"/>
        <v>-0.25085737533990482</v>
      </c>
      <c r="AK6" s="8">
        <f>VLOOKUP($A6, Statcast!$A$2:$N$155, MATCH('Underlying Calculated'!AK$1, Statcast!$A$1:$N$1, 0), FALSE)</f>
        <v>13.671630767168899</v>
      </c>
      <c r="AL6" s="8">
        <f>VLOOKUP($A6, 'Statcast 2'!$A$2:$M$155, MATCH('Underlying Calculated'!AL$1, 'Statcast 2'!$A$1:$M$1, 0), FALSE)</f>
        <v>16.5</v>
      </c>
      <c r="AM6" s="8">
        <f t="shared" si="17"/>
        <v>2.8283692328311005</v>
      </c>
      <c r="AN6" s="5">
        <f>VLOOKUP($A6, Statcast!$A$2:$N$155, MATCH('Underlying Calculated'!AN$1, Statcast!$A$1:$N$1, 0), FALSE)</f>
        <v>0.16022099000000001</v>
      </c>
      <c r="AO6" s="5">
        <f>VLOOKUP($A6, 'Statcast 2'!$A$2:$M$155, MATCH('Underlying Calculated'!AO$1, 'Statcast 2'!$A$1:$M$1, 0), FALSE)</f>
        <v>0.13800000000000001</v>
      </c>
      <c r="AP6" s="5">
        <f t="shared" si="18"/>
        <v>-2.2220989999999996E-2</v>
      </c>
      <c r="AQ6" s="5">
        <f>VLOOKUP($A6, Statcast!$A$2:$N$155, MATCH('Underlying Calculated'!AQ$1, Statcast!$A$1:$N$1, 0), FALSE)</f>
        <v>0.51381215000000002</v>
      </c>
      <c r="AR6" s="5">
        <f>VLOOKUP($A6, 'Statcast 2'!$A$2:$M$155, MATCH('Underlying Calculated'!AR$1, 'Statcast 2'!$A$1:$M$1, 0), FALSE)</f>
        <v>0.47299999999999998</v>
      </c>
      <c r="AS6" s="8">
        <f t="shared" si="19"/>
        <v>-4.0812150000000047E-2</v>
      </c>
      <c r="AT6" s="14">
        <f>VLOOKUP($A6,'+ Stats'!$A$2:$N$155, MATCH('Underlying Calculated'!AT$1, '+ Stats'!$A$1:$N$1, 0), FALSE)</f>
        <v>79.527292918148106</v>
      </c>
      <c r="AU6" s="14">
        <f>VLOOKUP($A6,'+ Stats 2'!$A$2:$M$155, MATCH('Underlying Calculated'!AU$1, '+ Stats 2'!$A$1:$M$1, 0), FALSE)</f>
        <v>105</v>
      </c>
      <c r="AV6" s="14">
        <f t="shared" si="20"/>
        <v>25.472707081851894</v>
      </c>
      <c r="AW6" s="14">
        <f>VLOOKUP($A6,'+ Stats'!$A$2:$N$155, MATCH('Underlying Calculated'!AW$1, '+ Stats'!$A$1:$N$1, 0), FALSE)</f>
        <v>90.543899889117299</v>
      </c>
      <c r="AX6" s="14">
        <f>VLOOKUP($A6,'+ Stats 2'!$A$2:$M$155, MATCH('Underlying Calculated'!AX$1, '+ Stats 2'!$A$1:$M$1, 0), FALSE)</f>
        <v>89</v>
      </c>
      <c r="AY6" s="14">
        <f t="shared" si="21"/>
        <v>-1.5438998891172986</v>
      </c>
      <c r="AZ6" s="14">
        <f>VLOOKUP($A6,'+ Stats'!$A$2:$N$155, MATCH('Underlying Calculated'!AZ$1, '+ Stats'!$A$1:$N$1, 0), FALSE)</f>
        <v>120.242855473784</v>
      </c>
      <c r="BA6" s="14">
        <f>VLOOKUP($A6,'+ Stats 2'!$A$2:$S$155, MATCH('Underlying Calculated'!BA$1, '+ Stats 2'!$A$1:$S$1, 0), FALSE)</f>
        <v>109</v>
      </c>
      <c r="BB6" s="14">
        <f t="shared" si="22"/>
        <v>-11.242855473784005</v>
      </c>
    </row>
    <row r="7" spans="1:54" x14ac:dyDescent="0.45">
      <c r="A7" t="s">
        <v>75</v>
      </c>
      <c r="B7" t="str">
        <f>VLOOKUP($A7, 'Plate Discipline'!$A$2:$N$155, MATCH('Underlying Calculated'!B$1, 'Plate Discipline'!$A$1:$N$1, 0), FALSE)</f>
        <v>OAK</v>
      </c>
      <c r="C7" s="7">
        <f>VLOOKUP($A7, Dashboard!$A$2:$N$155, MATCH('Underlying Calculated'!C$1, Dashboard!$A$1:$N$1, 0), FALSE)</f>
        <v>0.38372093000000002</v>
      </c>
      <c r="D7" s="7">
        <f>VLOOKUP($A7, 'Dashboard 2'!$A$2:$M$155, MATCH('Underlying Calculated'!D$1, 'Dashboard 2'!$A$1:$M$1, 0), FALSE)</f>
        <v>0.36299999999999999</v>
      </c>
      <c r="E7" s="7">
        <f t="shared" si="4"/>
        <v>-2.0720930000000026E-2</v>
      </c>
      <c r="F7" s="7">
        <f>VLOOKUP($A7, 'Career Advanced'!$A$2:$X$450, MATCH('Underlying Calculated'!$D$1, 'Career Advanced'!$A$1:$X$1, 0), FALSE)</f>
        <v>0.32352941099999999</v>
      </c>
      <c r="G7" s="7">
        <f t="shared" si="5"/>
        <v>6.0191519000000027E-2</v>
      </c>
      <c r="H7" s="7">
        <f t="shared" si="6"/>
        <v>3.9470589E-2</v>
      </c>
      <c r="I7" s="7">
        <f t="shared" si="7"/>
        <v>-2.0720930000000026E-2</v>
      </c>
      <c r="J7" s="7">
        <f t="shared" si="8"/>
        <v>2.0720930000000026E-2</v>
      </c>
      <c r="K7" s="14">
        <f t="shared" si="9"/>
        <v>74</v>
      </c>
      <c r="L7" s="7">
        <f t="shared" si="0"/>
        <v>6.0191519000000027E-2</v>
      </c>
      <c r="M7" s="7">
        <f t="shared" si="1"/>
        <v>3.9470589E-2</v>
      </c>
      <c r="N7" s="14">
        <f t="shared" si="2"/>
        <v>17</v>
      </c>
      <c r="O7" s="14">
        <f t="shared" si="3"/>
        <v>18</v>
      </c>
      <c r="P7" s="6">
        <f>VLOOKUP($A7, 'Plate Discipline'!$A$2:$N$155, MATCH('Underlying Calculated'!P$1, 'Plate Discipline'!$A$1:$N$1, 0), FALSE)</f>
        <v>0.30167598000000001</v>
      </c>
      <c r="Q7" s="6">
        <f>VLOOKUP($A7, 'Plate Discipline 2'!$A$2:$M$155, MATCH('Underlying Calculated'!Q$1, 'Plate Discipline 2'!$A$1:$M$1, 0), FALSE)</f>
        <v>0.28799999999999998</v>
      </c>
      <c r="R7" s="6">
        <f t="shared" si="10"/>
        <v>-1.3675980000000032E-2</v>
      </c>
      <c r="S7" s="6">
        <f>VLOOKUP($A7, 'Plate Discipline'!$A$2:$N$155, MATCH('Underlying Calculated'!S$1, 'Plate Discipline'!$A$1:$N$1, 0), FALSE)</f>
        <v>0.68562873999999996</v>
      </c>
      <c r="T7" s="6">
        <f>VLOOKUP($A7, 'Plate Discipline 2'!$A$2:$M$155, MATCH('Underlying Calculated'!T$1, 'Plate Discipline 2'!$A$1:$M$1, 0), FALSE)</f>
        <v>0.72599999999999998</v>
      </c>
      <c r="U7" s="6">
        <f t="shared" si="11"/>
        <v>4.037126000000002E-2</v>
      </c>
      <c r="V7" s="6">
        <f>VLOOKUP($A7, 'Plate Discipline'!$A$2:$N$155, MATCH('Underlying Calculated'!V$1, 'Plate Discipline'!$A$1:$N$1, 0), FALSE)</f>
        <v>0.48699421999999998</v>
      </c>
      <c r="W7" s="6">
        <f>VLOOKUP($A7, 'Plate Discipline 2'!$A$2:$M$155, MATCH('Underlying Calculated'!W$1, 'Plate Discipline 2'!$A$1:$M$1, 0), FALSE)</f>
        <v>0.499</v>
      </c>
      <c r="X7" s="6">
        <f t="shared" si="12"/>
        <v>1.2005780000000021E-2</v>
      </c>
      <c r="Y7" s="6">
        <f>VLOOKUP($A7, 'Plate Discipline'!$A$2:$N$155, MATCH('Underlying Calculated'!Y$1, 'Plate Discipline'!$A$1:$N$1, 0), FALSE)</f>
        <v>0.37962963</v>
      </c>
      <c r="Z7" s="6">
        <f>VLOOKUP($A7, 'Plate Discipline 2'!$A$2:$M$155, MATCH('Underlying Calculated'!Z$1, 'Plate Discipline 2'!$A$1:$M$1, 0), FALSE)</f>
        <v>0.40400000000000003</v>
      </c>
      <c r="AA7" s="6">
        <f t="shared" si="13"/>
        <v>2.437037000000003E-2</v>
      </c>
      <c r="AB7" s="6">
        <f>VLOOKUP($A7, 'Plate Discipline'!$A$2:$N$155, MATCH('Underlying Calculated'!AB$1, 'Plate Discipline'!$A$1:$N$1, 0), FALSE)</f>
        <v>0.81222707000000005</v>
      </c>
      <c r="AC7" s="6">
        <f>VLOOKUP($A7, 'Plate Discipline 2'!$A$2:$M$155, MATCH('Underlying Calculated'!AC$1, 'Plate Discipline 2'!$A$1:$M$1, 0), FALSE)</f>
        <v>0.81799999999999995</v>
      </c>
      <c r="AD7" s="6">
        <f t="shared" si="14"/>
        <v>5.7729299999998984E-3</v>
      </c>
      <c r="AE7" s="6">
        <f>VLOOKUP($A7, 'Plate Discipline'!$A$2:$N$155, MATCH('Underlying Calculated'!AE$1, 'Plate Discipline'!$A$1:$N$1, 0), FALSE)</f>
        <v>0.67359049999999998</v>
      </c>
      <c r="AF7" s="6">
        <f>VLOOKUP($A7, 'Plate Discipline 2'!$A$2:$M$155, MATCH('Underlying Calculated'!AF$1, 'Plate Discipline 2'!$A$1:$M$1, 0), FALSE)</f>
        <v>0.69499999999999995</v>
      </c>
      <c r="AG7" s="6">
        <f t="shared" si="15"/>
        <v>2.140949999999997E-2</v>
      </c>
      <c r="AH7" s="8">
        <f>VLOOKUP($A7, Statcast!$A$2:$N$155, MATCH('Underlying Calculated'!AH$1, Statcast!$A$1:$N$1, 0), FALSE)</f>
        <v>91.689855201957101</v>
      </c>
      <c r="AI7" s="8">
        <f>VLOOKUP($A7, 'Statcast 2'!$A$2:$M$155, MATCH('Underlying Calculated'!AI$1, 'Statcast 2'!$A$1:$M$1, 0), FALSE)</f>
        <v>92.6</v>
      </c>
      <c r="AJ7" s="8">
        <f t="shared" si="16"/>
        <v>0.91014479804289294</v>
      </c>
      <c r="AK7" s="8">
        <f>VLOOKUP($A7, Statcast!$A$2:$N$155, MATCH('Underlying Calculated'!AK$1, Statcast!$A$1:$N$1, 0), FALSE)</f>
        <v>20.0885230585471</v>
      </c>
      <c r="AL7" s="8">
        <f>VLOOKUP($A7, 'Statcast 2'!$A$2:$M$155, MATCH('Underlying Calculated'!AL$1, 'Statcast 2'!$A$1:$M$1, 0), FALSE)</f>
        <v>17.899999999999999</v>
      </c>
      <c r="AM7" s="8">
        <f t="shared" si="17"/>
        <v>-2.1885230585471014</v>
      </c>
      <c r="AN7" s="5">
        <f>VLOOKUP($A7, Statcast!$A$2:$N$155, MATCH('Underlying Calculated'!AN$1, Statcast!$A$1:$N$1, 0), FALSE)</f>
        <v>0.14432990000000001</v>
      </c>
      <c r="AO7" s="5">
        <f>VLOOKUP($A7, 'Statcast 2'!$A$2:$M$155, MATCH('Underlying Calculated'!AO$1, 'Statcast 2'!$A$1:$M$1, 0), FALSE)</f>
        <v>0.18</v>
      </c>
      <c r="AP7" s="5">
        <f t="shared" si="18"/>
        <v>3.5670099999999982E-2</v>
      </c>
      <c r="AQ7" s="5">
        <f>VLOOKUP($A7, Statcast!$A$2:$N$155, MATCH('Underlying Calculated'!AQ$1, Statcast!$A$1:$N$1, 0), FALSE)</f>
        <v>0.48453607999999998</v>
      </c>
      <c r="AR7" s="5">
        <f>VLOOKUP($A7, 'Statcast 2'!$A$2:$M$155, MATCH('Underlying Calculated'!AR$1, 'Statcast 2'!$A$1:$M$1, 0), FALSE)</f>
        <v>0.52200000000000002</v>
      </c>
      <c r="AS7" s="8">
        <f t="shared" si="19"/>
        <v>3.7463920000000039E-2</v>
      </c>
      <c r="AT7" s="14">
        <f>VLOOKUP($A7,'+ Stats'!$A$2:$N$155, MATCH('Underlying Calculated'!AT$1, '+ Stats'!$A$1:$N$1, 0), FALSE)</f>
        <v>143.096421701884</v>
      </c>
      <c r="AU7" s="14">
        <f>VLOOKUP($A7,'+ Stats 2'!$A$2:$M$155, MATCH('Underlying Calculated'!AU$1, '+ Stats 2'!$A$1:$M$1, 0), FALSE)</f>
        <v>104</v>
      </c>
      <c r="AV7" s="14">
        <f t="shared" si="20"/>
        <v>-39.096421701883997</v>
      </c>
      <c r="AW7" s="14">
        <f>VLOOKUP($A7,'+ Stats'!$A$2:$N$155, MATCH('Underlying Calculated'!AW$1, '+ Stats'!$A$1:$N$1, 0), FALSE)</f>
        <v>64.5996958052325</v>
      </c>
      <c r="AX7" s="14">
        <f>VLOOKUP($A7,'+ Stats 2'!$A$2:$M$155, MATCH('Underlying Calculated'!AX$1, '+ Stats 2'!$A$1:$M$1, 0), FALSE)</f>
        <v>83</v>
      </c>
      <c r="AY7" s="14">
        <f t="shared" si="21"/>
        <v>18.4003041947675</v>
      </c>
      <c r="AZ7" s="14">
        <f>VLOOKUP($A7,'+ Stats'!$A$2:$N$155, MATCH('Underlying Calculated'!AZ$1, '+ Stats'!$A$1:$N$1, 0), FALSE)</f>
        <v>116.144827345553</v>
      </c>
      <c r="BA7" s="14">
        <f>VLOOKUP($A7,'+ Stats 2'!$A$2:$S$155, MATCH('Underlying Calculated'!BA$1, '+ Stats 2'!$A$1:$S$1, 0), FALSE)</f>
        <v>117</v>
      </c>
      <c r="BB7" s="14">
        <f t="shared" si="22"/>
        <v>0.85517265444700286</v>
      </c>
    </row>
    <row r="8" spans="1:54" x14ac:dyDescent="0.45">
      <c r="A8" t="s">
        <v>33</v>
      </c>
      <c r="B8" t="str">
        <f>VLOOKUP($A8, 'Plate Discipline'!$A$2:$N$155, MATCH('Underlying Calculated'!B$1, 'Plate Discipline'!$A$1:$N$1, 0), FALSE)</f>
        <v>LAD</v>
      </c>
      <c r="C8" s="7">
        <f>VLOOKUP($A8, Dashboard!$A$2:$N$155, MATCH('Underlying Calculated'!C$1, Dashboard!$A$1:$N$1, 0), FALSE)</f>
        <v>0.37662337600000001</v>
      </c>
      <c r="D8" s="7">
        <f>VLOOKUP($A8, 'Dashboard 2'!$A$2:$M$155, MATCH('Underlying Calculated'!D$1, 'Dashboard 2'!$A$1:$M$1, 0), FALSE)</f>
        <v>0.27700000000000002</v>
      </c>
      <c r="E8" s="7">
        <f t="shared" si="4"/>
        <v>-9.9623375999999986E-2</v>
      </c>
      <c r="F8" s="7">
        <f>VLOOKUP($A8, 'Career Advanced'!$A$2:$X$450, MATCH('Underlying Calculated'!$D$1, 'Career Advanced'!$A$1:$X$1, 0), FALSE)</f>
        <v>0.32242990599999999</v>
      </c>
      <c r="G8" s="7">
        <f t="shared" si="5"/>
        <v>5.4193470000000021E-2</v>
      </c>
      <c r="H8" s="7">
        <f t="shared" si="6"/>
        <v>-4.5429905999999964E-2</v>
      </c>
      <c r="I8" s="7">
        <f t="shared" si="7"/>
        <v>-9.9623375999999986E-2</v>
      </c>
      <c r="J8" s="7">
        <f t="shared" si="8"/>
        <v>9.9623375999999986E-2</v>
      </c>
      <c r="K8" s="14">
        <f t="shared" si="9"/>
        <v>6</v>
      </c>
      <c r="L8" s="7">
        <f t="shared" si="0"/>
        <v>5.4193470000000021E-2</v>
      </c>
      <c r="M8" s="7">
        <f t="shared" si="1"/>
        <v>4.5429905999999964E-2</v>
      </c>
      <c r="N8" s="14">
        <f t="shared" si="2"/>
        <v>23</v>
      </c>
      <c r="O8" s="14">
        <f t="shared" si="3"/>
        <v>10</v>
      </c>
      <c r="P8" s="6">
        <f>VLOOKUP($A8, 'Plate Discipline'!$A$2:$N$155, MATCH('Underlying Calculated'!P$1, 'Plate Discipline'!$A$1:$N$1, 0), FALSE)</f>
        <v>0.27173913</v>
      </c>
      <c r="Q8" s="6">
        <f>VLOOKUP($A8, 'Plate Discipline 2'!$A$2:$M$155, MATCH('Underlying Calculated'!Q$1, 'Plate Discipline 2'!$A$1:$M$1, 0), FALSE)</f>
        <v>0.25800000000000001</v>
      </c>
      <c r="R8" s="6">
        <f t="shared" si="10"/>
        <v>-1.3739129999999988E-2</v>
      </c>
      <c r="S8" s="6">
        <f>VLOOKUP($A8, 'Plate Discipline'!$A$2:$N$155, MATCH('Underlying Calculated'!S$1, 'Plate Discipline'!$A$1:$N$1, 0), FALSE)</f>
        <v>0.65756303000000005</v>
      </c>
      <c r="T8" s="6">
        <f>VLOOKUP($A8, 'Plate Discipline 2'!$A$2:$M$155, MATCH('Underlying Calculated'!T$1, 'Plate Discipline 2'!$A$1:$M$1, 0), FALSE)</f>
        <v>0.70699999999999996</v>
      </c>
      <c r="U8" s="6">
        <f t="shared" si="11"/>
        <v>4.9436969999999913E-2</v>
      </c>
      <c r="V8" s="6">
        <f>VLOOKUP($A8, 'Plate Discipline'!$A$2:$N$155, MATCH('Underlying Calculated'!V$1, 'Plate Discipline'!$A$1:$N$1, 0), FALSE)</f>
        <v>0.46794871999999998</v>
      </c>
      <c r="W8" s="6">
        <f>VLOOKUP($A8, 'Plate Discipline 2'!$A$2:$M$155, MATCH('Underlying Calculated'!W$1, 'Plate Discipline 2'!$A$1:$M$1, 0), FALSE)</f>
        <v>0.48299999999999998</v>
      </c>
      <c r="X8" s="6">
        <f t="shared" si="12"/>
        <v>1.505128E-2</v>
      </c>
      <c r="Y8" s="6">
        <f>VLOOKUP($A8, 'Plate Discipline'!$A$2:$N$155, MATCH('Underlying Calculated'!Y$1, 'Plate Discipline'!$A$1:$N$1, 0), FALSE)</f>
        <v>0.61599999999999999</v>
      </c>
      <c r="Z8" s="6">
        <f>VLOOKUP($A8, 'Plate Discipline 2'!$A$2:$M$155, MATCH('Underlying Calculated'!Z$1, 'Plate Discipline 2'!$A$1:$M$1, 0), FALSE)</f>
        <v>0.46700000000000003</v>
      </c>
      <c r="AA8" s="6">
        <f t="shared" si="13"/>
        <v>-0.14899999999999997</v>
      </c>
      <c r="AB8" s="6">
        <f>VLOOKUP($A8, 'Plate Discipline'!$A$2:$N$155, MATCH('Underlying Calculated'!AB$1, 'Plate Discipline'!$A$1:$N$1, 0), FALSE)</f>
        <v>0.83706069999999999</v>
      </c>
      <c r="AC8" s="6">
        <f>VLOOKUP($A8, 'Plate Discipline 2'!$A$2:$M$155, MATCH('Underlying Calculated'!AC$1, 'Plate Discipline 2'!$A$1:$M$1, 0), FALSE)</f>
        <v>0.80500000000000005</v>
      </c>
      <c r="AD8" s="6">
        <f t="shared" si="14"/>
        <v>-3.2060699999999942E-2</v>
      </c>
      <c r="AE8" s="6">
        <f>VLOOKUP($A8, 'Plate Discipline'!$A$2:$N$155, MATCH('Underlying Calculated'!AE$1, 'Plate Discipline'!$A$1:$N$1, 0), FALSE)</f>
        <v>0.77397260000000001</v>
      </c>
      <c r="AF8" s="6">
        <f>VLOOKUP($A8, 'Plate Discipline 2'!$A$2:$M$155, MATCH('Underlying Calculated'!AF$1, 'Plate Discipline 2'!$A$1:$M$1, 0), FALSE)</f>
        <v>0.71499999999999997</v>
      </c>
      <c r="AG8" s="6">
        <f t="shared" si="15"/>
        <v>-5.8972600000000042E-2</v>
      </c>
      <c r="AH8" s="8">
        <f>VLOOKUP($A8, Statcast!$A$2:$N$155, MATCH('Underlying Calculated'!AH$1, Statcast!$A$1:$N$1, 0), FALSE)</f>
        <v>94.751049731151099</v>
      </c>
      <c r="AI8" s="8">
        <f>VLOOKUP($A8, 'Statcast 2'!$A$2:$M$155, MATCH('Underlying Calculated'!AI$1, 'Statcast 2'!$A$1:$M$1, 0), FALSE)</f>
        <v>96</v>
      </c>
      <c r="AJ8" s="8">
        <f t="shared" si="16"/>
        <v>1.2489502688489011</v>
      </c>
      <c r="AK8" s="8">
        <f>VLOOKUP($A8, Statcast!$A$2:$N$155, MATCH('Underlying Calculated'!AK$1, Statcast!$A$1:$N$1, 0), FALSE)</f>
        <v>13.016126342566601</v>
      </c>
      <c r="AL8" s="8">
        <f>VLOOKUP($A8, 'Statcast 2'!$A$2:$M$155, MATCH('Underlying Calculated'!AL$1, 'Statcast 2'!$A$1:$M$1, 0), FALSE)</f>
        <v>18.399999999999999</v>
      </c>
      <c r="AM8" s="8">
        <f t="shared" si="17"/>
        <v>5.3838736574333979</v>
      </c>
      <c r="AN8" s="5">
        <f>VLOOKUP($A8, Statcast!$A$2:$N$155, MATCH('Underlying Calculated'!AN$1, Statcast!$A$1:$N$1, 0), FALSE)</f>
        <v>0.19047618999999999</v>
      </c>
      <c r="AO8" s="5">
        <f>VLOOKUP($A8, 'Statcast 2'!$A$2:$M$155, MATCH('Underlying Calculated'!AO$1, 'Statcast 2'!$A$1:$M$1, 0), FALSE)</f>
        <v>0.20799999999999999</v>
      </c>
      <c r="AP8" s="5">
        <f t="shared" si="18"/>
        <v>1.7523810000000001E-2</v>
      </c>
      <c r="AQ8" s="5">
        <f>VLOOKUP($A8, Statcast!$A$2:$N$155, MATCH('Underlying Calculated'!AQ$1, Statcast!$A$1:$N$1, 0), FALSE)</f>
        <v>0.58333332999999998</v>
      </c>
      <c r="AR8" s="5">
        <f>VLOOKUP($A8, 'Statcast 2'!$A$2:$M$155, MATCH('Underlying Calculated'!AR$1, 'Statcast 2'!$A$1:$M$1, 0), FALSE)</f>
        <v>0.58699999999999997</v>
      </c>
      <c r="AS8" s="8">
        <f t="shared" si="19"/>
        <v>3.666669999999983E-3</v>
      </c>
      <c r="AT8" s="14">
        <f>VLOOKUP($A8,'+ Stats'!$A$2:$N$155, MATCH('Underlying Calculated'!AT$1, '+ Stats'!$A$1:$N$1, 0), FALSE)</f>
        <v>151.55325004538301</v>
      </c>
      <c r="AU8" s="14">
        <f>VLOOKUP($A8,'+ Stats 2'!$A$2:$M$155, MATCH('Underlying Calculated'!AU$1, '+ Stats 2'!$A$1:$M$1, 0), FALSE)</f>
        <v>104</v>
      </c>
      <c r="AV8" s="14">
        <f t="shared" si="20"/>
        <v>-47.55325004538301</v>
      </c>
      <c r="AW8" s="14">
        <f>VLOOKUP($A8,'+ Stats'!$A$2:$N$155, MATCH('Underlying Calculated'!AW$1, '+ Stats'!$A$1:$N$1, 0), FALSE)</f>
        <v>85.430719386984805</v>
      </c>
      <c r="AX8" s="14">
        <f>VLOOKUP($A8,'+ Stats 2'!$A$2:$M$155, MATCH('Underlying Calculated'!AX$1, '+ Stats 2'!$A$1:$M$1, 0), FALSE)</f>
        <v>80</v>
      </c>
      <c r="AY8" s="14">
        <f t="shared" si="21"/>
        <v>-5.4307193869848049</v>
      </c>
      <c r="AZ8" s="14">
        <f>VLOOKUP($A8,'+ Stats'!$A$2:$N$155, MATCH('Underlying Calculated'!AZ$1, '+ Stats'!$A$1:$N$1, 0), FALSE)</f>
        <v>89.277878555841099</v>
      </c>
      <c r="BA8" s="14">
        <f>VLOOKUP($A8,'+ Stats 2'!$A$2:$S$155, MATCH('Underlying Calculated'!BA$1, '+ Stats 2'!$A$1:$S$1, 0), FALSE)</f>
        <v>121</v>
      </c>
      <c r="BB8" s="14">
        <f t="shared" si="22"/>
        <v>31.722121444158901</v>
      </c>
    </row>
    <row r="9" spans="1:54" s="9" customFormat="1" x14ac:dyDescent="0.45">
      <c r="A9" s="9" t="s">
        <v>119</v>
      </c>
      <c r="B9" s="9" t="str">
        <f>VLOOKUP($A9, 'Plate Discipline'!$A$2:$N$155, MATCH('Underlying Calculated'!B$1, 'Plate Discipline'!$A$1:$N$1, 0), FALSE)</f>
        <v>NYM</v>
      </c>
      <c r="C9" s="13">
        <f>VLOOKUP($A9, Dashboard!$A$2:$N$155, MATCH('Underlying Calculated'!C$1, Dashboard!$A$1:$N$1, 0), FALSE)</f>
        <v>0.22155688600000001</v>
      </c>
      <c r="D9" s="13">
        <f>VLOOKUP($A9, 'Dashboard 2'!$A$2:$M$155, MATCH('Underlying Calculated'!D$1, 'Dashboard 2'!$A$1:$M$1, 0), FALSE)</f>
        <v>0.33500000000000002</v>
      </c>
      <c r="E9" s="13">
        <f t="shared" si="4"/>
        <v>0.11344311400000001</v>
      </c>
      <c r="F9" s="13">
        <f>VLOOKUP($A9, 'Career Advanced'!$A$2:$X$450, MATCH('Underlying Calculated'!$D$1, 'Career Advanced'!$A$1:$X$1, 0), FALSE)</f>
        <v>0.29146919399999999</v>
      </c>
      <c r="G9" s="13">
        <f t="shared" si="5"/>
        <v>-6.9912307999999979E-2</v>
      </c>
      <c r="H9" s="13">
        <f t="shared" si="6"/>
        <v>4.3530806000000033E-2</v>
      </c>
      <c r="I9" s="13">
        <f t="shared" si="7"/>
        <v>0.11344311400000001</v>
      </c>
      <c r="J9" s="13">
        <f t="shared" si="8"/>
        <v>0.11344311400000001</v>
      </c>
      <c r="K9" s="18">
        <f t="shared" si="9"/>
        <v>3</v>
      </c>
      <c r="L9" s="13">
        <f t="shared" si="0"/>
        <v>6.9912307999999979E-2</v>
      </c>
      <c r="M9" s="13">
        <f t="shared" si="1"/>
        <v>4.3530806000000033E-2</v>
      </c>
      <c r="N9" s="18">
        <f t="shared" si="2"/>
        <v>10</v>
      </c>
      <c r="O9" s="18">
        <f t="shared" si="3"/>
        <v>12</v>
      </c>
      <c r="P9" s="10">
        <f>VLOOKUP($A9, 'Plate Discipline'!$A$2:$N$155, MATCH('Underlying Calculated'!P$1, 'Plate Discipline'!$A$1:$N$1, 0), FALSE)</f>
        <v>0.28028503999999999</v>
      </c>
      <c r="Q9" s="10">
        <f>VLOOKUP($A9, 'Plate Discipline 2'!$A$2:$M$155, MATCH('Underlying Calculated'!Q$1, 'Plate Discipline 2'!$A$1:$M$1, 0), FALSE)</f>
        <v>0.28599999999999998</v>
      </c>
      <c r="R9" s="10">
        <f t="shared" si="10"/>
        <v>5.7149599999999912E-3</v>
      </c>
      <c r="S9" s="10">
        <f>VLOOKUP($A9, 'Plate Discipline'!$A$2:$N$155, MATCH('Underlying Calculated'!S$1, 'Plate Discipline'!$A$1:$N$1, 0), FALSE)</f>
        <v>0.65961945</v>
      </c>
      <c r="T9" s="10">
        <f>VLOOKUP($A9, 'Plate Discipline 2'!$A$2:$M$155, MATCH('Underlying Calculated'!T$1, 'Plate Discipline 2'!$A$1:$M$1, 0), FALSE)</f>
        <v>0.66900000000000004</v>
      </c>
      <c r="U9" s="10">
        <f t="shared" si="11"/>
        <v>9.380550000000043E-3</v>
      </c>
      <c r="V9" s="10">
        <f>VLOOKUP($A9, 'Plate Discipline'!$A$2:$N$155, MATCH('Underlying Calculated'!V$1, 'Plate Discipline'!$A$1:$N$1, 0), FALSE)</f>
        <v>0.48098434000000001</v>
      </c>
      <c r="W9" s="10">
        <f>VLOOKUP($A9, 'Plate Discipline 2'!$A$2:$M$155, MATCH('Underlying Calculated'!W$1, 'Plate Discipline 2'!$A$1:$M$1, 0), FALSE)</f>
        <v>0.48699999999999999</v>
      </c>
      <c r="X9" s="10">
        <f t="shared" si="12"/>
        <v>6.0156599999999782E-3</v>
      </c>
      <c r="Y9" s="10">
        <f>VLOOKUP($A9, 'Plate Discipline'!$A$2:$N$155, MATCH('Underlying Calculated'!Y$1, 'Plate Discipline'!$A$1:$N$1, 0), FALSE)</f>
        <v>0.54237287999999995</v>
      </c>
      <c r="Z9" s="10">
        <f>VLOOKUP($A9, 'Plate Discipline 2'!$A$2:$M$155, MATCH('Underlying Calculated'!Z$1, 'Plate Discipline 2'!$A$1:$M$1, 0), FALSE)</f>
        <v>0.60899999999999999</v>
      </c>
      <c r="AA9" s="10">
        <f t="shared" si="13"/>
        <v>6.662712000000004E-2</v>
      </c>
      <c r="AB9" s="10">
        <f>VLOOKUP($A9, 'Plate Discipline'!$A$2:$N$155, MATCH('Underlying Calculated'!AB$1, 'Plate Discipline'!$A$1:$N$1, 0), FALSE)</f>
        <v>0.88141026</v>
      </c>
      <c r="AC9" s="10">
        <f>VLOOKUP($A9, 'Plate Discipline 2'!$A$2:$M$155, MATCH('Underlying Calculated'!AC$1, 'Plate Discipline 2'!$A$1:$M$1, 0), FALSE)</f>
        <v>0.85299999999999998</v>
      </c>
      <c r="AD9" s="10">
        <f t="shared" si="14"/>
        <v>-2.841026000000002E-2</v>
      </c>
      <c r="AE9" s="10">
        <f>VLOOKUP($A9, 'Plate Discipline'!$A$2:$N$155, MATCH('Underlying Calculated'!AE$1, 'Plate Discipline'!$A$1:$N$1, 0), FALSE)</f>
        <v>0.78837208999999997</v>
      </c>
      <c r="AF9" s="10">
        <f>VLOOKUP($A9, 'Plate Discipline 2'!$A$2:$M$155, MATCH('Underlying Calculated'!AF$1, 'Plate Discipline 2'!$A$1:$M$1, 0), FALSE)</f>
        <v>0.78500000000000003</v>
      </c>
      <c r="AG9" s="10">
        <f t="shared" si="15"/>
        <v>-3.3720899999999387E-3</v>
      </c>
      <c r="AH9" s="11">
        <f>VLOOKUP($A9, Statcast!$A$2:$N$155, MATCH('Underlying Calculated'!AH$1, Statcast!$A$1:$N$1, 0), FALSE)</f>
        <v>89.710368029644002</v>
      </c>
      <c r="AI9" s="11">
        <f>VLOOKUP($A9, 'Statcast 2'!$A$2:$M$155, MATCH('Underlying Calculated'!AI$1, 'Statcast 2'!$A$1:$M$1, 0), FALSE)</f>
        <v>91.6</v>
      </c>
      <c r="AJ9" s="11">
        <f t="shared" si="16"/>
        <v>1.8896319703559925</v>
      </c>
      <c r="AK9" s="11">
        <f>VLOOKUP($A9, Statcast!$A$2:$N$155, MATCH('Underlying Calculated'!AK$1, Statcast!$A$1:$N$1, 0), FALSE)</f>
        <v>17.139095772208499</v>
      </c>
      <c r="AL9" s="11">
        <f>VLOOKUP($A9, 'Statcast 2'!$A$2:$M$155, MATCH('Underlying Calculated'!AL$1, 'Statcast 2'!$A$1:$M$1, 0), FALSE)</f>
        <v>16.8</v>
      </c>
      <c r="AM9" s="11">
        <f t="shared" si="17"/>
        <v>-0.3390957722084984</v>
      </c>
      <c r="AN9" s="12">
        <f>VLOOKUP($A9, Statcast!$A$2:$N$155, MATCH('Underlying Calculated'!AN$1, Statcast!$A$1:$N$1, 0), FALSE)</f>
        <v>9.1954019999999997E-2</v>
      </c>
      <c r="AO9" s="12">
        <f>VLOOKUP($A9, 'Statcast 2'!$A$2:$M$155, MATCH('Underlying Calculated'!AO$1, 'Statcast 2'!$A$1:$M$1, 0), FALSE)</f>
        <v>0.16300000000000001</v>
      </c>
      <c r="AP9" s="12">
        <f t="shared" si="18"/>
        <v>7.1045980000000009E-2</v>
      </c>
      <c r="AQ9" s="12">
        <f>VLOOKUP($A9, Statcast!$A$2:$N$155, MATCH('Underlying Calculated'!AQ$1, Statcast!$A$1:$N$1, 0), FALSE)</f>
        <v>0.44252873999999998</v>
      </c>
      <c r="AR9" s="12">
        <f>VLOOKUP($A9, 'Statcast 2'!$A$2:$M$155, MATCH('Underlying Calculated'!AR$1, 'Statcast 2'!$A$1:$M$1, 0), FALSE)</f>
        <v>0.495</v>
      </c>
      <c r="AS9" s="11">
        <f t="shared" si="19"/>
        <v>5.247126000000002E-2</v>
      </c>
      <c r="AT9" s="18">
        <f>VLOOKUP($A9,'+ Stats'!$A$2:$N$155, MATCH('Underlying Calculated'!AT$1, '+ Stats'!$A$1:$N$1, 0), FALSE)</f>
        <v>104.10140459017801</v>
      </c>
      <c r="AU9" s="18">
        <f>VLOOKUP($A9,'+ Stats 2'!$A$2:$M$155, MATCH('Underlying Calculated'!AU$1, '+ Stats 2'!$A$1:$M$1, 0), FALSE)</f>
        <v>119</v>
      </c>
      <c r="AV9" s="18">
        <f t="shared" si="20"/>
        <v>14.898595409821993</v>
      </c>
      <c r="AW9" s="18">
        <f>VLOOKUP($A9,'+ Stats'!$A$2:$N$155, MATCH('Underlying Calculated'!AW$1, '+ Stats'!$A$1:$N$1, 0), FALSE)</f>
        <v>85.511207998189903</v>
      </c>
      <c r="AX9" s="18">
        <f>VLOOKUP($A9,'+ Stats 2'!$A$2:$M$155, MATCH('Underlying Calculated'!AX$1, '+ Stats 2'!$A$1:$M$1, 0), FALSE)</f>
        <v>77</v>
      </c>
      <c r="AY9" s="18">
        <f t="shared" si="21"/>
        <v>-8.5112079981899029</v>
      </c>
      <c r="AZ9" s="18">
        <f>VLOOKUP($A9,'+ Stats'!$A$2:$N$155, MATCH('Underlying Calculated'!AZ$1, '+ Stats'!$A$1:$N$1, 0), FALSE)</f>
        <v>114.596599793937</v>
      </c>
      <c r="BA9" s="18">
        <f>VLOOKUP($A9,'+ Stats 2'!$A$2:$S$155, MATCH('Underlying Calculated'!BA$1, '+ Stats 2'!$A$1:$S$1, 0), FALSE)</f>
        <v>117</v>
      </c>
      <c r="BB9" s="18">
        <f t="shared" si="22"/>
        <v>2.4034002060629973</v>
      </c>
    </row>
    <row r="10" spans="1:54" x14ac:dyDescent="0.45">
      <c r="A10" t="s">
        <v>145</v>
      </c>
      <c r="B10" t="str">
        <f>VLOOKUP($A10, 'Plate Discipline'!$A$2:$N$155, MATCH('Underlying Calculated'!B$1, 'Plate Discipline'!$A$1:$N$1, 0), FALSE)</f>
        <v>PHI</v>
      </c>
      <c r="C10" s="7">
        <f>VLOOKUP($A10, Dashboard!$A$2:$N$155, MATCH('Underlying Calculated'!C$1, Dashboard!$A$1:$N$1, 0), FALSE)</f>
        <v>0.30081300799999999</v>
      </c>
      <c r="D10" s="7">
        <f>VLOOKUP($A10, 'Dashboard 2'!$A$2:$M$155, MATCH('Underlying Calculated'!D$1, 'Dashboard 2'!$A$1:$M$1, 0), FALSE)</f>
        <v>0.311</v>
      </c>
      <c r="E10" s="7">
        <f t="shared" si="4"/>
        <v>1.0186992000000006E-2</v>
      </c>
      <c r="F10" s="7">
        <f>VLOOKUP($A10, 'Career Advanced'!$A$2:$X$450, MATCH('Underlying Calculated'!$D$1, 'Career Advanced'!$A$1:$X$1, 0), FALSE)</f>
        <v>0.26274509800000001</v>
      </c>
      <c r="G10" s="7">
        <f t="shared" si="5"/>
        <v>3.8067909999999983E-2</v>
      </c>
      <c r="H10" s="7">
        <f t="shared" si="6"/>
        <v>4.8254901999999988E-2</v>
      </c>
      <c r="I10" s="7">
        <f t="shared" si="7"/>
        <v>1.0186992000000006E-2</v>
      </c>
      <c r="J10" s="7">
        <f t="shared" si="8"/>
        <v>1.0186992000000006E-2</v>
      </c>
      <c r="K10" s="14">
        <f t="shared" si="9"/>
        <v>87</v>
      </c>
      <c r="L10" s="7">
        <f t="shared" si="0"/>
        <v>3.8067909999999983E-2</v>
      </c>
      <c r="M10" s="7">
        <f t="shared" si="1"/>
        <v>4.8254901999999988E-2</v>
      </c>
      <c r="N10" s="14">
        <f t="shared" si="2"/>
        <v>44</v>
      </c>
      <c r="O10" s="14">
        <f t="shared" si="3"/>
        <v>7</v>
      </c>
      <c r="P10" s="6">
        <f>VLOOKUP($A10, 'Plate Discipline'!$A$2:$N$155, MATCH('Underlying Calculated'!P$1, 'Plate Discipline'!$A$1:$N$1, 0), FALSE)</f>
        <v>0.21330724000000001</v>
      </c>
      <c r="Q10" s="6">
        <f>VLOOKUP($A10, 'Plate Discipline 2'!$A$2:$M$155, MATCH('Underlying Calculated'!Q$1, 'Plate Discipline 2'!$A$1:$M$1, 0), FALSE)</f>
        <v>0.19</v>
      </c>
      <c r="R10" s="6">
        <f t="shared" si="10"/>
        <v>-2.3307240000000007E-2</v>
      </c>
      <c r="S10" s="6">
        <f>VLOOKUP($A10, 'Plate Discipline'!$A$2:$N$155, MATCH('Underlying Calculated'!S$1, 'Plate Discipline'!$A$1:$N$1, 0), FALSE)</f>
        <v>0.58964143000000002</v>
      </c>
      <c r="T10" s="6">
        <f>VLOOKUP($A10, 'Plate Discipline 2'!$A$2:$M$155, MATCH('Underlying Calculated'!T$1, 'Plate Discipline 2'!$A$1:$M$1, 0), FALSE)</f>
        <v>0.57899999999999996</v>
      </c>
      <c r="U10" s="6">
        <f t="shared" si="11"/>
        <v>-1.0641430000000063E-2</v>
      </c>
      <c r="V10" s="6">
        <f>VLOOKUP($A10, 'Plate Discipline'!$A$2:$N$155, MATCH('Underlying Calculated'!V$1, 'Plate Discipline'!$A$1:$N$1, 0), FALSE)</f>
        <v>0.39980257000000002</v>
      </c>
      <c r="W10" s="6">
        <f>VLOOKUP($A10, 'Plate Discipline 2'!$A$2:$M$155, MATCH('Underlying Calculated'!W$1, 'Plate Discipline 2'!$A$1:$M$1, 0), FALSE)</f>
        <v>0.38500000000000001</v>
      </c>
      <c r="X10" s="6">
        <f t="shared" si="12"/>
        <v>-1.4802570000000015E-2</v>
      </c>
      <c r="Y10" s="6">
        <f>VLOOKUP($A10, 'Plate Discipline'!$A$2:$N$155, MATCH('Underlying Calculated'!Y$1, 'Plate Discipline'!$A$1:$N$1, 0), FALSE)</f>
        <v>0.4587156</v>
      </c>
      <c r="Z10" s="6">
        <f>VLOOKUP($A10, 'Plate Discipline 2'!$A$2:$M$155, MATCH('Underlying Calculated'!Z$1, 'Plate Discipline 2'!$A$1:$M$1, 0), FALSE)</f>
        <v>0.442</v>
      </c>
      <c r="AA10" s="6">
        <f t="shared" si="13"/>
        <v>-1.6715599999999997E-2</v>
      </c>
      <c r="AB10" s="6">
        <f>VLOOKUP($A10, 'Plate Discipline'!$A$2:$N$155, MATCH('Underlying Calculated'!AB$1, 'Plate Discipline'!$A$1:$N$1, 0), FALSE)</f>
        <v>0.78040540999999997</v>
      </c>
      <c r="AC10" s="6">
        <f>VLOOKUP($A10, 'Plate Discipline 2'!$A$2:$M$155, MATCH('Underlying Calculated'!AC$1, 'Plate Discipline 2'!$A$1:$M$1, 0), FALSE)</f>
        <v>0.80300000000000005</v>
      </c>
      <c r="AD10" s="6">
        <f t="shared" si="14"/>
        <v>2.2594590000000081E-2</v>
      </c>
      <c r="AE10" s="6">
        <f>VLOOKUP($A10, 'Plate Discipline'!$A$2:$N$155, MATCH('Underlying Calculated'!AE$1, 'Plate Discipline'!$A$1:$N$1, 0), FALSE)</f>
        <v>0.69382716</v>
      </c>
      <c r="AF10" s="6">
        <f>VLOOKUP($A10, 'Plate Discipline 2'!$A$2:$M$155, MATCH('Underlying Calculated'!AF$1, 'Plate Discipline 2'!$A$1:$M$1, 0), FALSE)</f>
        <v>0.71399999999999997</v>
      </c>
      <c r="AG10" s="6">
        <f t="shared" si="15"/>
        <v>2.017283999999997E-2</v>
      </c>
      <c r="AH10" s="8">
        <f>VLOOKUP($A10, Statcast!$A$2:$N$155, MATCH('Underlying Calculated'!AH$1, Statcast!$A$1:$N$1, 0), FALSE)</f>
        <v>93.487928060660593</v>
      </c>
      <c r="AI10" s="8">
        <f>VLOOKUP($A10, 'Statcast 2'!$A$2:$M$155, MATCH('Underlying Calculated'!AI$1, 'Statcast 2'!$A$1:$M$1, 0), FALSE)</f>
        <v>94.5</v>
      </c>
      <c r="AJ10" s="8">
        <f t="shared" si="16"/>
        <v>1.0120719393394069</v>
      </c>
      <c r="AK10" s="8">
        <f>VLOOKUP($A10, Statcast!$A$2:$N$155, MATCH('Underlying Calculated'!AK$1, Statcast!$A$1:$N$1, 0), FALSE)</f>
        <v>17.660384500833299</v>
      </c>
      <c r="AL10" s="8">
        <f>VLOOKUP($A10, 'Statcast 2'!$A$2:$M$155, MATCH('Underlying Calculated'!AL$1, 'Statcast 2'!$A$1:$M$1, 0), FALSE)</f>
        <v>14</v>
      </c>
      <c r="AM10" s="8">
        <f t="shared" si="17"/>
        <v>-3.6603845008332989</v>
      </c>
      <c r="AN10" s="5">
        <f>VLOOKUP($A10, Statcast!$A$2:$N$155, MATCH('Underlying Calculated'!AN$1, Statcast!$A$1:$N$1, 0), FALSE)</f>
        <v>0.10526315999999999</v>
      </c>
      <c r="AO10" s="5">
        <f>VLOOKUP($A10, 'Statcast 2'!$A$2:$M$155, MATCH('Underlying Calculated'!AO$1, 'Statcast 2'!$A$1:$M$1, 0), FALSE)</f>
        <v>0.17899999999999999</v>
      </c>
      <c r="AP10" s="5">
        <f t="shared" si="18"/>
        <v>7.3736839999999998E-2</v>
      </c>
      <c r="AQ10" s="5">
        <f>VLOOKUP($A10, Statcast!$A$2:$N$155, MATCH('Underlying Calculated'!AQ$1, Statcast!$A$1:$N$1, 0), FALSE)</f>
        <v>0.54887218000000004</v>
      </c>
      <c r="AR10" s="5">
        <f>VLOOKUP($A10, 'Statcast 2'!$A$2:$M$155, MATCH('Underlying Calculated'!AR$1, 'Statcast 2'!$A$1:$M$1, 0), FALSE)</f>
        <v>0.56899999999999995</v>
      </c>
      <c r="AS10" s="8">
        <f t="shared" si="19"/>
        <v>2.0127819999999907E-2</v>
      </c>
      <c r="AT10" s="14">
        <f>VLOOKUP($A10,'+ Stats'!$A$2:$N$155, MATCH('Underlying Calculated'!AT$1, '+ Stats'!$A$1:$N$1, 0), FALSE)</f>
        <v>87.012076156128302</v>
      </c>
      <c r="AU10" s="14">
        <f>VLOOKUP($A10,'+ Stats 2'!$A$2:$M$155, MATCH('Underlying Calculated'!AU$1, '+ Stats 2'!$A$1:$M$1, 0), FALSE)</f>
        <v>97</v>
      </c>
      <c r="AV10" s="14">
        <f t="shared" si="20"/>
        <v>9.9879238438716982</v>
      </c>
      <c r="AW10" s="14">
        <f>VLOOKUP($A10,'+ Stats'!$A$2:$N$155, MATCH('Underlying Calculated'!AW$1, '+ Stats'!$A$1:$N$1, 0), FALSE)</f>
        <v>92.643839404885099</v>
      </c>
      <c r="AX10" s="14">
        <f>VLOOKUP($A10,'+ Stats 2'!$A$2:$M$155, MATCH('Underlying Calculated'!AX$1, '+ Stats 2'!$A$1:$M$1, 0), FALSE)</f>
        <v>96</v>
      </c>
      <c r="AY10" s="14">
        <f t="shared" si="21"/>
        <v>3.3561605951149005</v>
      </c>
      <c r="AZ10" s="14">
        <f>VLOOKUP($A10,'+ Stats'!$A$2:$N$155, MATCH('Underlying Calculated'!AZ$1, '+ Stats'!$A$1:$N$1, 0), FALSE)</f>
        <v>115.481515555877</v>
      </c>
      <c r="BA10" s="14">
        <f>VLOOKUP($A10,'+ Stats 2'!$A$2:$S$155, MATCH('Underlying Calculated'!BA$1, '+ Stats 2'!$A$1:$S$1, 0), FALSE)</f>
        <v>106</v>
      </c>
      <c r="BB10" s="14">
        <f t="shared" si="22"/>
        <v>-9.4815155558769959</v>
      </c>
    </row>
    <row r="11" spans="1:54" x14ac:dyDescent="0.45">
      <c r="A11" t="s">
        <v>93</v>
      </c>
      <c r="B11" t="str">
        <f>VLOOKUP($A11, 'Plate Discipline'!$A$2:$N$155, MATCH('Underlying Calculated'!B$1, 'Plate Discipline'!$A$1:$N$1, 0), FALSE)</f>
        <v>TEX</v>
      </c>
      <c r="C11" s="7">
        <f>VLOOKUP($A11, Dashboard!$A$2:$N$155, MATCH('Underlying Calculated'!C$1, Dashboard!$A$1:$N$1, 0), FALSE)</f>
        <v>0.26760563300000001</v>
      </c>
      <c r="D11" s="7">
        <f>VLOOKUP($A11, 'Dashboard 2'!$A$2:$M$155, MATCH('Underlying Calculated'!D$1, 'Dashboard 2'!$A$1:$M$1, 0), FALSE)</f>
        <v>0.30399999999999999</v>
      </c>
      <c r="E11" s="7">
        <f t="shared" si="4"/>
        <v>3.6394366999999983E-2</v>
      </c>
      <c r="F11" s="7">
        <f>VLOOKUP($A11, 'Career Advanced'!$A$2:$X$450, MATCH('Underlying Calculated'!$D$1, 'Career Advanced'!$A$1:$X$1, 0), FALSE)</f>
        <v>0.31612258399999998</v>
      </c>
      <c r="G11" s="7">
        <f t="shared" si="5"/>
        <v>-4.8516950999999975E-2</v>
      </c>
      <c r="H11" s="7">
        <f t="shared" si="6"/>
        <v>-1.2122583999999992E-2</v>
      </c>
      <c r="I11" s="7">
        <f t="shared" si="7"/>
        <v>3.6394366999999983E-2</v>
      </c>
      <c r="J11" s="7">
        <f t="shared" si="8"/>
        <v>3.6394366999999983E-2</v>
      </c>
      <c r="K11" s="14">
        <f t="shared" si="9"/>
        <v>48</v>
      </c>
      <c r="L11" s="7">
        <f t="shared" si="0"/>
        <v>4.8516950999999975E-2</v>
      </c>
      <c r="M11" s="7">
        <f t="shared" si="1"/>
        <v>1.2122583999999992E-2</v>
      </c>
      <c r="N11" s="14">
        <f t="shared" si="2"/>
        <v>30</v>
      </c>
      <c r="O11" s="14">
        <f t="shared" si="3"/>
        <v>65</v>
      </c>
      <c r="P11" s="6">
        <f>VLOOKUP($A11, 'Plate Discipline'!$A$2:$N$155, MATCH('Underlying Calculated'!P$1, 'Plate Discipline'!$A$1:$N$1, 0), FALSE)</f>
        <v>0.26627219000000002</v>
      </c>
      <c r="Q11" s="6">
        <f>VLOOKUP($A11, 'Plate Discipline 2'!$A$2:$M$155, MATCH('Underlying Calculated'!Q$1, 'Plate Discipline 2'!$A$1:$M$1, 0), FALSE)</f>
        <v>0.27800000000000002</v>
      </c>
      <c r="R11" s="6">
        <f t="shared" si="10"/>
        <v>1.1727810000000005E-2</v>
      </c>
      <c r="S11" s="6">
        <f>VLOOKUP($A11, 'Plate Discipline'!$A$2:$N$155, MATCH('Underlying Calculated'!S$1, 'Plate Discipline'!$A$1:$N$1, 0), FALSE)</f>
        <v>0.75193798000000001</v>
      </c>
      <c r="T11" s="6">
        <f>VLOOKUP($A11, 'Plate Discipline 2'!$A$2:$M$155, MATCH('Underlying Calculated'!T$1, 'Plate Discipline 2'!$A$1:$M$1, 0), FALSE)</f>
        <v>0.79800000000000004</v>
      </c>
      <c r="U11" s="6">
        <f t="shared" si="11"/>
        <v>4.6062020000000037E-2</v>
      </c>
      <c r="V11" s="6">
        <f>VLOOKUP($A11, 'Plate Discipline'!$A$2:$N$155, MATCH('Underlying Calculated'!V$1, 'Plate Discipline'!$A$1:$N$1, 0), FALSE)</f>
        <v>0.52551724</v>
      </c>
      <c r="W11" s="6">
        <f>VLOOKUP($A11, 'Plate Discipline 2'!$A$2:$M$155, MATCH('Underlying Calculated'!W$1, 'Plate Discipline 2'!$A$1:$M$1, 0), FALSE)</f>
        <v>0.53600000000000003</v>
      </c>
      <c r="X11" s="6">
        <f t="shared" si="12"/>
        <v>1.0482760000000035E-2</v>
      </c>
      <c r="Y11" s="6">
        <f>VLOOKUP($A11, 'Plate Discipline'!$A$2:$N$155, MATCH('Underlying Calculated'!Y$1, 'Plate Discipline'!$A$1:$N$1, 0), FALSE)</f>
        <v>0.52222221999999996</v>
      </c>
      <c r="Z11" s="6">
        <f>VLOOKUP($A11, 'Plate Discipline 2'!$A$2:$M$155, MATCH('Underlying Calculated'!Z$1, 'Plate Discipline 2'!$A$1:$M$1, 0), FALSE)</f>
        <v>0.48499999999999999</v>
      </c>
      <c r="AA11" s="6">
        <f t="shared" si="13"/>
        <v>-3.7222219999999973E-2</v>
      </c>
      <c r="AB11" s="6">
        <f>VLOOKUP($A11, 'Plate Discipline'!$A$2:$N$155, MATCH('Underlying Calculated'!AB$1, 'Plate Discipline'!$A$1:$N$1, 0), FALSE)</f>
        <v>0.87628866000000005</v>
      </c>
      <c r="AC11" s="6">
        <f>VLOOKUP($A11, 'Plate Discipline 2'!$A$2:$M$155, MATCH('Underlying Calculated'!AC$1, 'Plate Discipline 2'!$A$1:$M$1, 0), FALSE)</f>
        <v>0.88600000000000001</v>
      </c>
      <c r="AD11" s="6">
        <f t="shared" si="14"/>
        <v>9.7113399999999572E-3</v>
      </c>
      <c r="AE11" s="6">
        <f>VLOOKUP($A11, 'Plate Discipline'!$A$2:$N$155, MATCH('Underlying Calculated'!AE$1, 'Plate Discipline'!$A$1:$N$1, 0), FALSE)</f>
        <v>0.79265092000000004</v>
      </c>
      <c r="AF11" s="6">
        <f>VLOOKUP($A11, 'Plate Discipline 2'!$A$2:$M$155, MATCH('Underlying Calculated'!AF$1, 'Plate Discipline 2'!$A$1:$M$1, 0), FALSE)</f>
        <v>0.78100000000000003</v>
      </c>
      <c r="AG11" s="6">
        <f t="shared" si="15"/>
        <v>-1.1650920000000009E-2</v>
      </c>
      <c r="AH11" s="8">
        <f>VLOOKUP($A11, Statcast!$A$2:$N$155, MATCH('Underlying Calculated'!AH$1, Statcast!$A$1:$N$1, 0), FALSE)</f>
        <v>90.511658462823604</v>
      </c>
      <c r="AI11" s="8">
        <f>VLOOKUP($A11, 'Statcast 2'!$A$2:$M$155, MATCH('Underlying Calculated'!AI$1, 'Statcast 2'!$A$1:$M$1, 0), FALSE)</f>
        <v>93.5</v>
      </c>
      <c r="AJ11" s="8">
        <f t="shared" si="16"/>
        <v>2.9883415371763959</v>
      </c>
      <c r="AK11" s="8">
        <f>VLOOKUP($A11, Statcast!$A$2:$N$155, MATCH('Underlying Calculated'!AK$1, Statcast!$A$1:$N$1, 0), FALSE)</f>
        <v>12.972270942201799</v>
      </c>
      <c r="AL11" s="8">
        <f>VLOOKUP($A11, 'Statcast 2'!$A$2:$M$155, MATCH('Underlying Calculated'!AL$1, 'Statcast 2'!$A$1:$M$1, 0), FALSE)</f>
        <v>14.2</v>
      </c>
      <c r="AM11" s="8">
        <f t="shared" si="17"/>
        <v>1.2277290577982001</v>
      </c>
      <c r="AN11" s="5">
        <f>VLOOKUP($A11, Statcast!$A$2:$N$155, MATCH('Underlying Calculated'!AN$1, Statcast!$A$1:$N$1, 0), FALSE)</f>
        <v>0.15686275</v>
      </c>
      <c r="AO11" s="5">
        <f>VLOOKUP($A11, 'Statcast 2'!$A$2:$M$155, MATCH('Underlying Calculated'!AO$1, 'Statcast 2'!$A$1:$M$1, 0), FALSE)</f>
        <v>0.157</v>
      </c>
      <c r="AP11" s="5">
        <f t="shared" si="18"/>
        <v>1.3725000000000542E-4</v>
      </c>
      <c r="AQ11" s="5">
        <f>VLOOKUP($A11, Statcast!$A$2:$N$155, MATCH('Underlying Calculated'!AQ$1, Statcast!$A$1:$N$1, 0), FALSE)</f>
        <v>0.45751634000000002</v>
      </c>
      <c r="AR11" s="5">
        <f>VLOOKUP($A11, 'Statcast 2'!$A$2:$M$155, MATCH('Underlying Calculated'!AR$1, 'Statcast 2'!$A$1:$M$1, 0), FALSE)</f>
        <v>0.53200000000000003</v>
      </c>
      <c r="AS11" s="8">
        <f t="shared" si="19"/>
        <v>7.4483660000000007E-2</v>
      </c>
      <c r="AT11" s="14">
        <f>VLOOKUP($A11,'+ Stats'!$A$2:$N$155, MATCH('Underlying Calculated'!AT$1, '+ Stats'!$A$1:$N$1, 0), FALSE)</f>
        <v>77.281073960310707</v>
      </c>
      <c r="AU11" s="14">
        <f>VLOOKUP($A11,'+ Stats 2'!$A$2:$M$155, MATCH('Underlying Calculated'!AU$1, '+ Stats 2'!$A$1:$M$1, 0), FALSE)</f>
        <v>87</v>
      </c>
      <c r="AV11" s="14">
        <f t="shared" si="20"/>
        <v>9.7189260396892934</v>
      </c>
      <c r="AW11" s="14">
        <f>VLOOKUP($A11,'+ Stats'!$A$2:$N$155, MATCH('Underlying Calculated'!AW$1, '+ Stats'!$A$1:$N$1, 0), FALSE)</f>
        <v>102.38840671940601</v>
      </c>
      <c r="AX11" s="14">
        <f>VLOOKUP($A11,'+ Stats 2'!$A$2:$M$155, MATCH('Underlying Calculated'!AX$1, '+ Stats 2'!$A$1:$M$1, 0), FALSE)</f>
        <v>96</v>
      </c>
      <c r="AY11" s="14">
        <f t="shared" si="21"/>
        <v>-6.3884067194060066</v>
      </c>
      <c r="AZ11" s="14">
        <f>VLOOKUP($A11,'+ Stats'!$A$2:$N$155, MATCH('Underlying Calculated'!AZ$1, '+ Stats'!$A$1:$N$1, 0), FALSE)</f>
        <v>108.77794660822499</v>
      </c>
      <c r="BA11" s="14">
        <f>VLOOKUP($A11,'+ Stats 2'!$A$2:$S$155, MATCH('Underlying Calculated'!BA$1, '+ Stats 2'!$A$1:$S$1, 0), FALSE)</f>
        <v>110</v>
      </c>
      <c r="BB11" s="14">
        <f t="shared" si="22"/>
        <v>1.222053391775006</v>
      </c>
    </row>
    <row r="12" spans="1:54" x14ac:dyDescent="0.45">
      <c r="A12" t="s">
        <v>34</v>
      </c>
      <c r="B12" t="str">
        <f>VLOOKUP($A12, 'Plate Discipline'!$A$2:$N$155, MATCH('Underlying Calculated'!B$1, 'Plate Discipline'!$A$1:$N$1, 0), FALSE)</f>
        <v>BAL</v>
      </c>
      <c r="C12" s="7">
        <f>VLOOKUP($A12, Dashboard!$A$2:$N$155, MATCH('Underlying Calculated'!C$1, Dashboard!$A$1:$N$1, 0), FALSE)</f>
        <v>0.26717557199999997</v>
      </c>
      <c r="D12" s="7">
        <f>VLOOKUP($A12, 'Dashboard 2'!$A$2:$M$155, MATCH('Underlying Calculated'!D$1, 'Dashboard 2'!$A$1:$M$1, 0), FALSE)</f>
        <v>0.33600000000000002</v>
      </c>
      <c r="E12" s="7">
        <f t="shared" si="4"/>
        <v>6.8824428000000049E-2</v>
      </c>
      <c r="F12" s="7">
        <f>VLOOKUP($A12, 'Career Advanced'!$A$2:$X$450, MATCH('Underlying Calculated'!$D$1, 'Career Advanced'!$A$1:$X$1, 0), FALSE)</f>
        <v>0.31151515099999999</v>
      </c>
      <c r="G12" s="7">
        <f t="shared" si="5"/>
        <v>-4.4339579000000018E-2</v>
      </c>
      <c r="H12" s="7">
        <f t="shared" si="6"/>
        <v>2.4484849000000031E-2</v>
      </c>
      <c r="I12" s="7">
        <f t="shared" si="7"/>
        <v>6.8824428000000049E-2</v>
      </c>
      <c r="J12" s="7">
        <f t="shared" si="8"/>
        <v>6.8824428000000049E-2</v>
      </c>
      <c r="K12" s="14">
        <f t="shared" si="9"/>
        <v>19</v>
      </c>
      <c r="L12" s="7">
        <f t="shared" si="0"/>
        <v>4.4339579000000018E-2</v>
      </c>
      <c r="M12" s="7">
        <f t="shared" si="1"/>
        <v>2.4484849000000031E-2</v>
      </c>
      <c r="N12" s="14">
        <f t="shared" si="2"/>
        <v>38</v>
      </c>
      <c r="O12" s="14">
        <f t="shared" si="3"/>
        <v>39</v>
      </c>
      <c r="P12" s="6">
        <f>VLOOKUP($A12, 'Plate Discipline'!$A$2:$N$155, MATCH('Underlying Calculated'!P$1, 'Plate Discipline'!$A$1:$N$1, 0), FALSE)</f>
        <v>0.21493213</v>
      </c>
      <c r="Q12" s="6">
        <f>VLOOKUP($A12, 'Plate Discipline 2'!$A$2:$M$155, MATCH('Underlying Calculated'!Q$1, 'Plate Discipline 2'!$A$1:$M$1, 0), FALSE)</f>
        <v>0.24</v>
      </c>
      <c r="R12" s="6">
        <f t="shared" si="10"/>
        <v>2.5067869999999992E-2</v>
      </c>
      <c r="S12" s="6">
        <f>VLOOKUP($A12, 'Plate Discipline'!$A$2:$N$155, MATCH('Underlying Calculated'!S$1, 'Plate Discipline'!$A$1:$N$1, 0), FALSE)</f>
        <v>0.65874730000000004</v>
      </c>
      <c r="T12" s="6">
        <f>VLOOKUP($A12, 'Plate Discipline 2'!$A$2:$M$155, MATCH('Underlying Calculated'!T$1, 'Plate Discipline 2'!$A$1:$M$1, 0), FALSE)</f>
        <v>0.63400000000000001</v>
      </c>
      <c r="U12" s="6">
        <f t="shared" si="11"/>
        <v>-2.4747300000000028E-2</v>
      </c>
      <c r="V12" s="6">
        <f>VLOOKUP($A12, 'Plate Discipline'!$A$2:$N$155, MATCH('Underlying Calculated'!V$1, 'Plate Discipline'!$A$1:$N$1, 0), FALSE)</f>
        <v>0.44198894999999999</v>
      </c>
      <c r="W12" s="6">
        <f>VLOOKUP($A12, 'Plate Discipline 2'!$A$2:$M$155, MATCH('Underlying Calculated'!W$1, 'Plate Discipline 2'!$A$1:$M$1, 0), FALSE)</f>
        <v>0.44</v>
      </c>
      <c r="X12" s="6">
        <f t="shared" si="12"/>
        <v>-1.9889499999999893E-3</v>
      </c>
      <c r="Y12" s="6">
        <f>VLOOKUP($A12, 'Plate Discipline'!$A$2:$N$155, MATCH('Underlying Calculated'!Y$1, 'Plate Discipline'!$A$1:$N$1, 0), FALSE)</f>
        <v>0.53684211000000004</v>
      </c>
      <c r="Z12" s="6">
        <f>VLOOKUP($A12, 'Plate Discipline 2'!$A$2:$M$155, MATCH('Underlying Calculated'!Z$1, 'Plate Discipline 2'!$A$1:$M$1, 0), FALSE)</f>
        <v>0.55300000000000005</v>
      </c>
      <c r="AA12" s="6">
        <f t="shared" si="13"/>
        <v>1.6157890000000008E-2</v>
      </c>
      <c r="AB12" s="6">
        <f>VLOOKUP($A12, 'Plate Discipline'!$A$2:$N$155, MATCH('Underlying Calculated'!AB$1, 'Plate Discipline'!$A$1:$N$1, 0), FALSE)</f>
        <v>0.82950820000000003</v>
      </c>
      <c r="AC12" s="6">
        <f>VLOOKUP($A12, 'Plate Discipline 2'!$A$2:$M$155, MATCH('Underlying Calculated'!AC$1, 'Plate Discipline 2'!$A$1:$M$1, 0), FALSE)</f>
        <v>0.877</v>
      </c>
      <c r="AD12" s="6">
        <f t="shared" si="14"/>
        <v>4.7491799999999973E-2</v>
      </c>
      <c r="AE12" s="6">
        <f>VLOOKUP($A12, 'Plate Discipline'!$A$2:$N$155, MATCH('Underlying Calculated'!AE$1, 'Plate Discipline'!$A$1:$N$1, 0), FALSE)</f>
        <v>0.76</v>
      </c>
      <c r="AF12" s="6">
        <f>VLOOKUP($A12, 'Plate Discipline 2'!$A$2:$M$155, MATCH('Underlying Calculated'!AF$1, 'Plate Discipline 2'!$A$1:$M$1, 0), FALSE)</f>
        <v>0.79100000000000004</v>
      </c>
      <c r="AG12" s="6">
        <f t="shared" si="15"/>
        <v>3.1000000000000028E-2</v>
      </c>
      <c r="AH12" s="8">
        <f>VLOOKUP($A12, Statcast!$A$2:$N$155, MATCH('Underlying Calculated'!AH$1, Statcast!$A$1:$N$1, 0), FALSE)</f>
        <v>94.095305829434693</v>
      </c>
      <c r="AI12" s="8">
        <f>VLOOKUP($A12, 'Statcast 2'!$A$2:$M$155, MATCH('Underlying Calculated'!AI$1, 'Statcast 2'!$A$1:$M$1, 0), FALSE)</f>
        <v>92.2</v>
      </c>
      <c r="AJ12" s="8">
        <f t="shared" si="16"/>
        <v>-1.8953058294346903</v>
      </c>
      <c r="AK12" s="8">
        <f>VLOOKUP($A12, Statcast!$A$2:$N$155, MATCH('Underlying Calculated'!AK$1, Statcast!$A$1:$N$1, 0), FALSE)</f>
        <v>10.1590136418471</v>
      </c>
      <c r="AL12" s="8">
        <f>VLOOKUP($A12, 'Statcast 2'!$A$2:$M$155, MATCH('Underlying Calculated'!AL$1, 'Statcast 2'!$A$1:$M$1, 0), FALSE)</f>
        <v>8.5</v>
      </c>
      <c r="AM12" s="8">
        <f t="shared" si="17"/>
        <v>-1.6590136418470998</v>
      </c>
      <c r="AN12" s="5">
        <f>VLOOKUP($A12, Statcast!$A$2:$N$155, MATCH('Underlying Calculated'!AN$1, Statcast!$A$1:$N$1, 0), FALSE)</f>
        <v>0.13513513999999999</v>
      </c>
      <c r="AO12" s="5">
        <f>VLOOKUP($A12, 'Statcast 2'!$A$2:$M$155, MATCH('Underlying Calculated'!AO$1, 'Statcast 2'!$A$1:$M$1, 0), FALSE)</f>
        <v>0.109</v>
      </c>
      <c r="AP12" s="5">
        <f t="shared" si="18"/>
        <v>-2.6135139999999987E-2</v>
      </c>
      <c r="AQ12" s="5">
        <f>VLOOKUP($A12, Statcast!$A$2:$N$155, MATCH('Underlying Calculated'!AQ$1, Statcast!$A$1:$N$1, 0), FALSE)</f>
        <v>0.58108108000000003</v>
      </c>
      <c r="AR12" s="5">
        <f>VLOOKUP($A12, 'Statcast 2'!$A$2:$M$155, MATCH('Underlying Calculated'!AR$1, 'Statcast 2'!$A$1:$M$1, 0), FALSE)</f>
        <v>0.51800000000000002</v>
      </c>
      <c r="AS12" s="8">
        <f t="shared" si="19"/>
        <v>-6.3081080000000012E-2</v>
      </c>
      <c r="AT12" s="14">
        <f>VLOOKUP($A12,'+ Stats'!$A$2:$N$155, MATCH('Underlying Calculated'!AT$1, '+ Stats'!$A$1:$N$1, 0), FALSE)</f>
        <v>93.786168211588702</v>
      </c>
      <c r="AU12" s="14">
        <f>VLOOKUP($A12,'+ Stats 2'!$A$2:$M$155, MATCH('Underlying Calculated'!AU$1, '+ Stats 2'!$A$1:$M$1, 0), FALSE)</f>
        <v>110</v>
      </c>
      <c r="AV12" s="14">
        <f t="shared" si="20"/>
        <v>16.213831788411298</v>
      </c>
      <c r="AW12" s="14">
        <f>VLOOKUP($A12,'+ Stats'!$A$2:$N$155, MATCH('Underlying Calculated'!AW$1, '+ Stats'!$A$1:$N$1, 0), FALSE)</f>
        <v>113.98958778606401</v>
      </c>
      <c r="AX12" s="14">
        <f>VLOOKUP($A12,'+ Stats 2'!$A$2:$M$155, MATCH('Underlying Calculated'!AX$1, '+ Stats 2'!$A$1:$M$1, 0), FALSE)</f>
        <v>112</v>
      </c>
      <c r="AY12" s="14">
        <f t="shared" si="21"/>
        <v>-1.989587786064007</v>
      </c>
      <c r="AZ12" s="14">
        <f>VLOOKUP($A12,'+ Stats'!$A$2:$N$155, MATCH('Underlying Calculated'!AZ$1, '+ Stats'!$A$1:$N$1, 0), FALSE)</f>
        <v>88.232257435877202</v>
      </c>
      <c r="BA12" s="14">
        <f>VLOOKUP($A12,'+ Stats 2'!$A$2:$S$155, MATCH('Underlying Calculated'!BA$1, '+ Stats 2'!$A$1:$S$1, 0), FALSE)</f>
        <v>82</v>
      </c>
      <c r="BB12" s="14">
        <f t="shared" si="22"/>
        <v>-6.2322574358772016</v>
      </c>
    </row>
    <row r="13" spans="1:54" x14ac:dyDescent="0.45">
      <c r="A13" t="s">
        <v>87</v>
      </c>
      <c r="B13" t="str">
        <f>VLOOKUP($A13, 'Plate Discipline'!$A$2:$N$155, MATCH('Underlying Calculated'!B$1, 'Plate Discipline'!$A$1:$N$1, 0), FALSE)</f>
        <v>LAD</v>
      </c>
      <c r="C13" s="7">
        <f>VLOOKUP($A13, Dashboard!$A$2:$N$155, MATCH('Underlying Calculated'!C$1, Dashboard!$A$1:$N$1, 0), FALSE)</f>
        <v>0.32704402500000002</v>
      </c>
      <c r="D13" s="7">
        <f>VLOOKUP($A13, 'Dashboard 2'!$A$2:$M$155, MATCH('Underlying Calculated'!D$1, 'Dashboard 2'!$A$1:$M$1, 0), FALSE)</f>
        <v>0.30099999999999999</v>
      </c>
      <c r="E13" s="7">
        <f t="shared" si="4"/>
        <v>-2.6044025000000026E-2</v>
      </c>
      <c r="F13" s="7">
        <f>VLOOKUP($A13, 'Career Advanced'!$A$2:$X$450, MATCH('Underlying Calculated'!$D$1, 'Career Advanced'!$A$1:$X$1, 0), FALSE)</f>
        <v>0.341760803</v>
      </c>
      <c r="G13" s="7">
        <f t="shared" si="5"/>
        <v>-1.4716777999999986E-2</v>
      </c>
      <c r="H13" s="7">
        <f t="shared" si="6"/>
        <v>-4.0760803000000012E-2</v>
      </c>
      <c r="I13" s="7">
        <f t="shared" si="7"/>
        <v>-2.6044025000000026E-2</v>
      </c>
      <c r="J13" s="7">
        <f t="shared" si="8"/>
        <v>2.6044025000000026E-2</v>
      </c>
      <c r="K13" s="14">
        <f t="shared" si="9"/>
        <v>62</v>
      </c>
      <c r="L13" s="7">
        <f t="shared" si="0"/>
        <v>1.4716777999999986E-2</v>
      </c>
      <c r="M13" s="7">
        <f t="shared" si="1"/>
        <v>4.0760803000000012E-2</v>
      </c>
      <c r="N13" s="14">
        <f t="shared" si="2"/>
        <v>73</v>
      </c>
      <c r="O13" s="14">
        <f t="shared" si="3"/>
        <v>16</v>
      </c>
      <c r="P13" s="6">
        <f>VLOOKUP($A13, 'Plate Discipline'!$A$2:$N$155, MATCH('Underlying Calculated'!P$1, 'Plate Discipline'!$A$1:$N$1, 0), FALSE)</f>
        <v>0.26513569999999997</v>
      </c>
      <c r="Q13" s="6">
        <f>VLOOKUP($A13, 'Plate Discipline 2'!$A$2:$M$155, MATCH('Underlying Calculated'!Q$1, 'Plate Discipline 2'!$A$1:$M$1, 0), FALSE)</f>
        <v>0.25900000000000001</v>
      </c>
      <c r="R13" s="6">
        <f t="shared" si="10"/>
        <v>-6.1356999999999662E-3</v>
      </c>
      <c r="S13" s="6">
        <f>VLOOKUP($A13, 'Plate Discipline'!$A$2:$N$155, MATCH('Underlying Calculated'!S$1, 'Plate Discipline'!$A$1:$N$1, 0), FALSE)</f>
        <v>0.74463519</v>
      </c>
      <c r="T13" s="6">
        <f>VLOOKUP($A13, 'Plate Discipline 2'!$A$2:$M$155, MATCH('Underlying Calculated'!T$1, 'Plate Discipline 2'!$A$1:$M$1, 0), FALSE)</f>
        <v>0.72599999999999998</v>
      </c>
      <c r="U13" s="6">
        <f t="shared" si="11"/>
        <v>-1.8635190000000024E-2</v>
      </c>
      <c r="V13" s="6">
        <f>VLOOKUP($A13, 'Plate Discipline'!$A$2:$N$155, MATCH('Underlying Calculated'!V$1, 'Plate Discipline'!$A$1:$N$1, 0), FALSE)</f>
        <v>0.50158729999999996</v>
      </c>
      <c r="W13" s="6">
        <f>VLOOKUP($A13, 'Plate Discipline 2'!$A$2:$M$155, MATCH('Underlying Calculated'!W$1, 'Plate Discipline 2'!$A$1:$M$1, 0), FALSE)</f>
        <v>0.495</v>
      </c>
      <c r="X13" s="6">
        <f t="shared" si="12"/>
        <v>-6.5872999999999626E-3</v>
      </c>
      <c r="Y13" s="6">
        <f>VLOOKUP($A13, 'Plate Discipline'!$A$2:$N$155, MATCH('Underlying Calculated'!Y$1, 'Plate Discipline'!$A$1:$N$1, 0), FALSE)</f>
        <v>0.70078739999999995</v>
      </c>
      <c r="Z13" s="6">
        <f>VLOOKUP($A13, 'Plate Discipline 2'!$A$2:$M$155, MATCH('Underlying Calculated'!Z$1, 'Plate Discipline 2'!$A$1:$M$1, 0), FALSE)</f>
        <v>0.70199999999999996</v>
      </c>
      <c r="AA13" s="6">
        <f t="shared" si="13"/>
        <v>1.2126000000000081E-3</v>
      </c>
      <c r="AB13" s="6">
        <f>VLOOKUP($A13, 'Plate Discipline'!$A$2:$N$155, MATCH('Underlying Calculated'!AB$1, 'Plate Discipline'!$A$1:$N$1, 0), FALSE)</f>
        <v>0.85302593999999998</v>
      </c>
      <c r="AC13" s="6">
        <f>VLOOKUP($A13, 'Plate Discipline 2'!$A$2:$M$155, MATCH('Underlying Calculated'!AC$1, 'Plate Discipline 2'!$A$1:$M$1, 0), FALSE)</f>
        <v>0.85899999999999999</v>
      </c>
      <c r="AD13" s="6">
        <f t="shared" si="14"/>
        <v>5.9740600000000033E-3</v>
      </c>
      <c r="AE13" s="6">
        <f>VLOOKUP($A13, 'Plate Discipline'!$A$2:$N$155, MATCH('Underlying Calculated'!AE$1, 'Plate Discipline'!$A$1:$N$1, 0), FALSE)</f>
        <v>0.81223628999999997</v>
      </c>
      <c r="AF13" s="6">
        <f>VLOOKUP($A13, 'Plate Discipline 2'!$A$2:$M$155, MATCH('Underlying Calculated'!AF$1, 'Plate Discipline 2'!$A$1:$M$1, 0), FALSE)</f>
        <v>0.81799999999999995</v>
      </c>
      <c r="AG13" s="6">
        <f t="shared" si="15"/>
        <v>5.7637099999999775E-3</v>
      </c>
      <c r="AH13" s="8">
        <f>VLOOKUP($A13, Statcast!$A$2:$N$155, MATCH('Underlying Calculated'!AH$1, Statcast!$A$1:$N$1, 0), FALSE)</f>
        <v>88.646119466642006</v>
      </c>
      <c r="AI13" s="8">
        <f>VLOOKUP($A13, 'Statcast 2'!$A$2:$M$155, MATCH('Underlying Calculated'!AI$1, 'Statcast 2'!$A$1:$M$1, 0), FALSE)</f>
        <v>90.4</v>
      </c>
      <c r="AJ13" s="8">
        <f t="shared" si="16"/>
        <v>1.7538805333580001</v>
      </c>
      <c r="AK13" s="8">
        <f>VLOOKUP($A13, Statcast!$A$2:$N$155, MATCH('Underlying Calculated'!AK$1, Statcast!$A$1:$N$1, 0), FALSE)</f>
        <v>17.604080163850998</v>
      </c>
      <c r="AL13" s="8">
        <f>VLOOKUP($A13, 'Statcast 2'!$A$2:$M$155, MATCH('Underlying Calculated'!AL$1, 'Statcast 2'!$A$1:$M$1, 0), FALSE)</f>
        <v>12.6</v>
      </c>
      <c r="AM13" s="8">
        <f t="shared" si="17"/>
        <v>-5.0040801638509986</v>
      </c>
      <c r="AN13" s="5">
        <f>VLOOKUP($A13, Statcast!$A$2:$N$155, MATCH('Underlying Calculated'!AN$1, Statcast!$A$1:$N$1, 0), FALSE)</f>
        <v>9.7560980000000005E-2</v>
      </c>
      <c r="AO13" s="5">
        <f>VLOOKUP($A13, 'Statcast 2'!$A$2:$M$155, MATCH('Underlying Calculated'!AO$1, 'Statcast 2'!$A$1:$M$1, 0), FALSE)</f>
        <v>0.10299999999999999</v>
      </c>
      <c r="AP13" s="5">
        <f t="shared" si="18"/>
        <v>5.4390199999999889E-3</v>
      </c>
      <c r="AQ13" s="5">
        <f>VLOOKUP($A13, Statcast!$A$2:$N$155, MATCH('Underlying Calculated'!AQ$1, Statcast!$A$1:$N$1, 0), FALSE)</f>
        <v>0.39634145999999998</v>
      </c>
      <c r="AR13" s="5">
        <f>VLOOKUP($A13, 'Statcast 2'!$A$2:$M$155, MATCH('Underlying Calculated'!AR$1, 'Statcast 2'!$A$1:$M$1, 0), FALSE)</f>
        <v>0.438</v>
      </c>
      <c r="AS13" s="8">
        <f t="shared" si="19"/>
        <v>4.1658540000000022E-2</v>
      </c>
      <c r="AT13" s="14">
        <f>VLOOKUP($A13,'+ Stats'!$A$2:$N$155, MATCH('Underlying Calculated'!AT$1, '+ Stats'!$A$1:$N$1, 0), FALSE)</f>
        <v>119.653139206733</v>
      </c>
      <c r="AU13" s="14">
        <f>VLOOKUP($A13,'+ Stats 2'!$A$2:$M$155, MATCH('Underlying Calculated'!AU$1, '+ Stats 2'!$A$1:$M$1, 0), FALSE)</f>
        <v>108</v>
      </c>
      <c r="AV13" s="14">
        <f t="shared" si="20"/>
        <v>-11.653139206733002</v>
      </c>
      <c r="AW13" s="14">
        <f>VLOOKUP($A13,'+ Stats'!$A$2:$N$155, MATCH('Underlying Calculated'!AW$1, '+ Stats'!$A$1:$N$1, 0), FALSE)</f>
        <v>72.2967282678309</v>
      </c>
      <c r="AX13" s="14">
        <f>VLOOKUP($A13,'+ Stats 2'!$A$2:$M$155, MATCH('Underlying Calculated'!AX$1, '+ Stats 2'!$A$1:$M$1, 0), FALSE)</f>
        <v>100</v>
      </c>
      <c r="AY13" s="14">
        <f t="shared" si="21"/>
        <v>27.7032717321691</v>
      </c>
      <c r="AZ13" s="14">
        <f>VLOOKUP($A13,'+ Stats'!$A$2:$N$155, MATCH('Underlying Calculated'!AZ$1, '+ Stats'!$A$1:$N$1, 0), FALSE)</f>
        <v>121.58419738178</v>
      </c>
      <c r="BA13" s="14">
        <f>VLOOKUP($A13,'+ Stats 2'!$A$2:$S$155, MATCH('Underlying Calculated'!BA$1, '+ Stats 2'!$A$1:$S$1, 0), FALSE)</f>
        <v>96</v>
      </c>
      <c r="BB13" s="14">
        <f t="shared" si="22"/>
        <v>-25.584197381780001</v>
      </c>
    </row>
    <row r="14" spans="1:54" x14ac:dyDescent="0.45">
      <c r="A14" t="s">
        <v>173</v>
      </c>
      <c r="B14" t="str">
        <f>VLOOKUP($A14, 'Plate Discipline'!$A$2:$N$155, MATCH('Underlying Calculated'!B$1, 'Plate Discipline'!$A$1:$N$1, 0), FALSE)</f>
        <v>BAL</v>
      </c>
      <c r="C14" s="7">
        <f>VLOOKUP($A14, Dashboard!$A$2:$N$155, MATCH('Underlying Calculated'!C$1, Dashboard!$A$1:$N$1, 0), FALSE)</f>
        <v>0.20610687</v>
      </c>
      <c r="D14" s="7">
        <f>VLOOKUP($A14, 'Dashboard 2'!$A$2:$M$155, MATCH('Underlying Calculated'!D$1, 'Dashboard 2'!$A$1:$M$1, 0), FALSE)</f>
        <v>0.246</v>
      </c>
      <c r="E14" s="7">
        <f t="shared" si="4"/>
        <v>3.9893129999999999E-2</v>
      </c>
      <c r="F14" s="7">
        <f>VLOOKUP($A14, 'Career Advanced'!$A$2:$X$450, MATCH('Underlying Calculated'!$D$1, 'Career Advanced'!$A$1:$X$1, 0), FALSE)</f>
        <v>0.264558232</v>
      </c>
      <c r="G14" s="7">
        <f t="shared" si="5"/>
        <v>-5.8451362000000007E-2</v>
      </c>
      <c r="H14" s="7">
        <f t="shared" si="6"/>
        <v>-1.8558232000000008E-2</v>
      </c>
      <c r="I14" s="7">
        <f t="shared" si="7"/>
        <v>3.9893129999999999E-2</v>
      </c>
      <c r="J14" s="7">
        <f t="shared" si="8"/>
        <v>3.9893129999999999E-2</v>
      </c>
      <c r="K14" s="14">
        <f t="shared" si="9"/>
        <v>45</v>
      </c>
      <c r="L14" s="7">
        <f t="shared" si="0"/>
        <v>5.8451362000000007E-2</v>
      </c>
      <c r="M14" s="7">
        <f t="shared" si="1"/>
        <v>1.8558232000000008E-2</v>
      </c>
      <c r="N14" s="14">
        <f t="shared" si="2"/>
        <v>18</v>
      </c>
      <c r="O14" s="14">
        <f t="shared" si="3"/>
        <v>47</v>
      </c>
      <c r="P14" s="6">
        <f>VLOOKUP($A14, 'Plate Discipline'!$A$2:$N$155, MATCH('Underlying Calculated'!P$1, 'Plate Discipline'!$A$1:$N$1, 0), FALSE)</f>
        <v>0.38173301999999998</v>
      </c>
      <c r="Q14" s="6">
        <f>VLOOKUP($A14, 'Plate Discipline 2'!$A$2:$M$155, MATCH('Underlying Calculated'!Q$1, 'Plate Discipline 2'!$A$1:$M$1, 0), FALSE)</f>
        <v>0.33700000000000002</v>
      </c>
      <c r="R14" s="6">
        <f t="shared" si="10"/>
        <v>-4.4733019999999957E-2</v>
      </c>
      <c r="S14" s="6">
        <f>VLOOKUP($A14, 'Plate Discipline'!$A$2:$N$155, MATCH('Underlying Calculated'!S$1, 'Plate Discipline'!$A$1:$N$1, 0), FALSE)</f>
        <v>0.69148936000000005</v>
      </c>
      <c r="T14" s="6">
        <f>VLOOKUP($A14, 'Plate Discipline 2'!$A$2:$M$155, MATCH('Underlying Calculated'!T$1, 'Plate Discipline 2'!$A$1:$M$1, 0), FALSE)</f>
        <v>0.64200000000000002</v>
      </c>
      <c r="U14" s="6">
        <f t="shared" si="11"/>
        <v>-4.9489360000000038E-2</v>
      </c>
      <c r="V14" s="6">
        <f>VLOOKUP($A14, 'Plate Discipline'!$A$2:$N$155, MATCH('Underlying Calculated'!V$1, 'Plate Discipline'!$A$1:$N$1, 0), FALSE)</f>
        <v>0.52677459999999998</v>
      </c>
      <c r="W14" s="6">
        <f>VLOOKUP($A14, 'Plate Discipline 2'!$A$2:$M$155, MATCH('Underlying Calculated'!W$1, 'Plate Discipline 2'!$A$1:$M$1, 0), FALSE)</f>
        <v>0.48399999999999999</v>
      </c>
      <c r="X14" s="6">
        <f t="shared" si="12"/>
        <v>-4.2774599999999996E-2</v>
      </c>
      <c r="Y14" s="6">
        <f>VLOOKUP($A14, 'Plate Discipline'!$A$2:$N$155, MATCH('Underlying Calculated'!Y$1, 'Plate Discipline'!$A$1:$N$1, 0), FALSE)</f>
        <v>0.77300612999999996</v>
      </c>
      <c r="Z14" s="6">
        <f>VLOOKUP($A14, 'Plate Discipline 2'!$A$2:$M$155, MATCH('Underlying Calculated'!Z$1, 'Plate Discipline 2'!$A$1:$M$1, 0), FALSE)</f>
        <v>0.72499999999999998</v>
      </c>
      <c r="AA14" s="6">
        <f t="shared" si="13"/>
        <v>-4.800612999999998E-2</v>
      </c>
      <c r="AB14" s="6">
        <f>VLOOKUP($A14, 'Plate Discipline'!$A$2:$N$155, MATCH('Underlying Calculated'!AB$1, 'Plate Discipline'!$A$1:$N$1, 0), FALSE)</f>
        <v>0.85769231000000001</v>
      </c>
      <c r="AC14" s="6">
        <f>VLOOKUP($A14, 'Plate Discipline 2'!$A$2:$M$155, MATCH('Underlying Calculated'!AC$1, 'Plate Discipline 2'!$A$1:$M$1, 0), FALSE)</f>
        <v>0.88</v>
      </c>
      <c r="AD14" s="6">
        <f t="shared" si="14"/>
        <v>2.2307689999999991E-2</v>
      </c>
      <c r="AE14" s="6">
        <f>VLOOKUP($A14, 'Plate Discipline'!$A$2:$N$155, MATCH('Underlying Calculated'!AE$1, 'Plate Discipline'!$A$1:$N$1, 0), FALSE)</f>
        <v>0.82505910000000005</v>
      </c>
      <c r="AF14" s="6">
        <f>VLOOKUP($A14, 'Plate Discipline 2'!$A$2:$M$155, MATCH('Underlying Calculated'!AF$1, 'Plate Discipline 2'!$A$1:$M$1, 0), FALSE)</f>
        <v>0.82399999999999995</v>
      </c>
      <c r="AG14" s="6">
        <f t="shared" si="15"/>
        <v>-1.0591000000000905E-3</v>
      </c>
      <c r="AH14" s="8">
        <f>VLOOKUP($A14, Statcast!$A$2:$N$155, MATCH('Underlying Calculated'!AH$1, Statcast!$A$1:$N$1, 0), FALSE)</f>
        <v>87.2331905776648</v>
      </c>
      <c r="AI14" s="8">
        <f>VLOOKUP($A14, 'Statcast 2'!$A$2:$M$155, MATCH('Underlying Calculated'!AI$1, 'Statcast 2'!$A$1:$M$1, 0), FALSE)</f>
        <v>91</v>
      </c>
      <c r="AJ14" s="8">
        <f t="shared" si="16"/>
        <v>3.7668094223352</v>
      </c>
      <c r="AK14" s="8">
        <f>VLOOKUP($A14, Statcast!$A$2:$N$155, MATCH('Underlying Calculated'!AK$1, Statcast!$A$1:$N$1, 0), FALSE)</f>
        <v>24.284417337650801</v>
      </c>
      <c r="AL14" s="8">
        <f>VLOOKUP($A14, 'Statcast 2'!$A$2:$M$155, MATCH('Underlying Calculated'!AL$1, 'Statcast 2'!$A$1:$M$1, 0), FALSE)</f>
        <v>23</v>
      </c>
      <c r="AM14" s="8">
        <f t="shared" si="17"/>
        <v>-1.284417337650801</v>
      </c>
      <c r="AN14" s="5">
        <f>VLOOKUP($A14, Statcast!$A$2:$N$155, MATCH('Underlying Calculated'!AN$1, Statcast!$A$1:$N$1, 0), FALSE)</f>
        <v>7.1428569999999997E-2</v>
      </c>
      <c r="AO14" s="5">
        <f>VLOOKUP($A14, 'Statcast 2'!$A$2:$M$155, MATCH('Underlying Calculated'!AO$1, 'Statcast 2'!$A$1:$M$1, 0), FALSE)</f>
        <v>0.151</v>
      </c>
      <c r="AP14" s="5">
        <f t="shared" si="18"/>
        <v>7.9571429999999999E-2</v>
      </c>
      <c r="AQ14" s="5">
        <f>VLOOKUP($A14, Statcast!$A$2:$N$155, MATCH('Underlying Calculated'!AQ$1, Statcast!$A$1:$N$1, 0), FALSE)</f>
        <v>0.32857143</v>
      </c>
      <c r="AR14" s="5">
        <f>VLOOKUP($A14, 'Statcast 2'!$A$2:$M$155, MATCH('Underlying Calculated'!AR$1, 'Statcast 2'!$A$1:$M$1, 0), FALSE)</f>
        <v>0.46800000000000003</v>
      </c>
      <c r="AS14" s="8">
        <f t="shared" si="19"/>
        <v>0.13942857000000003</v>
      </c>
      <c r="AT14" s="14">
        <f>VLOOKUP($A14,'+ Stats'!$A$2:$N$155, MATCH('Underlying Calculated'!AT$1, '+ Stats'!$A$1:$N$1, 0), FALSE)</f>
        <v>66.096918412029794</v>
      </c>
      <c r="AU14" s="14">
        <f>VLOOKUP($A14,'+ Stats 2'!$A$2:$M$155, MATCH('Underlying Calculated'!AU$1, '+ Stats 2'!$A$1:$M$1, 0), FALSE)</f>
        <v>78</v>
      </c>
      <c r="AV14" s="14">
        <f t="shared" si="20"/>
        <v>11.903081587970206</v>
      </c>
      <c r="AW14" s="14">
        <f>VLOOKUP($A14,'+ Stats'!$A$2:$N$155, MATCH('Underlying Calculated'!AW$1, '+ Stats'!$A$1:$N$1, 0), FALSE)</f>
        <v>74.023442635246596</v>
      </c>
      <c r="AX14" s="14">
        <f>VLOOKUP($A14,'+ Stats 2'!$A$2:$M$155, MATCH('Underlying Calculated'!AX$1, '+ Stats 2'!$A$1:$M$1, 0), FALSE)</f>
        <v>67</v>
      </c>
      <c r="AY14" s="14">
        <f t="shared" si="21"/>
        <v>-7.023442635246596</v>
      </c>
      <c r="AZ14" s="14">
        <f>VLOOKUP($A14,'+ Stats'!$A$2:$N$155, MATCH('Underlying Calculated'!AZ$1, '+ Stats'!$A$1:$N$1, 0), FALSE)</f>
        <v>144.48341109215301</v>
      </c>
      <c r="BA14" s="14">
        <f>VLOOKUP($A14,'+ Stats 2'!$A$2:$S$155, MATCH('Underlying Calculated'!BA$1, '+ Stats 2'!$A$1:$S$1, 0), FALSE)</f>
        <v>146</v>
      </c>
      <c r="BB14" s="14">
        <f t="shared" si="22"/>
        <v>1.5165889078469945</v>
      </c>
    </row>
    <row r="15" spans="1:54" x14ac:dyDescent="0.45">
      <c r="A15" t="s">
        <v>46</v>
      </c>
      <c r="B15" t="str">
        <f>VLOOKUP($A15, 'Plate Discipline'!$A$2:$N$155, MATCH('Underlying Calculated'!B$1, 'Plate Discipline'!$A$1:$N$1, 0), FALSE)</f>
        <v>ATL</v>
      </c>
      <c r="C15" s="7">
        <f>VLOOKUP($A15, Dashboard!$A$2:$N$155, MATCH('Underlying Calculated'!C$1, Dashboard!$A$1:$N$1, 0), FALSE)</f>
        <v>0.338582677</v>
      </c>
      <c r="D15" s="7">
        <f>VLOOKUP($A15, 'Dashboard 2'!$A$2:$M$155, MATCH('Underlying Calculated'!D$1, 'Dashboard 2'!$A$1:$M$1, 0), FALSE)</f>
        <v>0.37</v>
      </c>
      <c r="E15" s="7">
        <f t="shared" si="4"/>
        <v>3.1417322999999997E-2</v>
      </c>
      <c r="F15" s="7">
        <f>VLOOKUP($A15, 'Career Advanced'!$A$2:$X$450, MATCH('Underlying Calculated'!$D$1, 'Career Advanced'!$A$1:$X$1, 0), FALSE)</f>
        <v>0.31187483900000001</v>
      </c>
      <c r="G15" s="7">
        <f t="shared" si="5"/>
        <v>2.6707837999999984E-2</v>
      </c>
      <c r="H15" s="7">
        <f t="shared" si="6"/>
        <v>5.8125160999999981E-2</v>
      </c>
      <c r="I15" s="7">
        <f t="shared" si="7"/>
        <v>3.1417322999999997E-2</v>
      </c>
      <c r="J15" s="7">
        <f t="shared" si="8"/>
        <v>3.1417322999999997E-2</v>
      </c>
      <c r="K15" s="14">
        <f t="shared" si="9"/>
        <v>54</v>
      </c>
      <c r="L15" s="7">
        <f t="shared" si="0"/>
        <v>2.6707837999999984E-2</v>
      </c>
      <c r="M15" s="7">
        <f t="shared" si="1"/>
        <v>5.8125160999999981E-2</v>
      </c>
      <c r="N15" s="14">
        <f t="shared" si="2"/>
        <v>56</v>
      </c>
      <c r="O15" s="14">
        <f t="shared" si="3"/>
        <v>2</v>
      </c>
      <c r="P15" s="6">
        <f>VLOOKUP($A15, 'Plate Discipline'!$A$2:$N$155, MATCH('Underlying Calculated'!P$1, 'Plate Discipline'!$A$1:$N$1, 0), FALSE)</f>
        <v>0.28601694999999999</v>
      </c>
      <c r="Q15" s="6">
        <f>VLOOKUP($A15, 'Plate Discipline 2'!$A$2:$M$155, MATCH('Underlying Calculated'!Q$1, 'Plate Discipline 2'!$A$1:$M$1, 0), FALSE)</f>
        <v>0.27100000000000002</v>
      </c>
      <c r="R15" s="6">
        <f t="shared" si="10"/>
        <v>-1.5016949999999973E-2</v>
      </c>
      <c r="S15" s="6">
        <f>VLOOKUP($A15, 'Plate Discipline'!$A$2:$N$155, MATCH('Underlying Calculated'!S$1, 'Plate Discipline'!$A$1:$N$1, 0), FALSE)</f>
        <v>0.70531401000000005</v>
      </c>
      <c r="T15" s="6">
        <f>VLOOKUP($A15, 'Plate Discipline 2'!$A$2:$M$155, MATCH('Underlying Calculated'!T$1, 'Plate Discipline 2'!$A$1:$M$1, 0), FALSE)</f>
        <v>0.69299999999999995</v>
      </c>
      <c r="U15" s="6">
        <f t="shared" si="11"/>
        <v>-1.2314010000000097E-2</v>
      </c>
      <c r="V15" s="6">
        <f>VLOOKUP($A15, 'Plate Discipline'!$A$2:$N$155, MATCH('Underlying Calculated'!V$1, 'Plate Discipline'!$A$1:$N$1, 0), FALSE)</f>
        <v>0.48194131000000001</v>
      </c>
      <c r="W15" s="6">
        <f>VLOOKUP($A15, 'Plate Discipline 2'!$A$2:$M$155, MATCH('Underlying Calculated'!W$1, 'Plate Discipline 2'!$A$1:$M$1, 0), FALSE)</f>
        <v>0.46600000000000003</v>
      </c>
      <c r="X15" s="6">
        <f t="shared" si="12"/>
        <v>-1.5941309999999986E-2</v>
      </c>
      <c r="Y15" s="6">
        <f>VLOOKUP($A15, 'Plate Discipline'!$A$2:$N$155, MATCH('Underlying Calculated'!Y$1, 'Plate Discipline'!$A$1:$N$1, 0), FALSE)</f>
        <v>0.51851851999999998</v>
      </c>
      <c r="Z15" s="6">
        <f>VLOOKUP($A15, 'Plate Discipline 2'!$A$2:$M$155, MATCH('Underlying Calculated'!Z$1, 'Plate Discipline 2'!$A$1:$M$1, 0), FALSE)</f>
        <v>0.51800000000000002</v>
      </c>
      <c r="AA15" s="6">
        <f t="shared" si="13"/>
        <v>-5.1851999999996679E-4</v>
      </c>
      <c r="AB15" s="6">
        <f>VLOOKUP($A15, 'Plate Discipline'!$A$2:$N$155, MATCH('Underlying Calculated'!AB$1, 'Plate Discipline'!$A$1:$N$1, 0), FALSE)</f>
        <v>0.79452054999999999</v>
      </c>
      <c r="AC15" s="6">
        <f>VLOOKUP($A15, 'Plate Discipline 2'!$A$2:$M$155, MATCH('Underlying Calculated'!AC$1, 'Plate Discipline 2'!$A$1:$M$1, 0), FALSE)</f>
        <v>0.79400000000000004</v>
      </c>
      <c r="AD15" s="6">
        <f t="shared" si="14"/>
        <v>-5.2054999999995299E-4</v>
      </c>
      <c r="AE15" s="6">
        <f>VLOOKUP($A15, 'Plate Discipline'!$A$2:$N$155, MATCH('Underlying Calculated'!AE$1, 'Plate Discipline'!$A$1:$N$1, 0), FALSE)</f>
        <v>0.70725994999999997</v>
      </c>
      <c r="AF15" s="6">
        <f>VLOOKUP($A15, 'Plate Discipline 2'!$A$2:$M$155, MATCH('Underlying Calculated'!AF$1, 'Plate Discipline 2'!$A$1:$M$1, 0), FALSE)</f>
        <v>0.70799999999999996</v>
      </c>
      <c r="AG15" s="6">
        <f t="shared" si="15"/>
        <v>7.400499999999921E-4</v>
      </c>
      <c r="AH15" s="8">
        <f>VLOOKUP($A15, Statcast!$A$2:$N$155, MATCH('Underlying Calculated'!AH$1, Statcast!$A$1:$N$1, 0), FALSE)</f>
        <v>92.928864062671906</v>
      </c>
      <c r="AI15" s="8">
        <f>VLOOKUP($A15, 'Statcast 2'!$A$2:$M$155, MATCH('Underlying Calculated'!AI$1, 'Statcast 2'!$A$1:$M$1, 0), FALSE)</f>
        <v>91.7</v>
      </c>
      <c r="AJ15" s="8">
        <f t="shared" si="16"/>
        <v>-1.228864062671903</v>
      </c>
      <c r="AK15" s="8">
        <f>VLOOKUP($A15, Statcast!$A$2:$N$155, MATCH('Underlying Calculated'!AK$1, Statcast!$A$1:$N$1, 0), FALSE)</f>
        <v>15.298853482998499</v>
      </c>
      <c r="AL15" s="8">
        <f>VLOOKUP($A15, 'Statcast 2'!$A$2:$M$155, MATCH('Underlying Calculated'!AL$1, 'Statcast 2'!$A$1:$M$1, 0), FALSE)</f>
        <v>13.9</v>
      </c>
      <c r="AM15" s="8">
        <f t="shared" si="17"/>
        <v>-1.3988534829984989</v>
      </c>
      <c r="AN15" s="5">
        <f>VLOOKUP($A15, Statcast!$A$2:$N$155, MATCH('Underlying Calculated'!AN$1, Statcast!$A$1:$N$1, 0), FALSE)</f>
        <v>0.16901408000000001</v>
      </c>
      <c r="AO15" s="5">
        <f>VLOOKUP($A15, 'Statcast 2'!$A$2:$M$155, MATCH('Underlying Calculated'!AO$1, 'Statcast 2'!$A$1:$M$1, 0), FALSE)</f>
        <v>0.156</v>
      </c>
      <c r="AP15" s="5">
        <f t="shared" si="18"/>
        <v>-1.3014080000000011E-2</v>
      </c>
      <c r="AQ15" s="5">
        <f>VLOOKUP($A15, Statcast!$A$2:$N$155, MATCH('Underlying Calculated'!AQ$1, Statcast!$A$1:$N$1, 0), FALSE)</f>
        <v>0.55633803000000004</v>
      </c>
      <c r="AR15" s="5">
        <f>VLOOKUP($A15, 'Statcast 2'!$A$2:$M$155, MATCH('Underlying Calculated'!AR$1, 'Statcast 2'!$A$1:$M$1, 0), FALSE)</f>
        <v>0.52100000000000002</v>
      </c>
      <c r="AS15" s="8">
        <f t="shared" si="19"/>
        <v>-3.533803000000002E-2</v>
      </c>
      <c r="AT15" s="14">
        <f>VLOOKUP($A15,'+ Stats'!$A$2:$N$155, MATCH('Underlying Calculated'!AT$1, '+ Stats'!$A$1:$N$1, 0), FALSE)</f>
        <v>124.017518692731</v>
      </c>
      <c r="AU15" s="14">
        <f>VLOOKUP($A15,'+ Stats 2'!$A$2:$M$155, MATCH('Underlying Calculated'!AU$1, '+ Stats 2'!$A$1:$M$1, 0), FALSE)</f>
        <v>114</v>
      </c>
      <c r="AV15" s="14">
        <f t="shared" si="20"/>
        <v>-10.017518692731002</v>
      </c>
      <c r="AW15" s="14">
        <f>VLOOKUP($A15,'+ Stats'!$A$2:$N$155, MATCH('Underlying Calculated'!AW$1, '+ Stats'!$A$1:$N$1, 0), FALSE)</f>
        <v>80.223213044981094</v>
      </c>
      <c r="AX15" s="14">
        <f>VLOOKUP($A15,'+ Stats 2'!$A$2:$M$155, MATCH('Underlying Calculated'!AX$1, '+ Stats 2'!$A$1:$M$1, 0), FALSE)</f>
        <v>95</v>
      </c>
      <c r="AY15" s="14">
        <f t="shared" si="21"/>
        <v>14.776786955018906</v>
      </c>
      <c r="AZ15" s="14">
        <f>VLOOKUP($A15,'+ Stats'!$A$2:$N$155, MATCH('Underlying Calculated'!AZ$1, '+ Stats'!$A$1:$N$1, 0), FALSE)</f>
        <v>110.059848244912</v>
      </c>
      <c r="BA15" s="14">
        <f>VLOOKUP($A15,'+ Stats 2'!$A$2:$S$155, MATCH('Underlying Calculated'!BA$1, '+ Stats 2'!$A$1:$S$1, 0), FALSE)</f>
        <v>98</v>
      </c>
      <c r="BB15" s="14">
        <f t="shared" si="22"/>
        <v>-12.059848244912004</v>
      </c>
    </row>
    <row r="16" spans="1:54" x14ac:dyDescent="0.45">
      <c r="A16" t="s">
        <v>183</v>
      </c>
      <c r="B16" t="str">
        <f>VLOOKUP($A16, 'Plate Discipline'!$A$2:$N$155, MATCH('Underlying Calculated'!B$1, 'Plate Discipline'!$A$1:$N$1, 0), FALSE)</f>
        <v>MIL</v>
      </c>
      <c r="C16" s="7">
        <f>VLOOKUP($A16, Dashboard!$A$2:$N$155, MATCH('Underlying Calculated'!C$1, Dashboard!$A$1:$N$1, 0), FALSE)</f>
        <v>0.27358490499999999</v>
      </c>
      <c r="D16" s="7">
        <f>VLOOKUP($A16, 'Dashboard 2'!$A$2:$M$155, MATCH('Underlying Calculated'!D$1, 'Dashboard 2'!$A$1:$M$1, 0), FALSE)</f>
        <v>0.33500000000000002</v>
      </c>
      <c r="E16" s="7">
        <f t="shared" si="4"/>
        <v>6.1415095000000031E-2</v>
      </c>
      <c r="F16" s="7">
        <f>VLOOKUP($A16, 'Career Advanced'!$A$2:$X$450, MATCH('Underlying Calculated'!$D$1, 'Career Advanced'!$A$1:$X$1, 0), FALSE)</f>
        <v>0.31692307600000003</v>
      </c>
      <c r="G16" s="7">
        <f t="shared" si="5"/>
        <v>-4.3338171000000036E-2</v>
      </c>
      <c r="H16" s="7">
        <f t="shared" si="6"/>
        <v>1.8076923999999994E-2</v>
      </c>
      <c r="I16" s="7">
        <f t="shared" si="7"/>
        <v>6.1415095000000031E-2</v>
      </c>
      <c r="J16" s="7">
        <f t="shared" si="8"/>
        <v>6.1415095000000031E-2</v>
      </c>
      <c r="K16" s="14">
        <f t="shared" si="9"/>
        <v>22</v>
      </c>
      <c r="L16" s="7">
        <f t="shared" si="0"/>
        <v>4.3338171000000036E-2</v>
      </c>
      <c r="M16" s="7">
        <f t="shared" si="1"/>
        <v>1.8076923999999994E-2</v>
      </c>
      <c r="N16" s="14">
        <f t="shared" si="2"/>
        <v>40</v>
      </c>
      <c r="O16" s="14">
        <f t="shared" si="3"/>
        <v>49</v>
      </c>
      <c r="P16" s="6">
        <f>VLOOKUP($A16, 'Plate Discipline'!$A$2:$N$155, MATCH('Underlying Calculated'!P$1, 'Plate Discipline'!$A$1:$N$1, 0), FALSE)</f>
        <v>0.34219269000000002</v>
      </c>
      <c r="Q16" s="6">
        <f>VLOOKUP($A16, 'Plate Discipline 2'!$A$2:$M$155, MATCH('Underlying Calculated'!Q$1, 'Plate Discipline 2'!$A$1:$M$1, 0), FALSE)</f>
        <v>0.313</v>
      </c>
      <c r="R16" s="6">
        <f t="shared" si="10"/>
        <v>-2.9192690000000021E-2</v>
      </c>
      <c r="S16" s="6">
        <f>VLOOKUP($A16, 'Plate Discipline'!$A$2:$N$155, MATCH('Underlying Calculated'!S$1, 'Plate Discipline'!$A$1:$N$1, 0), FALSE)</f>
        <v>0.68633540000000004</v>
      </c>
      <c r="T16" s="6">
        <f>VLOOKUP($A16, 'Plate Discipline 2'!$A$2:$M$155, MATCH('Underlying Calculated'!T$1, 'Plate Discipline 2'!$A$1:$M$1, 0), FALSE)</f>
        <v>0.627</v>
      </c>
      <c r="U16" s="6">
        <f t="shared" si="11"/>
        <v>-5.9335400000000038E-2</v>
      </c>
      <c r="V16" s="6">
        <f>VLOOKUP($A16, 'Plate Discipline'!$A$2:$N$155, MATCH('Underlying Calculated'!V$1, 'Plate Discipline'!$A$1:$N$1, 0), FALSE)</f>
        <v>0.52006421000000003</v>
      </c>
      <c r="W16" s="6">
        <f>VLOOKUP($A16, 'Plate Discipline 2'!$A$2:$M$155, MATCH('Underlying Calculated'!W$1, 'Plate Discipline 2'!$A$1:$M$1, 0), FALSE)</f>
        <v>0.47399999999999998</v>
      </c>
      <c r="X16" s="6">
        <f t="shared" si="12"/>
        <v>-4.606421000000005E-2</v>
      </c>
      <c r="Y16" s="6">
        <f>VLOOKUP($A16, 'Plate Discipline'!$A$2:$N$155, MATCH('Underlying Calculated'!Y$1, 'Plate Discipline'!$A$1:$N$1, 0), FALSE)</f>
        <v>0.45631068000000002</v>
      </c>
      <c r="Z16" s="6">
        <f>VLOOKUP($A16, 'Plate Discipline 2'!$A$2:$M$155, MATCH('Underlying Calculated'!Z$1, 'Plate Discipline 2'!$A$1:$M$1, 0), FALSE)</f>
        <v>0.55800000000000005</v>
      </c>
      <c r="AA16" s="6">
        <f t="shared" si="13"/>
        <v>0.10168932000000003</v>
      </c>
      <c r="AB16" s="6">
        <f>VLOOKUP($A16, 'Plate Discipline'!$A$2:$N$155, MATCH('Underlying Calculated'!AB$1, 'Plate Discipline'!$A$1:$N$1, 0), FALSE)</f>
        <v>0.85972850999999995</v>
      </c>
      <c r="AC16" s="6">
        <f>VLOOKUP($A16, 'Plate Discipline 2'!$A$2:$M$155, MATCH('Underlying Calculated'!AC$1, 'Plate Discipline 2'!$A$1:$M$1, 0), FALSE)</f>
        <v>0.88800000000000001</v>
      </c>
      <c r="AD16" s="6">
        <f t="shared" si="14"/>
        <v>2.8271490000000066E-2</v>
      </c>
      <c r="AE16" s="6">
        <f>VLOOKUP($A16, 'Plate Discipline'!$A$2:$N$155, MATCH('Underlying Calculated'!AE$1, 'Plate Discipline'!$A$1:$N$1, 0), FALSE)</f>
        <v>0.73148148000000002</v>
      </c>
      <c r="AF16" s="6">
        <f>VLOOKUP($A16, 'Plate Discipline 2'!$A$2:$M$155, MATCH('Underlying Calculated'!AF$1, 'Plate Discipline 2'!$A$1:$M$1, 0), FALSE)</f>
        <v>0.78200000000000003</v>
      </c>
      <c r="AG16" s="6">
        <f t="shared" si="15"/>
        <v>5.0518520000000011E-2</v>
      </c>
      <c r="AH16" s="8">
        <f>VLOOKUP($A16, Statcast!$A$2:$N$155, MATCH('Underlying Calculated'!AH$1, Statcast!$A$1:$N$1, 0), FALSE)</f>
        <v>88.000980411876299</v>
      </c>
      <c r="AI16" s="8">
        <f>VLOOKUP($A16, 'Statcast 2'!$A$2:$M$155, MATCH('Underlying Calculated'!AI$1, 'Statcast 2'!$A$1:$M$1, 0), FALSE)</f>
        <v>90.6</v>
      </c>
      <c r="AJ16" s="8">
        <f t="shared" si="16"/>
        <v>2.5990195881236957</v>
      </c>
      <c r="AK16" s="8">
        <f>VLOOKUP($A16, Statcast!$A$2:$N$155, MATCH('Underlying Calculated'!AK$1, Statcast!$A$1:$N$1, 0), FALSE)</f>
        <v>7.7400807359001798</v>
      </c>
      <c r="AL16" s="8">
        <f>VLOOKUP($A16, 'Statcast 2'!$A$2:$M$155, MATCH('Underlying Calculated'!AL$1, 'Statcast 2'!$A$1:$M$1, 0), FALSE)</f>
        <v>7.8</v>
      </c>
      <c r="AM16" s="8">
        <f t="shared" si="17"/>
        <v>5.9919264099820069E-2</v>
      </c>
      <c r="AN16" s="5">
        <f>VLOOKUP($A16, Statcast!$A$2:$N$155, MATCH('Underlying Calculated'!AN$1, Statcast!$A$1:$N$1, 0), FALSE)</f>
        <v>6.25E-2</v>
      </c>
      <c r="AO16" s="5">
        <f>VLOOKUP($A16, 'Statcast 2'!$A$2:$M$155, MATCH('Underlying Calculated'!AO$1, 'Statcast 2'!$A$1:$M$1, 0), FALSE)</f>
        <v>8.5000000000000006E-2</v>
      </c>
      <c r="AP16" s="5">
        <f t="shared" si="18"/>
        <v>2.2500000000000006E-2</v>
      </c>
      <c r="AQ16" s="5">
        <f>VLOOKUP($A16, Statcast!$A$2:$N$155, MATCH('Underlying Calculated'!AQ$1, Statcast!$A$1:$N$1, 0), FALSE)</f>
        <v>0.41071428999999998</v>
      </c>
      <c r="AR16" s="5">
        <f>VLOOKUP($A16, 'Statcast 2'!$A$2:$M$155, MATCH('Underlying Calculated'!AR$1, 'Statcast 2'!$A$1:$M$1, 0), FALSE)</f>
        <v>0.47</v>
      </c>
      <c r="AS16" s="8">
        <f t="shared" si="19"/>
        <v>5.9285709999999991E-2</v>
      </c>
      <c r="AT16" s="14">
        <f>VLOOKUP($A16,'+ Stats'!$A$2:$N$155, MATCH('Underlying Calculated'!AT$1, '+ Stats'!$A$1:$N$1, 0), FALSE)</f>
        <v>73.186442042358394</v>
      </c>
      <c r="AU16" s="14">
        <f>VLOOKUP($A16,'+ Stats 2'!$A$2:$M$155, MATCH('Underlying Calculated'!AU$1, '+ Stats 2'!$A$1:$M$1, 0), FALSE)</f>
        <v>119</v>
      </c>
      <c r="AV16" s="14">
        <f t="shared" si="20"/>
        <v>45.813557957641606</v>
      </c>
      <c r="AW16" s="14">
        <f>VLOOKUP($A16,'+ Stats'!$A$2:$N$155, MATCH('Underlying Calculated'!AW$1, '+ Stats'!$A$1:$N$1, 0), FALSE)</f>
        <v>118.35528590152499</v>
      </c>
      <c r="AX16" s="14">
        <f>VLOOKUP($A16,'+ Stats 2'!$A$2:$M$155, MATCH('Underlying Calculated'!AX$1, '+ Stats 2'!$A$1:$M$1, 0), FALSE)</f>
        <v>109</v>
      </c>
      <c r="AY16" s="14">
        <f t="shared" si="21"/>
        <v>-9.3552859015249936</v>
      </c>
      <c r="AZ16" s="14">
        <f>VLOOKUP($A16,'+ Stats'!$A$2:$N$155, MATCH('Underlying Calculated'!AZ$1, '+ Stats'!$A$1:$N$1, 0), FALSE)</f>
        <v>93.0851004194013</v>
      </c>
      <c r="BA16" s="14">
        <f>VLOOKUP($A16,'+ Stats 2'!$A$2:$S$155, MATCH('Underlying Calculated'!BA$1, '+ Stats 2'!$A$1:$S$1, 0), FALSE)</f>
        <v>79</v>
      </c>
      <c r="BB16" s="14">
        <f t="shared" si="22"/>
        <v>-14.0851004194013</v>
      </c>
    </row>
    <row r="17" spans="1:54" x14ac:dyDescent="0.45">
      <c r="A17" t="s">
        <v>117</v>
      </c>
      <c r="B17" t="str">
        <f>VLOOKUP($A17, 'Plate Discipline'!$A$2:$N$155, MATCH('Underlying Calculated'!B$1, 'Plate Discipline'!$A$1:$N$1, 0), FALSE)</f>
        <v>DET</v>
      </c>
      <c r="C17" s="7">
        <f>VLOOKUP($A17, Dashboard!$A$2:$N$155, MATCH('Underlying Calculated'!C$1, Dashboard!$A$1:$N$1, 0), FALSE)</f>
        <v>0.28225806399999998</v>
      </c>
      <c r="D17" s="7">
        <f>VLOOKUP($A17, 'Dashboard 2'!$A$2:$M$155, MATCH('Underlying Calculated'!D$1, 'Dashboard 2'!$A$1:$M$1, 0), FALSE)</f>
        <v>0.36099999999999999</v>
      </c>
      <c r="E17" s="7">
        <f t="shared" si="4"/>
        <v>7.8741936000000012E-2</v>
      </c>
      <c r="F17" s="7">
        <f>VLOOKUP($A17, 'Career Advanced'!$A$2:$X$450, MATCH('Underlying Calculated'!$D$1, 'Career Advanced'!$A$1:$X$1, 0), FALSE)</f>
        <v>0.353846153</v>
      </c>
      <c r="G17" s="7">
        <f t="shared" si="5"/>
        <v>-7.1588089000000021E-2</v>
      </c>
      <c r="H17" s="7">
        <f t="shared" si="6"/>
        <v>7.153846999999991E-3</v>
      </c>
      <c r="I17" s="7">
        <f t="shared" si="7"/>
        <v>7.8741936000000012E-2</v>
      </c>
      <c r="J17" s="7">
        <f t="shared" si="8"/>
        <v>7.8741936000000012E-2</v>
      </c>
      <c r="K17" s="14">
        <f t="shared" si="9"/>
        <v>13</v>
      </c>
      <c r="L17" s="7">
        <f t="shared" si="0"/>
        <v>7.1588089000000021E-2</v>
      </c>
      <c r="M17" s="7">
        <f t="shared" si="1"/>
        <v>7.153846999999991E-3</v>
      </c>
      <c r="N17" s="14">
        <f t="shared" si="2"/>
        <v>7</v>
      </c>
      <c r="O17" s="14">
        <f t="shared" si="3"/>
        <v>88</v>
      </c>
      <c r="P17" s="6">
        <f>VLOOKUP($A17, 'Plate Discipline'!$A$2:$N$155, MATCH('Underlying Calculated'!P$1, 'Plate Discipline'!$A$1:$N$1, 0), FALSE)</f>
        <v>0.22595077999999999</v>
      </c>
      <c r="Q17" s="6">
        <f>VLOOKUP($A17, 'Plate Discipline 2'!$A$2:$M$155, MATCH('Underlying Calculated'!Q$1, 'Plate Discipline 2'!$A$1:$M$1, 0), FALSE)</f>
        <v>0.23899999999999999</v>
      </c>
      <c r="R17" s="6">
        <f t="shared" si="10"/>
        <v>1.304922E-2</v>
      </c>
      <c r="S17" s="6">
        <f>VLOOKUP($A17, 'Plate Discipline'!$A$2:$N$155, MATCH('Underlying Calculated'!S$1, 'Plate Discipline'!$A$1:$N$1, 0), FALSE)</f>
        <v>0.58836206999999996</v>
      </c>
      <c r="T17" s="6">
        <f>VLOOKUP($A17, 'Plate Discipline 2'!$A$2:$M$155, MATCH('Underlying Calculated'!T$1, 'Plate Discipline 2'!$A$1:$M$1, 0), FALSE)</f>
        <v>0.66</v>
      </c>
      <c r="U17" s="6">
        <f t="shared" si="11"/>
        <v>7.1637930000000072E-2</v>
      </c>
      <c r="V17" s="6">
        <f>VLOOKUP($A17, 'Plate Discipline'!$A$2:$N$155, MATCH('Underlying Calculated'!V$1, 'Plate Discipline'!$A$1:$N$1, 0), FALSE)</f>
        <v>0.41053787000000003</v>
      </c>
      <c r="W17" s="6">
        <f>VLOOKUP($A17, 'Plate Discipline 2'!$A$2:$M$155, MATCH('Underlying Calculated'!W$1, 'Plate Discipline 2'!$A$1:$M$1, 0), FALSE)</f>
        <v>0.45600000000000002</v>
      </c>
      <c r="X17" s="6">
        <f t="shared" si="12"/>
        <v>4.5462129999999989E-2</v>
      </c>
      <c r="Y17" s="6">
        <f>VLOOKUP($A17, 'Plate Discipline'!$A$2:$N$155, MATCH('Underlying Calculated'!Y$1, 'Plate Discipline'!$A$1:$N$1, 0), FALSE)</f>
        <v>0.47524751999999998</v>
      </c>
      <c r="Z17" s="6">
        <f>VLOOKUP($A17, 'Plate Discipline 2'!$A$2:$M$155, MATCH('Underlying Calculated'!Z$1, 'Plate Discipline 2'!$A$1:$M$1, 0), FALSE)</f>
        <v>0.61699999999999999</v>
      </c>
      <c r="AA17" s="6">
        <f t="shared" si="13"/>
        <v>0.14175248000000001</v>
      </c>
      <c r="AB17" s="6">
        <f>VLOOKUP($A17, 'Plate Discipline'!$A$2:$N$155, MATCH('Underlying Calculated'!AB$1, 'Plate Discipline'!$A$1:$N$1, 0), FALSE)</f>
        <v>0.84981684999999996</v>
      </c>
      <c r="AC17" s="6">
        <f>VLOOKUP($A17, 'Plate Discipline 2'!$A$2:$M$155, MATCH('Underlying Calculated'!AC$1, 'Plate Discipline 2'!$A$1:$M$1, 0), FALSE)</f>
        <v>0.81599999999999995</v>
      </c>
      <c r="AD17" s="6">
        <f t="shared" si="14"/>
        <v>-3.3816850000000009E-2</v>
      </c>
      <c r="AE17" s="6">
        <f>VLOOKUP($A17, 'Plate Discipline'!$A$2:$N$155, MATCH('Underlying Calculated'!AE$1, 'Plate Discipline'!$A$1:$N$1, 0), FALSE)</f>
        <v>0.74866310000000003</v>
      </c>
      <c r="AF17" s="6">
        <f>VLOOKUP($A17, 'Plate Discipline 2'!$A$2:$M$155, MATCH('Underlying Calculated'!AF$1, 'Plate Discipline 2'!$A$1:$M$1, 0), FALSE)</f>
        <v>0.76600000000000001</v>
      </c>
      <c r="AG17" s="6">
        <f t="shared" si="15"/>
        <v>1.7336899999999988E-2</v>
      </c>
      <c r="AH17" s="8">
        <f>VLOOKUP($A17, Statcast!$A$2:$N$155, MATCH('Underlying Calculated'!AH$1, Statcast!$A$1:$N$1, 0), FALSE)</f>
        <v>91.446478133810999</v>
      </c>
      <c r="AI17" s="8">
        <f>VLOOKUP($A17, 'Statcast 2'!$A$2:$M$155, MATCH('Underlying Calculated'!AI$1, 'Statcast 2'!$A$1:$M$1, 0), FALSE)</f>
        <v>90.7</v>
      </c>
      <c r="AJ17" s="8">
        <f t="shared" si="16"/>
        <v>-0.74647813381099581</v>
      </c>
      <c r="AK17" s="8">
        <f>VLOOKUP($A17, Statcast!$A$2:$N$155, MATCH('Underlying Calculated'!AK$1, Statcast!$A$1:$N$1, 0), FALSE)</f>
        <v>10.0688090584331</v>
      </c>
      <c r="AL17" s="8">
        <f>VLOOKUP($A17, 'Statcast 2'!$A$2:$M$155, MATCH('Underlying Calculated'!AL$1, 'Statcast 2'!$A$1:$M$1, 0), FALSE)</f>
        <v>13</v>
      </c>
      <c r="AM17" s="8">
        <f t="shared" si="17"/>
        <v>2.9311909415669</v>
      </c>
      <c r="AN17" s="5">
        <f>VLOOKUP($A17, Statcast!$A$2:$N$155, MATCH('Underlying Calculated'!AN$1, Statcast!$A$1:$N$1, 0), FALSE)</f>
        <v>0.14285713999999999</v>
      </c>
      <c r="AO17" s="5">
        <f>VLOOKUP($A17, 'Statcast 2'!$A$2:$M$155, MATCH('Underlying Calculated'!AO$1, 'Statcast 2'!$A$1:$M$1, 0), FALSE)</f>
        <v>0.129</v>
      </c>
      <c r="AP17" s="5">
        <f t="shared" si="18"/>
        <v>-1.385713999999999E-2</v>
      </c>
      <c r="AQ17" s="5">
        <f>VLOOKUP($A17, Statcast!$A$2:$N$155, MATCH('Underlying Calculated'!AQ$1, Statcast!$A$1:$N$1, 0), FALSE)</f>
        <v>0.46616541</v>
      </c>
      <c r="AR17" s="5">
        <f>VLOOKUP($A17, 'Statcast 2'!$A$2:$M$155, MATCH('Underlying Calculated'!AR$1, 'Statcast 2'!$A$1:$M$1, 0), FALSE)</f>
        <v>0.44900000000000001</v>
      </c>
      <c r="AS17" s="8">
        <f t="shared" si="19"/>
        <v>-1.7165409999999992E-2</v>
      </c>
      <c r="AT17" s="14">
        <f>VLOOKUP($A17,'+ Stats'!$A$2:$N$155, MATCH('Underlying Calculated'!AT$1, '+ Stats'!$A$1:$N$1, 0), FALSE)</f>
        <v>108.228872328774</v>
      </c>
      <c r="AU17" s="14">
        <f>VLOOKUP($A17,'+ Stats 2'!$A$2:$M$155, MATCH('Underlying Calculated'!AU$1, '+ Stats 2'!$A$1:$M$1, 0), FALSE)</f>
        <v>110</v>
      </c>
      <c r="AV17" s="14">
        <f t="shared" si="20"/>
        <v>1.7711276712259973</v>
      </c>
      <c r="AW17" s="14">
        <f>VLOOKUP($A17,'+ Stats'!$A$2:$N$155, MATCH('Underlying Calculated'!AW$1, '+ Stats'!$A$1:$N$1, 0), FALSE)</f>
        <v>108.724762662836</v>
      </c>
      <c r="AX17" s="14">
        <f>VLOOKUP($A17,'+ Stats 2'!$A$2:$M$155, MATCH('Underlying Calculated'!AX$1, '+ Stats 2'!$A$1:$M$1, 0), FALSE)</f>
        <v>105</v>
      </c>
      <c r="AY17" s="14">
        <f t="shared" si="21"/>
        <v>-3.7247626628359995</v>
      </c>
      <c r="AZ17" s="14">
        <f>VLOOKUP($A17,'+ Stats'!$A$2:$N$155, MATCH('Underlying Calculated'!AZ$1, '+ Stats'!$A$1:$N$1, 0), FALSE)</f>
        <v>86.632291668546301</v>
      </c>
      <c r="BA17" s="14">
        <f>VLOOKUP($A17,'+ Stats 2'!$A$2:$S$155, MATCH('Underlying Calculated'!BA$1, '+ Stats 2'!$A$1:$S$1, 0), FALSE)</f>
        <v>90</v>
      </c>
      <c r="BB17" s="14">
        <f t="shared" si="22"/>
        <v>3.3677083314536986</v>
      </c>
    </row>
    <row r="18" spans="1:54" x14ac:dyDescent="0.45">
      <c r="A18" t="s">
        <v>162</v>
      </c>
      <c r="B18" t="str">
        <f>VLOOKUP($A18, 'Plate Discipline'!$A$2:$N$155, MATCH('Underlying Calculated'!B$1, 'Plate Discipline'!$A$1:$N$1, 0), FALSE)</f>
        <v>CHC</v>
      </c>
      <c r="C18" s="7">
        <f>VLOOKUP($A18, Dashboard!$A$2:$N$155, MATCH('Underlying Calculated'!C$1, Dashboard!$A$1:$N$1, 0), FALSE)</f>
        <v>0.30434782599999999</v>
      </c>
      <c r="D18" s="7">
        <f>VLOOKUP($A18, 'Dashboard 2'!$A$2:$M$155, MATCH('Underlying Calculated'!D$1, 'Dashboard 2'!$A$1:$M$1, 0), FALSE)</f>
        <v>0.30499999999999999</v>
      </c>
      <c r="E18" s="7">
        <f t="shared" si="4"/>
        <v>6.5217400000000536E-4</v>
      </c>
      <c r="F18" s="7">
        <f>VLOOKUP($A18, 'Career Advanced'!$A$2:$X$450, MATCH('Underlying Calculated'!$D$1, 'Career Advanced'!$A$1:$X$1, 0), FALSE)</f>
        <v>0.31298828099999998</v>
      </c>
      <c r="G18" s="7">
        <f t="shared" si="5"/>
        <v>-8.6404549999999913E-3</v>
      </c>
      <c r="H18" s="7">
        <f t="shared" si="6"/>
        <v>-7.988280999999986E-3</v>
      </c>
      <c r="I18" s="7">
        <f t="shared" si="7"/>
        <v>6.5217400000000536E-4</v>
      </c>
      <c r="J18" s="7">
        <f t="shared" si="8"/>
        <v>6.5217400000000536E-4</v>
      </c>
      <c r="K18" s="14">
        <f t="shared" si="9"/>
        <v>100</v>
      </c>
      <c r="L18" s="7">
        <f t="shared" si="0"/>
        <v>8.6404549999999913E-3</v>
      </c>
      <c r="M18" s="7">
        <f t="shared" si="1"/>
        <v>7.988280999999986E-3</v>
      </c>
      <c r="N18" s="14">
        <f t="shared" si="2"/>
        <v>83</v>
      </c>
      <c r="O18" s="14">
        <f t="shared" si="3"/>
        <v>82</v>
      </c>
      <c r="P18" s="6">
        <f>VLOOKUP($A18, 'Plate Discipline'!$A$2:$N$155, MATCH('Underlying Calculated'!P$1, 'Plate Discipline'!$A$1:$N$1, 0), FALSE)</f>
        <v>0.25247524999999998</v>
      </c>
      <c r="Q18" s="6">
        <f>VLOOKUP($A18, 'Plate Discipline 2'!$A$2:$M$155, MATCH('Underlying Calculated'!Q$1, 'Plate Discipline 2'!$A$1:$M$1, 0), FALSE)</f>
        <v>0.246</v>
      </c>
      <c r="R18" s="6">
        <f t="shared" si="10"/>
        <v>-6.475249999999988E-3</v>
      </c>
      <c r="S18" s="6">
        <f>VLOOKUP($A18, 'Plate Discipline'!$A$2:$N$155, MATCH('Underlying Calculated'!S$1, 'Plate Discipline'!$A$1:$N$1, 0), FALSE)</f>
        <v>0.66105263000000003</v>
      </c>
      <c r="T18" s="6">
        <f>VLOOKUP($A18, 'Plate Discipline 2'!$A$2:$M$155, MATCH('Underlying Calculated'!T$1, 'Plate Discipline 2'!$A$1:$M$1, 0), FALSE)</f>
        <v>0.63200000000000001</v>
      </c>
      <c r="U18" s="6">
        <f t="shared" si="11"/>
        <v>-2.9052630000000024E-2</v>
      </c>
      <c r="V18" s="6">
        <f>VLOOKUP($A18, 'Plate Discipline'!$A$2:$N$155, MATCH('Underlying Calculated'!V$1, 'Plate Discipline'!$A$1:$N$1, 0), FALSE)</f>
        <v>0.47326507000000001</v>
      </c>
      <c r="W18" s="6">
        <f>VLOOKUP($A18, 'Plate Discipline 2'!$A$2:$M$155, MATCH('Underlying Calculated'!W$1, 'Plate Discipline 2'!$A$1:$M$1, 0), FALSE)</f>
        <v>0.44700000000000001</v>
      </c>
      <c r="X18" s="6">
        <f t="shared" si="12"/>
        <v>-2.6265070000000001E-2</v>
      </c>
      <c r="Y18" s="6">
        <f>VLOOKUP($A18, 'Plate Discipline'!$A$2:$N$155, MATCH('Underlying Calculated'!Y$1, 'Plate Discipline'!$A$1:$N$1, 0), FALSE)</f>
        <v>0.52941176000000001</v>
      </c>
      <c r="Z18" s="6">
        <f>VLOOKUP($A18, 'Plate Discipline 2'!$A$2:$M$155, MATCH('Underlying Calculated'!Z$1, 'Plate Discipline 2'!$A$1:$M$1, 0), FALSE)</f>
        <v>0.52900000000000003</v>
      </c>
      <c r="AA18" s="6">
        <f t="shared" si="13"/>
        <v>-4.1175999999998325E-4</v>
      </c>
      <c r="AB18" s="6">
        <f>VLOOKUP($A18, 'Plate Discipline'!$A$2:$N$155, MATCH('Underlying Calculated'!AB$1, 'Plate Discipline'!$A$1:$N$1, 0), FALSE)</f>
        <v>0.80254776999999999</v>
      </c>
      <c r="AC18" s="6">
        <f>VLOOKUP($A18, 'Plate Discipline 2'!$A$2:$M$155, MATCH('Underlying Calculated'!AC$1, 'Plate Discipline 2'!$A$1:$M$1, 0), FALSE)</f>
        <v>0.82</v>
      </c>
      <c r="AD18" s="6">
        <f t="shared" si="14"/>
        <v>1.7452229999999957E-2</v>
      </c>
      <c r="AE18" s="6">
        <f>VLOOKUP($A18, 'Plate Discipline'!$A$2:$N$155, MATCH('Underlying Calculated'!AE$1, 'Plate Discipline'!$A$1:$N$1, 0), FALSE)</f>
        <v>0.73557691999999997</v>
      </c>
      <c r="AF18" s="6">
        <f>VLOOKUP($A18, 'Plate Discipline 2'!$A$2:$M$155, MATCH('Underlying Calculated'!AF$1, 'Plate Discipline 2'!$A$1:$M$1, 0), FALSE)</f>
        <v>0.74299999999999999</v>
      </c>
      <c r="AG18" s="6">
        <f t="shared" si="15"/>
        <v>7.4230800000000263E-3</v>
      </c>
      <c r="AH18" s="8">
        <f>VLOOKUP($A18, Statcast!$A$2:$N$155, MATCH('Underlying Calculated'!AH$1, Statcast!$A$1:$N$1, 0), FALSE)</f>
        <v>90.218546398615402</v>
      </c>
      <c r="AI18" s="8">
        <f>VLOOKUP($A18, 'Statcast 2'!$A$2:$M$155, MATCH('Underlying Calculated'!AI$1, 'Statcast 2'!$A$1:$M$1, 0), FALSE)</f>
        <v>91.4</v>
      </c>
      <c r="AJ18" s="8">
        <f t="shared" si="16"/>
        <v>1.1814536013846038</v>
      </c>
      <c r="AK18" s="8">
        <f>VLOOKUP($A18, Statcast!$A$2:$N$155, MATCH('Underlying Calculated'!AK$1, Statcast!$A$1:$N$1, 0), FALSE)</f>
        <v>10.457513271751999</v>
      </c>
      <c r="AL18" s="8">
        <f>VLOOKUP($A18, 'Statcast 2'!$A$2:$M$155, MATCH('Underlying Calculated'!AL$1, 'Statcast 2'!$A$1:$M$1, 0), FALSE)</f>
        <v>17.5</v>
      </c>
      <c r="AM18" s="8">
        <f t="shared" si="17"/>
        <v>7.0424867282480008</v>
      </c>
      <c r="AN18" s="5">
        <f>VLOOKUP($A18, Statcast!$A$2:$N$155, MATCH('Underlying Calculated'!AN$1, Statcast!$A$1:$N$1, 0), FALSE)</f>
        <v>0.1092437</v>
      </c>
      <c r="AO18" s="5">
        <f>VLOOKUP($A18, 'Statcast 2'!$A$2:$M$155, MATCH('Underlying Calculated'!AO$1, 'Statcast 2'!$A$1:$M$1, 0), FALSE)</f>
        <v>0.13700000000000001</v>
      </c>
      <c r="AP18" s="5">
        <f t="shared" si="18"/>
        <v>2.7756300000000012E-2</v>
      </c>
      <c r="AQ18" s="5">
        <f>VLOOKUP($A18, Statcast!$A$2:$N$155, MATCH('Underlying Calculated'!AQ$1, Statcast!$A$1:$N$1, 0), FALSE)</f>
        <v>0.40336134000000001</v>
      </c>
      <c r="AR18" s="5">
        <f>VLOOKUP($A18, 'Statcast 2'!$A$2:$M$155, MATCH('Underlying Calculated'!AR$1, 'Statcast 2'!$A$1:$M$1, 0), FALSE)</f>
        <v>0.47399999999999998</v>
      </c>
      <c r="AS18" s="8">
        <f t="shared" si="19"/>
        <v>7.0638659999999964E-2</v>
      </c>
      <c r="AT18" s="14">
        <f>VLOOKUP($A18,'+ Stats'!$A$2:$N$155, MATCH('Underlying Calculated'!AT$1, '+ Stats'!$A$1:$N$1, 0), FALSE)</f>
        <v>93.8088926791429</v>
      </c>
      <c r="AU18" s="14">
        <f>VLOOKUP($A18,'+ Stats 2'!$A$2:$M$155, MATCH('Underlying Calculated'!AU$1, '+ Stats 2'!$A$1:$M$1, 0), FALSE)</f>
        <v>101</v>
      </c>
      <c r="AV18" s="14">
        <f t="shared" si="20"/>
        <v>7.1911073208570997</v>
      </c>
      <c r="AW18" s="14">
        <f>VLOOKUP($A18,'+ Stats'!$A$2:$N$155, MATCH('Underlying Calculated'!AW$1, '+ Stats'!$A$1:$N$1, 0), FALSE)</f>
        <v>108.36099855115501</v>
      </c>
      <c r="AX18" s="14">
        <f>VLOOKUP($A18,'+ Stats 2'!$A$2:$M$155, MATCH('Underlying Calculated'!AX$1, '+ Stats 2'!$A$1:$M$1, 0), FALSE)</f>
        <v>80</v>
      </c>
      <c r="AY18" s="14">
        <f t="shared" si="21"/>
        <v>-28.360998551155006</v>
      </c>
      <c r="AZ18" s="14">
        <f>VLOOKUP($A18,'+ Stats'!$A$2:$N$155, MATCH('Underlying Calculated'!AZ$1, '+ Stats'!$A$1:$N$1, 0), FALSE)</f>
        <v>93.624844625453903</v>
      </c>
      <c r="BA18" s="14">
        <f>VLOOKUP($A18,'+ Stats 2'!$A$2:$S$155, MATCH('Underlying Calculated'!BA$1, '+ Stats 2'!$A$1:$S$1, 0), FALSE)</f>
        <v>123</v>
      </c>
      <c r="BB18" s="14">
        <f t="shared" si="22"/>
        <v>29.375155374546097</v>
      </c>
    </row>
    <row r="19" spans="1:54" x14ac:dyDescent="0.45">
      <c r="A19" t="s">
        <v>188</v>
      </c>
      <c r="B19" t="str">
        <f>VLOOKUP($A19, 'Plate Discipline'!$A$2:$N$155, MATCH('Underlying Calculated'!B$1, 'Plate Discipline'!$A$1:$N$1, 0), FALSE)</f>
        <v>SDP</v>
      </c>
      <c r="C19" s="7">
        <f>VLOOKUP($A19, Dashboard!$A$2:$N$155, MATCH('Underlying Calculated'!C$1, Dashboard!$A$1:$N$1, 0), FALSE)</f>
        <v>0.28666666600000001</v>
      </c>
      <c r="D19" s="7">
        <f>VLOOKUP($A19, 'Dashboard 2'!$A$2:$M$155, MATCH('Underlying Calculated'!D$1, 'Dashboard 2'!$A$1:$M$1, 0), FALSE)</f>
        <v>0.308</v>
      </c>
      <c r="E19" s="7">
        <f t="shared" si="4"/>
        <v>2.1333333999999982E-2</v>
      </c>
      <c r="F19" s="7">
        <f>VLOOKUP($A19, 'Career Advanced'!$A$2:$X$450, MATCH('Underlying Calculated'!$D$1, 'Career Advanced'!$A$1:$X$1, 0), FALSE)</f>
        <v>0.29808251000000002</v>
      </c>
      <c r="G19" s="7">
        <f t="shared" si="5"/>
        <v>-1.1415844000000008E-2</v>
      </c>
      <c r="H19" s="7">
        <f t="shared" si="6"/>
        <v>9.9174899999999733E-3</v>
      </c>
      <c r="I19" s="7">
        <f t="shared" si="7"/>
        <v>2.1333333999999982E-2</v>
      </c>
      <c r="J19" s="7">
        <f t="shared" si="8"/>
        <v>2.1333333999999982E-2</v>
      </c>
      <c r="K19" s="14">
        <f t="shared" si="9"/>
        <v>71</v>
      </c>
      <c r="L19" s="7">
        <f t="shared" si="0"/>
        <v>1.1415844000000008E-2</v>
      </c>
      <c r="M19" s="7">
        <f t="shared" si="1"/>
        <v>9.9174899999999733E-3</v>
      </c>
      <c r="N19" s="14">
        <f t="shared" si="2"/>
        <v>79</v>
      </c>
      <c r="O19" s="14">
        <f t="shared" si="3"/>
        <v>73</v>
      </c>
      <c r="P19" s="6">
        <f>VLOOKUP($A19, 'Plate Discipline'!$A$2:$N$155, MATCH('Underlying Calculated'!P$1, 'Plate Discipline'!$A$1:$N$1, 0), FALSE)</f>
        <v>0.26873385</v>
      </c>
      <c r="Q19" s="6">
        <f>VLOOKUP($A19, 'Plate Discipline 2'!$A$2:$M$155, MATCH('Underlying Calculated'!Q$1, 'Plate Discipline 2'!$A$1:$M$1, 0), FALSE)</f>
        <v>0.27400000000000002</v>
      </c>
      <c r="R19" s="6">
        <f t="shared" si="10"/>
        <v>5.266150000000025E-3</v>
      </c>
      <c r="S19" s="6">
        <f>VLOOKUP($A19, 'Plate Discipline'!$A$2:$N$155, MATCH('Underlying Calculated'!S$1, 'Plate Discipline'!$A$1:$N$1, 0), FALSE)</f>
        <v>0.71190476000000003</v>
      </c>
      <c r="T19" s="6">
        <f>VLOOKUP($A19, 'Plate Discipline 2'!$A$2:$M$155, MATCH('Underlying Calculated'!T$1, 'Plate Discipline 2'!$A$1:$M$1, 0), FALSE)</f>
        <v>0.71899999999999997</v>
      </c>
      <c r="U19" s="6">
        <f t="shared" si="11"/>
        <v>7.0952399999999471E-3</v>
      </c>
      <c r="V19" s="6">
        <f>VLOOKUP($A19, 'Plate Discipline'!$A$2:$N$155, MATCH('Underlying Calculated'!V$1, 'Plate Discipline'!$A$1:$N$1, 0), FALSE)</f>
        <v>0.49938041999999999</v>
      </c>
      <c r="W19" s="6">
        <f>VLOOKUP($A19, 'Plate Discipline 2'!$A$2:$M$155, MATCH('Underlying Calculated'!W$1, 'Plate Discipline 2'!$A$1:$M$1, 0), FALSE)</f>
        <v>0.52</v>
      </c>
      <c r="X19" s="6">
        <f t="shared" si="12"/>
        <v>2.0619580000000026E-2</v>
      </c>
      <c r="Y19" s="6">
        <f>VLOOKUP($A19, 'Plate Discipline'!$A$2:$N$155, MATCH('Underlying Calculated'!Y$1, 'Plate Discipline'!$A$1:$N$1, 0), FALSE)</f>
        <v>0.47115384999999999</v>
      </c>
      <c r="Z19" s="6">
        <f>VLOOKUP($A19, 'Plate Discipline 2'!$A$2:$M$155, MATCH('Underlying Calculated'!Z$1, 'Plate Discipline 2'!$A$1:$M$1, 0), FALSE)</f>
        <v>0.57199999999999995</v>
      </c>
      <c r="AA19" s="6">
        <f t="shared" si="13"/>
        <v>0.10084614999999997</v>
      </c>
      <c r="AB19" s="6">
        <f>VLOOKUP($A19, 'Plate Discipline'!$A$2:$N$155, MATCH('Underlying Calculated'!AB$1, 'Plate Discipline'!$A$1:$N$1, 0), FALSE)</f>
        <v>0.85953177000000003</v>
      </c>
      <c r="AC19" s="6">
        <f>VLOOKUP($A19, 'Plate Discipline 2'!$A$2:$M$155, MATCH('Underlying Calculated'!AC$1, 'Plate Discipline 2'!$A$1:$M$1, 0), FALSE)</f>
        <v>0.878</v>
      </c>
      <c r="AD19" s="6">
        <f t="shared" si="14"/>
        <v>1.8468229999999974E-2</v>
      </c>
      <c r="AE19" s="6">
        <f>VLOOKUP($A19, 'Plate Discipline'!$A$2:$N$155, MATCH('Underlying Calculated'!AE$1, 'Plate Discipline'!$A$1:$N$1, 0), FALSE)</f>
        <v>0.75930520999999995</v>
      </c>
      <c r="AF19" s="6">
        <f>VLOOKUP($A19, 'Plate Discipline 2'!$A$2:$M$155, MATCH('Underlying Calculated'!AF$1, 'Plate Discipline 2'!$A$1:$M$1, 0), FALSE)</f>
        <v>0.80600000000000005</v>
      </c>
      <c r="AG19" s="6">
        <f t="shared" si="15"/>
        <v>4.6694790000000097E-2</v>
      </c>
      <c r="AH19" s="8">
        <f>VLOOKUP($A19, Statcast!$A$2:$N$155, MATCH('Underlying Calculated'!AH$1, Statcast!$A$1:$N$1, 0), FALSE)</f>
        <v>92.088464325549495</v>
      </c>
      <c r="AI19" s="8">
        <f>VLOOKUP($A19, 'Statcast 2'!$A$2:$M$155, MATCH('Underlying Calculated'!AI$1, 'Statcast 2'!$A$1:$M$1, 0), FALSE)</f>
        <v>92.5</v>
      </c>
      <c r="AJ19" s="8">
        <f t="shared" si="16"/>
        <v>0.41153567445050498</v>
      </c>
      <c r="AK19" s="8">
        <f>VLOOKUP($A19, Statcast!$A$2:$N$155, MATCH('Underlying Calculated'!AK$1, Statcast!$A$1:$N$1, 0), FALSE)</f>
        <v>9.3019541034511395</v>
      </c>
      <c r="AL19" s="8">
        <f>VLOOKUP($A19, 'Statcast 2'!$A$2:$M$155, MATCH('Underlying Calculated'!AL$1, 'Statcast 2'!$A$1:$M$1, 0), FALSE)</f>
        <v>13.2</v>
      </c>
      <c r="AM19" s="8">
        <f t="shared" si="17"/>
        <v>3.8980458965488598</v>
      </c>
      <c r="AN19" s="5">
        <f>VLOOKUP($A19, Statcast!$A$2:$N$155, MATCH('Underlying Calculated'!AN$1, Statcast!$A$1:$N$1, 0), FALSE)</f>
        <v>8.3870970000000003E-2</v>
      </c>
      <c r="AO19" s="5">
        <f>VLOOKUP($A19, 'Statcast 2'!$A$2:$M$155, MATCH('Underlying Calculated'!AO$1, 'Statcast 2'!$A$1:$M$1, 0), FALSE)</f>
        <v>0.111</v>
      </c>
      <c r="AP19" s="5">
        <f t="shared" si="18"/>
        <v>2.7129029999999998E-2</v>
      </c>
      <c r="AQ19" s="5">
        <f>VLOOKUP($A19, Statcast!$A$2:$N$155, MATCH('Underlying Calculated'!AQ$1, Statcast!$A$1:$N$1, 0), FALSE)</f>
        <v>0.49032258000000001</v>
      </c>
      <c r="AR19" s="5">
        <f>VLOOKUP($A19, 'Statcast 2'!$A$2:$M$155, MATCH('Underlying Calculated'!AR$1, 'Statcast 2'!$A$1:$M$1, 0), FALSE)</f>
        <v>0.48599999999999999</v>
      </c>
      <c r="AS19" s="8">
        <f t="shared" si="19"/>
        <v>-4.3225800000000203E-3</v>
      </c>
      <c r="AT19" s="14">
        <f>VLOOKUP($A19,'+ Stats'!$A$2:$N$155, MATCH('Underlying Calculated'!AT$1, '+ Stats'!$A$1:$N$1, 0), FALSE)</f>
        <v>81.681297007631898</v>
      </c>
      <c r="AU19" s="14">
        <f>VLOOKUP($A19,'+ Stats 2'!$A$2:$M$155, MATCH('Underlying Calculated'!AU$1, '+ Stats 2'!$A$1:$M$1, 0), FALSE)</f>
        <v>97</v>
      </c>
      <c r="AV19" s="14">
        <f t="shared" si="20"/>
        <v>15.318702992368102</v>
      </c>
      <c r="AW19" s="14">
        <f>VLOOKUP($A19,'+ Stats'!$A$2:$N$155, MATCH('Underlying Calculated'!AW$1, '+ Stats'!$A$1:$N$1, 0), FALSE)</f>
        <v>117.75143230832199</v>
      </c>
      <c r="AX19" s="14">
        <f>VLOOKUP($A19,'+ Stats 2'!$A$2:$M$155, MATCH('Underlying Calculated'!AX$1, '+ Stats 2'!$A$1:$M$1, 0), FALSE)</f>
        <v>98</v>
      </c>
      <c r="AY19" s="14">
        <f t="shared" si="21"/>
        <v>-19.751432308321995</v>
      </c>
      <c r="AZ19" s="14">
        <f>VLOOKUP($A19,'+ Stats'!$A$2:$N$155, MATCH('Underlying Calculated'!AZ$1, '+ Stats'!$A$1:$N$1, 0), FALSE)</f>
        <v>89.2357166393938</v>
      </c>
      <c r="BA19" s="14">
        <f>VLOOKUP($A19,'+ Stats 2'!$A$2:$S$155, MATCH('Underlying Calculated'!BA$1, '+ Stats 2'!$A$1:$S$1, 0), FALSE)</f>
        <v>104</v>
      </c>
      <c r="BB19" s="14">
        <f t="shared" si="22"/>
        <v>14.7642833606062</v>
      </c>
    </row>
    <row r="20" spans="1:54" x14ac:dyDescent="0.45">
      <c r="A20" t="s">
        <v>139</v>
      </c>
      <c r="B20" t="str">
        <f>VLOOKUP($A20, 'Plate Discipline'!$A$2:$N$155, MATCH('Underlying Calculated'!B$1, 'Plate Discipline'!$A$1:$N$1, 0), FALSE)</f>
        <v>SDP</v>
      </c>
      <c r="C20" s="7">
        <f>VLOOKUP($A20, Dashboard!$A$2:$N$155, MATCH('Underlying Calculated'!C$1, Dashboard!$A$1:$N$1, 0), FALSE)</f>
        <v>0.31506849300000001</v>
      </c>
      <c r="D20" s="7">
        <f>VLOOKUP($A20, 'Dashboard 2'!$A$2:$M$155, MATCH('Underlying Calculated'!D$1, 'Dashboard 2'!$A$1:$M$1, 0), FALSE)</f>
        <v>0.307</v>
      </c>
      <c r="E20" s="7">
        <f t="shared" si="4"/>
        <v>-8.0684930000000099E-3</v>
      </c>
      <c r="F20" s="7">
        <f>VLOOKUP($A20, 'Career Advanced'!$A$2:$X$450, MATCH('Underlying Calculated'!$D$1, 'Career Advanced'!$A$1:$X$1, 0), FALSE)</f>
        <v>0.31536388100000001</v>
      </c>
      <c r="G20" s="7">
        <f t="shared" si="5"/>
        <v>-2.9538800000000753E-4</v>
      </c>
      <c r="H20" s="7">
        <f t="shared" si="6"/>
        <v>-8.3638810000000174E-3</v>
      </c>
      <c r="I20" s="7">
        <f t="shared" si="7"/>
        <v>-8.0684930000000099E-3</v>
      </c>
      <c r="J20" s="7">
        <f t="shared" si="8"/>
        <v>8.0684930000000099E-3</v>
      </c>
      <c r="K20" s="14">
        <f t="shared" si="9"/>
        <v>89</v>
      </c>
      <c r="L20" s="7">
        <f t="shared" si="0"/>
        <v>2.9538800000000753E-4</v>
      </c>
      <c r="M20" s="7">
        <f t="shared" si="1"/>
        <v>8.3638810000000174E-3</v>
      </c>
      <c r="N20" s="14">
        <f t="shared" si="2"/>
        <v>100</v>
      </c>
      <c r="O20" s="14">
        <f t="shared" si="3"/>
        <v>79</v>
      </c>
      <c r="P20" s="6">
        <f>VLOOKUP($A20, 'Plate Discipline'!$A$2:$N$155, MATCH('Underlying Calculated'!P$1, 'Plate Discipline'!$A$1:$N$1, 0), FALSE)</f>
        <v>0.36615385</v>
      </c>
      <c r="Q20" s="6">
        <f>VLOOKUP($A20, 'Plate Discipline 2'!$A$2:$M$155, MATCH('Underlying Calculated'!Q$1, 'Plate Discipline 2'!$A$1:$M$1, 0), FALSE)</f>
        <v>0.36699999999999999</v>
      </c>
      <c r="R20" s="6">
        <f t="shared" si="10"/>
        <v>8.4614999999998997E-4</v>
      </c>
      <c r="S20" s="6">
        <f>VLOOKUP($A20, 'Plate Discipline'!$A$2:$N$155, MATCH('Underlying Calculated'!S$1, 'Plate Discipline'!$A$1:$N$1, 0), FALSE)</f>
        <v>0.70473538000000002</v>
      </c>
      <c r="T20" s="6">
        <f>VLOOKUP($A20, 'Plate Discipline 2'!$A$2:$M$155, MATCH('Underlying Calculated'!T$1, 'Plate Discipline 2'!$A$1:$M$1, 0), FALSE)</f>
        <v>0.79800000000000004</v>
      </c>
      <c r="U20" s="6">
        <f t="shared" si="11"/>
        <v>9.326462000000002E-2</v>
      </c>
      <c r="V20" s="6">
        <f>VLOOKUP($A20, 'Plate Discipline'!$A$2:$N$155, MATCH('Underlying Calculated'!V$1, 'Plate Discipline'!$A$1:$N$1, 0), FALSE)</f>
        <v>0.54385965000000003</v>
      </c>
      <c r="W20" s="6">
        <f>VLOOKUP($A20, 'Plate Discipline 2'!$A$2:$M$155, MATCH('Underlying Calculated'!W$1, 'Plate Discipline 2'!$A$1:$M$1, 0), FALSE)</f>
        <v>0.58199999999999996</v>
      </c>
      <c r="X20" s="6">
        <f t="shared" si="12"/>
        <v>3.8140349999999934E-2</v>
      </c>
      <c r="Y20" s="6">
        <f>VLOOKUP($A20, 'Plate Discipline'!$A$2:$N$155, MATCH('Underlying Calculated'!Y$1, 'Plate Discipline'!$A$1:$N$1, 0), FALSE)</f>
        <v>0.70588234999999999</v>
      </c>
      <c r="Z20" s="6">
        <f>VLOOKUP($A20, 'Plate Discipline 2'!$A$2:$M$155, MATCH('Underlying Calculated'!Z$1, 'Plate Discipline 2'!$A$1:$M$1, 0), FALSE)</f>
        <v>0.64200000000000002</v>
      </c>
      <c r="AA20" s="6">
        <f t="shared" si="13"/>
        <v>-6.3882349999999977E-2</v>
      </c>
      <c r="AB20" s="6">
        <f>VLOOKUP($A20, 'Plate Discipline'!$A$2:$N$155, MATCH('Underlying Calculated'!AB$1, 'Plate Discipline'!$A$1:$N$1, 0), FALSE)</f>
        <v>0.88142292</v>
      </c>
      <c r="AC20" s="6">
        <f>VLOOKUP($A20, 'Plate Discipline 2'!$A$2:$M$155, MATCH('Underlying Calculated'!AC$1, 'Plate Discipline 2'!$A$1:$M$1, 0), FALSE)</f>
        <v>0.88400000000000001</v>
      </c>
      <c r="AD20" s="6">
        <f t="shared" si="14"/>
        <v>2.5770800000000094E-3</v>
      </c>
      <c r="AE20" s="6">
        <f>VLOOKUP($A20, 'Plate Discipline'!$A$2:$N$155, MATCH('Underlying Calculated'!AE$1, 'Plate Discipline'!$A$1:$N$1, 0), FALSE)</f>
        <v>0.82526882000000001</v>
      </c>
      <c r="AF20" s="6">
        <f>VLOOKUP($A20, 'Plate Discipline 2'!$A$2:$M$155, MATCH('Underlying Calculated'!AF$1, 'Plate Discipline 2'!$A$1:$M$1, 0), FALSE)</f>
        <v>0.80700000000000005</v>
      </c>
      <c r="AG20" s="6">
        <f t="shared" si="15"/>
        <v>-1.8268819999999963E-2</v>
      </c>
      <c r="AH20" s="8">
        <f>VLOOKUP($A20, Statcast!$A$2:$N$155, MATCH('Underlying Calculated'!AH$1, Statcast!$A$1:$N$1, 0), FALSE)</f>
        <v>89.829890586234399</v>
      </c>
      <c r="AI20" s="8">
        <f>VLOOKUP($A20, 'Statcast 2'!$A$2:$M$155, MATCH('Underlying Calculated'!AI$1, 'Statcast 2'!$A$1:$M$1, 0), FALSE)</f>
        <v>90.5</v>
      </c>
      <c r="AJ20" s="8">
        <f t="shared" si="16"/>
        <v>0.6701094137656014</v>
      </c>
      <c r="AK20" s="8">
        <f>VLOOKUP($A20, Statcast!$A$2:$N$155, MATCH('Underlying Calculated'!AK$1, Statcast!$A$1:$N$1, 0), FALSE)</f>
        <v>11.3801160225191</v>
      </c>
      <c r="AL20" s="8">
        <f>VLOOKUP($A20, 'Statcast 2'!$A$2:$M$155, MATCH('Underlying Calculated'!AL$1, 'Statcast 2'!$A$1:$M$1, 0), FALSE)</f>
        <v>16.600000000000001</v>
      </c>
      <c r="AM20" s="8">
        <f t="shared" si="17"/>
        <v>5.2198839774809009</v>
      </c>
      <c r="AN20" s="5">
        <f>VLOOKUP($A20, Statcast!$A$2:$N$155, MATCH('Underlying Calculated'!AN$1, Statcast!$A$1:$N$1, 0), FALSE)</f>
        <v>7.3333330000000002E-2</v>
      </c>
      <c r="AO20" s="5">
        <f>VLOOKUP($A20, 'Statcast 2'!$A$2:$M$155, MATCH('Underlying Calculated'!AO$1, 'Statcast 2'!$A$1:$M$1, 0), FALSE)</f>
        <v>0.13600000000000001</v>
      </c>
      <c r="AP20" s="5">
        <f t="shared" si="18"/>
        <v>6.2666670000000008E-2</v>
      </c>
      <c r="AQ20" s="5">
        <f>VLOOKUP($A20, Statcast!$A$2:$N$155, MATCH('Underlying Calculated'!AQ$1, Statcast!$A$1:$N$1, 0), FALSE)</f>
        <v>0.44</v>
      </c>
      <c r="AR20" s="5">
        <f>VLOOKUP($A20, 'Statcast 2'!$A$2:$M$155, MATCH('Underlying Calculated'!AR$1, 'Statcast 2'!$A$1:$M$1, 0), FALSE)</f>
        <v>0.436</v>
      </c>
      <c r="AS20" s="8">
        <f t="shared" si="19"/>
        <v>-4.0000000000000036E-3</v>
      </c>
      <c r="AT20" s="14">
        <f>VLOOKUP($A20,'+ Stats'!$A$2:$N$155, MATCH('Underlying Calculated'!AT$1, '+ Stats'!$A$1:$N$1, 0), FALSE)</f>
        <v>118.98978131924299</v>
      </c>
      <c r="AU20" s="14">
        <f>VLOOKUP($A20,'+ Stats 2'!$A$2:$M$155, MATCH('Underlying Calculated'!AU$1, '+ Stats 2'!$A$1:$M$1, 0), FALSE)</f>
        <v>119</v>
      </c>
      <c r="AV20" s="14">
        <f t="shared" si="20"/>
        <v>1.0218680757006382E-2</v>
      </c>
      <c r="AW20" s="14">
        <f>VLOOKUP($A20,'+ Stats'!$A$2:$N$155, MATCH('Underlying Calculated'!AW$1, '+ Stats'!$A$1:$N$1, 0), FALSE)</f>
        <v>98.962612227573501</v>
      </c>
      <c r="AX20" s="14">
        <f>VLOOKUP($A20,'+ Stats 2'!$A$2:$M$155, MATCH('Underlying Calculated'!AX$1, '+ Stats 2'!$A$1:$M$1, 0), FALSE)</f>
        <v>75</v>
      </c>
      <c r="AY20" s="14">
        <f t="shared" si="21"/>
        <v>-23.962612227573501</v>
      </c>
      <c r="AZ20" s="14">
        <f>VLOOKUP($A20,'+ Stats'!$A$2:$N$155, MATCH('Underlying Calculated'!AZ$1, '+ Stats'!$A$1:$N$1, 0), FALSE)</f>
        <v>91.032726122096093</v>
      </c>
      <c r="BA20" s="14">
        <f>VLOOKUP($A20,'+ Stats 2'!$A$2:$S$155, MATCH('Underlying Calculated'!BA$1, '+ Stats 2'!$A$1:$S$1, 0), FALSE)</f>
        <v>119</v>
      </c>
      <c r="BB20" s="14">
        <f t="shared" si="22"/>
        <v>27.967273877903907</v>
      </c>
    </row>
    <row r="21" spans="1:54" x14ac:dyDescent="0.45">
      <c r="A21" t="s">
        <v>217</v>
      </c>
      <c r="B21" t="str">
        <f>VLOOKUP($A21, 'Plate Discipline'!$A$2:$N$155, MATCH('Underlying Calculated'!B$1, 'Plate Discipline'!$A$1:$N$1, 0), FALSE)</f>
        <v>TBR</v>
      </c>
      <c r="C21" s="7">
        <f>VLOOKUP($A21, Dashboard!$A$2:$N$155, MATCH('Underlying Calculated'!C$1, Dashboard!$A$1:$N$1, 0), FALSE)</f>
        <v>0.18333333299999999</v>
      </c>
      <c r="D21" s="7">
        <f>VLOOKUP($A21, 'Dashboard 2'!$A$2:$M$155, MATCH('Underlying Calculated'!D$1, 'Dashboard 2'!$A$1:$M$1, 0), FALSE)</f>
        <v>0.32</v>
      </c>
      <c r="E21" s="7">
        <f t="shared" si="4"/>
        <v>0.13666666700000002</v>
      </c>
      <c r="F21" s="7">
        <f>VLOOKUP($A21, 'Career Advanced'!$A$2:$X$450, MATCH('Underlying Calculated'!$D$1, 'Career Advanced'!$A$1:$X$1, 0), FALSE)</f>
        <v>0.31748157999999999</v>
      </c>
      <c r="G21" s="7">
        <f t="shared" si="5"/>
        <v>-0.134148247</v>
      </c>
      <c r="H21" s="7">
        <f t="shared" si="6"/>
        <v>2.5184200000000212E-3</v>
      </c>
      <c r="I21" s="7">
        <f t="shared" si="7"/>
        <v>0.13666666700000002</v>
      </c>
      <c r="J21" s="7">
        <f t="shared" si="8"/>
        <v>0.13666666700000002</v>
      </c>
      <c r="K21" s="14">
        <f t="shared" si="9"/>
        <v>1</v>
      </c>
      <c r="L21" s="7">
        <f t="shared" si="0"/>
        <v>0.134148247</v>
      </c>
      <c r="M21" s="7">
        <f t="shared" si="1"/>
        <v>2.5184200000000212E-3</v>
      </c>
      <c r="N21" s="14">
        <f t="shared" si="2"/>
        <v>1</v>
      </c>
      <c r="O21" s="14">
        <f t="shared" si="3"/>
        <v>100</v>
      </c>
      <c r="P21" s="6">
        <f>VLOOKUP($A21, 'Plate Discipline'!$A$2:$N$155, MATCH('Underlying Calculated'!P$1, 'Plate Discipline'!$A$1:$N$1, 0), FALSE)</f>
        <v>0.25319149000000002</v>
      </c>
      <c r="Q21" s="6">
        <f>VLOOKUP($A21, 'Plate Discipline 2'!$A$2:$M$155, MATCH('Underlying Calculated'!Q$1, 'Plate Discipline 2'!$A$1:$M$1, 0), FALSE)</f>
        <v>0.254</v>
      </c>
      <c r="R21" s="6">
        <f t="shared" si="10"/>
        <v>8.0850999999998452E-4</v>
      </c>
      <c r="S21" s="6">
        <f>VLOOKUP($A21, 'Plate Discipline'!$A$2:$N$155, MATCH('Underlying Calculated'!S$1, 'Plate Discipline'!$A$1:$N$1, 0), FALSE)</f>
        <v>0.59611230999999998</v>
      </c>
      <c r="T21" s="6">
        <f>VLOOKUP($A21, 'Plate Discipline 2'!$A$2:$M$155, MATCH('Underlying Calculated'!T$1, 'Plate Discipline 2'!$A$1:$M$1, 0), FALSE)</f>
        <v>0.57599999999999996</v>
      </c>
      <c r="U21" s="6">
        <f t="shared" si="11"/>
        <v>-2.0112310000000022E-2</v>
      </c>
      <c r="V21" s="6">
        <f>VLOOKUP($A21, 'Plate Discipline'!$A$2:$N$155, MATCH('Underlying Calculated'!V$1, 'Plate Discipline'!$A$1:$N$1, 0), FALSE)</f>
        <v>0.42336549000000001</v>
      </c>
      <c r="W21" s="6">
        <f>VLOOKUP($A21, 'Plate Discipline 2'!$A$2:$M$155, MATCH('Underlying Calculated'!W$1, 'Plate Discipline 2'!$A$1:$M$1, 0), FALSE)</f>
        <v>0.40699999999999997</v>
      </c>
      <c r="X21" s="6">
        <f t="shared" si="12"/>
        <v>-1.6365490000000038E-2</v>
      </c>
      <c r="Y21" s="6">
        <f>VLOOKUP($A21, 'Plate Discipline'!$A$2:$N$155, MATCH('Underlying Calculated'!Y$1, 'Plate Discipline'!$A$1:$N$1, 0), FALSE)</f>
        <v>0.52941176000000001</v>
      </c>
      <c r="Z21" s="6">
        <f>VLOOKUP($A21, 'Plate Discipline 2'!$A$2:$M$155, MATCH('Underlying Calculated'!Z$1, 'Plate Discipline 2'!$A$1:$M$1, 0), FALSE)</f>
        <v>0.64500000000000002</v>
      </c>
      <c r="AA21" s="6">
        <f t="shared" si="13"/>
        <v>0.11558824000000001</v>
      </c>
      <c r="AB21" s="6">
        <f>VLOOKUP($A21, 'Plate Discipline'!$A$2:$N$155, MATCH('Underlying Calculated'!AB$1, 'Plate Discipline'!$A$1:$N$1, 0), FALSE)</f>
        <v>0.73188405999999995</v>
      </c>
      <c r="AC21" s="6">
        <f>VLOOKUP($A21, 'Plate Discipline 2'!$A$2:$M$155, MATCH('Underlying Calculated'!AC$1, 'Plate Discipline 2'!$A$1:$M$1, 0), FALSE)</f>
        <v>0.81100000000000005</v>
      </c>
      <c r="AD21" s="6">
        <f t="shared" si="14"/>
        <v>7.9115940000000107E-2</v>
      </c>
      <c r="AE21" s="6">
        <f>VLOOKUP($A21, 'Plate Discipline'!$A$2:$N$155, MATCH('Underlying Calculated'!AE$1, 'Plate Discipline'!$A$1:$N$1, 0), FALSE)</f>
        <v>0.67088608000000005</v>
      </c>
      <c r="AF21" s="6">
        <f>VLOOKUP($A21, 'Plate Discipline 2'!$A$2:$M$155, MATCH('Underlying Calculated'!AF$1, 'Plate Discipline 2'!$A$1:$M$1, 0), FALSE)</f>
        <v>0.75700000000000001</v>
      </c>
      <c r="AG21" s="6">
        <f t="shared" si="15"/>
        <v>8.6113919999999955E-2</v>
      </c>
      <c r="AH21" s="8">
        <f>VLOOKUP($A21, Statcast!$A$2:$N$155, MATCH('Underlying Calculated'!AH$1, Statcast!$A$1:$N$1, 0), FALSE)</f>
        <v>90.801559686660696</v>
      </c>
      <c r="AI21" s="8">
        <f>VLOOKUP($A21, 'Statcast 2'!$A$2:$M$155, MATCH('Underlying Calculated'!AI$1, 'Statcast 2'!$A$1:$M$1, 0), FALSE)</f>
        <v>89.9</v>
      </c>
      <c r="AJ21" s="8">
        <f t="shared" si="16"/>
        <v>-0.90155968666068986</v>
      </c>
      <c r="AK21" s="8">
        <f>VLOOKUP($A21, Statcast!$A$2:$N$155, MATCH('Underlying Calculated'!AK$1, Statcast!$A$1:$N$1, 0), FALSE)</f>
        <v>12.3736280929297</v>
      </c>
      <c r="AL21" s="8">
        <f>VLOOKUP($A21, 'Statcast 2'!$A$2:$M$155, MATCH('Underlying Calculated'!AL$1, 'Statcast 2'!$A$1:$M$1, 0), FALSE)</f>
        <v>14.9</v>
      </c>
      <c r="AM21" s="8">
        <f t="shared" si="17"/>
        <v>2.5263719070703008</v>
      </c>
      <c r="AN21" s="5">
        <f>VLOOKUP($A21, Statcast!$A$2:$N$155, MATCH('Underlying Calculated'!AN$1, Statcast!$A$1:$N$1, 0), FALSE)</f>
        <v>7.03125E-2</v>
      </c>
      <c r="AO21" s="5">
        <f>VLOOKUP($A21, 'Statcast 2'!$A$2:$M$155, MATCH('Underlying Calculated'!AO$1, 'Statcast 2'!$A$1:$M$1, 0), FALSE)</f>
        <v>8.7999999999999995E-2</v>
      </c>
      <c r="AP21" s="5">
        <f t="shared" si="18"/>
        <v>1.7687499999999995E-2</v>
      </c>
      <c r="AQ21" s="5">
        <f>VLOOKUP($A21, Statcast!$A$2:$N$155, MATCH('Underlying Calculated'!AQ$1, Statcast!$A$1:$N$1, 0), FALSE)</f>
        <v>0.4140625</v>
      </c>
      <c r="AR21" s="5">
        <f>VLOOKUP($A21, 'Statcast 2'!$A$2:$M$155, MATCH('Underlying Calculated'!AR$1, 'Statcast 2'!$A$1:$M$1, 0), FALSE)</f>
        <v>0.42899999999999999</v>
      </c>
      <c r="AS21" s="8">
        <f t="shared" si="19"/>
        <v>1.4937499999999992E-2</v>
      </c>
      <c r="AT21" s="14">
        <f>VLOOKUP($A21,'+ Stats'!$A$2:$N$155, MATCH('Underlying Calculated'!AT$1, '+ Stats'!$A$1:$N$1, 0), FALSE)</f>
        <v>60.244587362051703</v>
      </c>
      <c r="AU21" s="14">
        <f>VLOOKUP($A21,'+ Stats 2'!$A$2:$M$155, MATCH('Underlying Calculated'!AU$1, '+ Stats 2'!$A$1:$M$1, 0), FALSE)</f>
        <v>83</v>
      </c>
      <c r="AV21" s="14">
        <f t="shared" si="20"/>
        <v>22.755412637948297</v>
      </c>
      <c r="AW21" s="14">
        <f>VLOOKUP($A21,'+ Stats'!$A$2:$N$155, MATCH('Underlying Calculated'!AW$1, '+ Stats'!$A$1:$N$1, 0), FALSE)</f>
        <v>107.323232649712</v>
      </c>
      <c r="AX21" s="14">
        <f>VLOOKUP($A21,'+ Stats 2'!$A$2:$M$155, MATCH('Underlying Calculated'!AX$1, '+ Stats 2'!$A$1:$M$1, 0), FALSE)</f>
        <v>104</v>
      </c>
      <c r="AY21" s="14">
        <f t="shared" si="21"/>
        <v>-3.3232326497119971</v>
      </c>
      <c r="AZ21" s="14">
        <f>VLOOKUP($A21,'+ Stats'!$A$2:$N$155, MATCH('Underlying Calculated'!AZ$1, '+ Stats'!$A$1:$N$1, 0), FALSE)</f>
        <v>112.020366251585</v>
      </c>
      <c r="BA21" s="14">
        <f>VLOOKUP($A21,'+ Stats 2'!$A$2:$S$155, MATCH('Underlying Calculated'!BA$1, '+ Stats 2'!$A$1:$S$1, 0), FALSE)</f>
        <v>104</v>
      </c>
      <c r="BB21" s="14">
        <f t="shared" si="22"/>
        <v>-8.0203662515850027</v>
      </c>
    </row>
    <row r="22" spans="1:54" x14ac:dyDescent="0.45">
      <c r="A22" t="s">
        <v>182</v>
      </c>
      <c r="B22" t="str">
        <f>VLOOKUP($A22, 'Plate Discipline'!$A$2:$N$155, MATCH('Underlying Calculated'!B$1, 'Plate Discipline'!$A$1:$N$1, 0), FALSE)</f>
        <v>HOU</v>
      </c>
      <c r="C22" s="7">
        <f>VLOOKUP($A22, Dashboard!$A$2:$N$155, MATCH('Underlying Calculated'!C$1, Dashboard!$A$1:$N$1, 0), FALSE)</f>
        <v>0.22023809499999999</v>
      </c>
      <c r="D22" s="7">
        <f>VLOOKUP($A22, 'Dashboard 2'!$A$2:$M$155, MATCH('Underlying Calculated'!D$1, 'Dashboard 2'!$A$1:$M$1, 0), FALSE)</f>
        <v>0.29499999999999998</v>
      </c>
      <c r="E22" s="7">
        <f t="shared" si="4"/>
        <v>7.476190499999999E-2</v>
      </c>
      <c r="F22" s="7">
        <f>VLOOKUP($A22, 'Career Advanced'!$A$2:$X$450, MATCH('Underlying Calculated'!$D$1, 'Career Advanced'!$A$1:$X$1, 0), FALSE)</f>
        <v>0.28086138900000002</v>
      </c>
      <c r="G22" s="7">
        <f t="shared" si="5"/>
        <v>-6.0623294000000022E-2</v>
      </c>
      <c r="H22" s="7">
        <f t="shared" si="6"/>
        <v>1.4138610999999968E-2</v>
      </c>
      <c r="I22" s="7">
        <f t="shared" si="7"/>
        <v>7.476190499999999E-2</v>
      </c>
      <c r="J22" s="7">
        <f t="shared" si="8"/>
        <v>7.476190499999999E-2</v>
      </c>
      <c r="K22" s="14">
        <f t="shared" si="9"/>
        <v>15</v>
      </c>
      <c r="L22" s="7">
        <f t="shared" si="0"/>
        <v>6.0623294000000022E-2</v>
      </c>
      <c r="M22" s="7">
        <f t="shared" si="1"/>
        <v>1.4138610999999968E-2</v>
      </c>
      <c r="N22" s="14">
        <f t="shared" si="2"/>
        <v>16</v>
      </c>
      <c r="O22" s="14">
        <f t="shared" si="3"/>
        <v>59</v>
      </c>
      <c r="P22" s="6">
        <f>VLOOKUP($A22, 'Plate Discipline'!$A$2:$N$155, MATCH('Underlying Calculated'!P$1, 'Plate Discipline'!$A$1:$N$1, 0), FALSE)</f>
        <v>0.22448979999999999</v>
      </c>
      <c r="Q22" s="6">
        <f>VLOOKUP($A22, 'Plate Discipline 2'!$A$2:$M$155, MATCH('Underlying Calculated'!Q$1, 'Plate Discipline 2'!$A$1:$M$1, 0), FALSE)</f>
        <v>0.219</v>
      </c>
      <c r="R22" s="6">
        <f t="shared" si="10"/>
        <v>-5.4897999999999891E-3</v>
      </c>
      <c r="S22" s="6">
        <f>VLOOKUP($A22, 'Plate Discipline'!$A$2:$N$155, MATCH('Underlying Calculated'!S$1, 'Plate Discipline'!$A$1:$N$1, 0), FALSE)</f>
        <v>0.62247191000000002</v>
      </c>
      <c r="T22" s="6">
        <f>VLOOKUP($A22, 'Plate Discipline 2'!$A$2:$M$155, MATCH('Underlying Calculated'!T$1, 'Plate Discipline 2'!$A$1:$M$1, 0), FALSE)</f>
        <v>0.65400000000000003</v>
      </c>
      <c r="U22" s="6">
        <f t="shared" si="11"/>
        <v>3.1528090000000009E-2</v>
      </c>
      <c r="V22" s="6">
        <f>VLOOKUP($A22, 'Plate Discipline'!$A$2:$N$155, MATCH('Underlying Calculated'!V$1, 'Plate Discipline'!$A$1:$N$1, 0), FALSE)</f>
        <v>0.43608123999999998</v>
      </c>
      <c r="W22" s="6">
        <f>VLOOKUP($A22, 'Plate Discipline 2'!$A$2:$M$155, MATCH('Underlying Calculated'!W$1, 'Plate Discipline 2'!$A$1:$M$1, 0), FALSE)</f>
        <v>0.45600000000000002</v>
      </c>
      <c r="X22" s="6">
        <f t="shared" si="12"/>
        <v>1.9918760000000035E-2</v>
      </c>
      <c r="Y22" s="6">
        <f>VLOOKUP($A22, 'Plate Discipline'!$A$2:$N$155, MATCH('Underlying Calculated'!Y$1, 'Plate Discipline'!$A$1:$N$1, 0), FALSE)</f>
        <v>0.71590909000000003</v>
      </c>
      <c r="Z22" s="6">
        <f>VLOOKUP($A22, 'Plate Discipline 2'!$A$2:$M$155, MATCH('Underlying Calculated'!Z$1, 'Plate Discipline 2'!$A$1:$M$1, 0), FALSE)</f>
        <v>0.76100000000000001</v>
      </c>
      <c r="AA22" s="6">
        <f t="shared" si="13"/>
        <v>4.5090909999999984E-2</v>
      </c>
      <c r="AB22" s="6">
        <f>VLOOKUP($A22, 'Plate Discipline'!$A$2:$N$155, MATCH('Underlying Calculated'!AB$1, 'Plate Discipline'!$A$1:$N$1, 0), FALSE)</f>
        <v>0.94584838000000004</v>
      </c>
      <c r="AC22" s="6">
        <f>VLOOKUP($A22, 'Plate Discipline 2'!$A$2:$M$155, MATCH('Underlying Calculated'!AC$1, 'Plate Discipline 2'!$A$1:$M$1, 0), FALSE)</f>
        <v>0.91200000000000003</v>
      </c>
      <c r="AD22" s="6">
        <f t="shared" si="14"/>
        <v>-3.3848380000000011E-2</v>
      </c>
      <c r="AE22" s="6">
        <f>VLOOKUP($A22, 'Plate Discipline'!$A$2:$N$155, MATCH('Underlying Calculated'!AE$1, 'Plate Discipline'!$A$1:$N$1, 0), FALSE)</f>
        <v>0.89041095999999997</v>
      </c>
      <c r="AF22" s="6">
        <f>VLOOKUP($A22, 'Plate Discipline 2'!$A$2:$M$155, MATCH('Underlying Calculated'!AF$1, 'Plate Discipline 2'!$A$1:$M$1, 0), FALSE)</f>
        <v>0.879</v>
      </c>
      <c r="AG22" s="6">
        <f t="shared" si="15"/>
        <v>-1.141095999999997E-2</v>
      </c>
      <c r="AH22" s="8">
        <f>VLOOKUP($A22, Statcast!$A$2:$N$155, MATCH('Underlying Calculated'!AH$1, Statcast!$A$1:$N$1, 0), FALSE)</f>
        <v>87.474243208419395</v>
      </c>
      <c r="AI22" s="8">
        <f>VLOOKUP($A22, 'Statcast 2'!$A$2:$M$155, MATCH('Underlying Calculated'!AI$1, 'Statcast 2'!$A$1:$M$1, 0), FALSE)</f>
        <v>90.5</v>
      </c>
      <c r="AJ22" s="8">
        <f t="shared" si="16"/>
        <v>3.025756791580605</v>
      </c>
      <c r="AK22" s="8">
        <f>VLOOKUP($A22, Statcast!$A$2:$N$155, MATCH('Underlying Calculated'!AK$1, Statcast!$A$1:$N$1, 0), FALSE)</f>
        <v>21.817691193070502</v>
      </c>
      <c r="AL22" s="8">
        <f>VLOOKUP($A22, 'Statcast 2'!$A$2:$M$155, MATCH('Underlying Calculated'!AL$1, 'Statcast 2'!$A$1:$M$1, 0), FALSE)</f>
        <v>16.899999999999999</v>
      </c>
      <c r="AM22" s="8">
        <f t="shared" si="17"/>
        <v>-4.9176911930705032</v>
      </c>
      <c r="AN22" s="5">
        <f>VLOOKUP($A22, Statcast!$A$2:$N$155, MATCH('Underlying Calculated'!AN$1, Statcast!$A$1:$N$1, 0), FALSE)</f>
        <v>5.2325579999999997E-2</v>
      </c>
      <c r="AO22" s="5">
        <f>VLOOKUP($A22, 'Statcast 2'!$A$2:$M$155, MATCH('Underlying Calculated'!AO$1, 'Statcast 2'!$A$1:$M$1, 0), FALSE)</f>
        <v>6.8000000000000005E-2</v>
      </c>
      <c r="AP22" s="5">
        <f t="shared" si="18"/>
        <v>1.5674420000000008E-2</v>
      </c>
      <c r="AQ22" s="5">
        <f>VLOOKUP($A22, Statcast!$A$2:$N$155, MATCH('Underlying Calculated'!AQ$1, Statcast!$A$1:$N$1, 0), FALSE)</f>
        <v>0.35465116000000002</v>
      </c>
      <c r="AR22" s="5">
        <f>VLOOKUP($A22, 'Statcast 2'!$A$2:$M$155, MATCH('Underlying Calculated'!AR$1, 'Statcast 2'!$A$1:$M$1, 0), FALSE)</f>
        <v>0.44400000000000001</v>
      </c>
      <c r="AS22" s="8">
        <f t="shared" si="19"/>
        <v>8.9348839999999985E-2</v>
      </c>
      <c r="AT22" s="14">
        <f>VLOOKUP($A22,'+ Stats'!$A$2:$N$155, MATCH('Underlying Calculated'!AT$1, '+ Stats'!$A$1:$N$1, 0), FALSE)</f>
        <v>74.7219687135497</v>
      </c>
      <c r="AU22" s="14">
        <f>VLOOKUP($A22,'+ Stats 2'!$A$2:$M$155, MATCH('Underlying Calculated'!AU$1, '+ Stats 2'!$A$1:$M$1, 0), FALSE)</f>
        <v>99</v>
      </c>
      <c r="AV22" s="14">
        <f t="shared" si="20"/>
        <v>24.2780312864503</v>
      </c>
      <c r="AW22" s="14">
        <f>VLOOKUP($A22,'+ Stats'!$A$2:$N$155, MATCH('Underlying Calculated'!AW$1, '+ Stats'!$A$1:$N$1, 0), FALSE)</f>
        <v>89.676858553855197</v>
      </c>
      <c r="AX22" s="14">
        <f>VLOOKUP($A22,'+ Stats 2'!$A$2:$M$155, MATCH('Underlying Calculated'!AX$1, '+ Stats 2'!$A$1:$M$1, 0), FALSE)</f>
        <v>88</v>
      </c>
      <c r="AY22" s="14">
        <f t="shared" si="21"/>
        <v>-1.6768585538551974</v>
      </c>
      <c r="AZ22" s="14">
        <f>VLOOKUP($A22,'+ Stats'!$A$2:$N$155, MATCH('Underlying Calculated'!AZ$1, '+ Stats'!$A$1:$N$1, 0), FALSE)</f>
        <v>123.557347356487</v>
      </c>
      <c r="BA22" s="14">
        <f>VLOOKUP($A22,'+ Stats 2'!$A$2:$S$155, MATCH('Underlying Calculated'!BA$1, '+ Stats 2'!$A$1:$S$1, 0), FALSE)</f>
        <v>113</v>
      </c>
      <c r="BB22" s="14">
        <f t="shared" si="22"/>
        <v>-10.557347356487</v>
      </c>
    </row>
    <row r="23" spans="1:54" x14ac:dyDescent="0.45">
      <c r="A23" t="s">
        <v>190</v>
      </c>
      <c r="B23" t="str">
        <f>VLOOKUP($A23, 'Plate Discipline'!$A$2:$N$155, MATCH('Underlying Calculated'!B$1, 'Plate Discipline'!$A$1:$N$1, 0), FALSE)</f>
        <v>ARI</v>
      </c>
      <c r="C23" s="7">
        <f>VLOOKUP($A23, Dashboard!$A$2:$N$155, MATCH('Underlying Calculated'!C$1, Dashboard!$A$1:$N$1, 0), FALSE)</f>
        <v>0.299212598</v>
      </c>
      <c r="D23" s="7">
        <f>VLOOKUP($A23, 'Dashboard 2'!$A$2:$M$155, MATCH('Underlying Calculated'!D$1, 'Dashboard 2'!$A$1:$M$1, 0), FALSE)</f>
        <v>0.30299999999999999</v>
      </c>
      <c r="E23" s="7">
        <f t="shared" si="4"/>
        <v>3.7874019999999953E-3</v>
      </c>
      <c r="F23" s="7">
        <f>VLOOKUP($A23, 'Career Advanced'!$A$2:$X$450, MATCH('Underlying Calculated'!$D$1, 'Career Advanced'!$A$1:$X$1, 0), FALSE)</f>
        <v>0.29937069199999999</v>
      </c>
      <c r="G23" s="7">
        <f t="shared" si="5"/>
        <v>-1.5809399999999751E-4</v>
      </c>
      <c r="H23" s="7">
        <f t="shared" si="6"/>
        <v>3.6293079999999978E-3</v>
      </c>
      <c r="I23" s="7">
        <f t="shared" si="7"/>
        <v>3.7874019999999953E-3</v>
      </c>
      <c r="J23" s="7">
        <f t="shared" si="8"/>
        <v>3.7874019999999953E-3</v>
      </c>
      <c r="K23" s="14">
        <f t="shared" si="9"/>
        <v>97</v>
      </c>
      <c r="L23" s="7">
        <f t="shared" si="0"/>
        <v>1.5809399999999751E-4</v>
      </c>
      <c r="M23" s="7">
        <f t="shared" si="1"/>
        <v>3.6293079999999978E-3</v>
      </c>
      <c r="N23" s="14">
        <f t="shared" si="2"/>
        <v>101</v>
      </c>
      <c r="O23" s="14">
        <f t="shared" si="3"/>
        <v>95</v>
      </c>
      <c r="P23" s="6">
        <f>VLOOKUP($A23, 'Plate Discipline'!$A$2:$N$155, MATCH('Underlying Calculated'!P$1, 'Plate Discipline'!$A$1:$N$1, 0), FALSE)</f>
        <v>0.26354680000000003</v>
      </c>
      <c r="Q23" s="6">
        <f>VLOOKUP($A23, 'Plate Discipline 2'!$A$2:$M$155, MATCH('Underlying Calculated'!Q$1, 'Plate Discipline 2'!$A$1:$M$1, 0), FALSE)</f>
        <v>0.26600000000000001</v>
      </c>
      <c r="R23" s="6">
        <f t="shared" si="10"/>
        <v>2.4531999999999887E-3</v>
      </c>
      <c r="S23" s="6">
        <f>VLOOKUP($A23, 'Plate Discipline'!$A$2:$N$155, MATCH('Underlying Calculated'!S$1, 'Plate Discipline'!$A$1:$N$1, 0), FALSE)</f>
        <v>0.64858490999999996</v>
      </c>
      <c r="T23" s="6">
        <f>VLOOKUP($A23, 'Plate Discipline 2'!$A$2:$M$155, MATCH('Underlying Calculated'!T$1, 'Plate Discipline 2'!$A$1:$M$1, 0), FALSE)</f>
        <v>0.66900000000000004</v>
      </c>
      <c r="U23" s="6">
        <f t="shared" si="11"/>
        <v>2.041509000000008E-2</v>
      </c>
      <c r="V23" s="6">
        <f>VLOOKUP($A23, 'Plate Discipline'!$A$2:$N$155, MATCH('Underlying Calculated'!V$1, 'Plate Discipline'!$A$1:$N$1, 0), FALSE)</f>
        <v>0.46024095999999998</v>
      </c>
      <c r="W23" s="6">
        <f>VLOOKUP($A23, 'Plate Discipline 2'!$A$2:$M$155, MATCH('Underlying Calculated'!W$1, 'Plate Discipline 2'!$A$1:$M$1, 0), FALSE)</f>
        <v>0.47799999999999998</v>
      </c>
      <c r="X23" s="6">
        <f t="shared" si="12"/>
        <v>1.7759040000000004E-2</v>
      </c>
      <c r="Y23" s="6">
        <f>VLOOKUP($A23, 'Plate Discipline'!$A$2:$N$155, MATCH('Underlying Calculated'!Y$1, 'Plate Discipline'!$A$1:$N$1, 0), FALSE)</f>
        <v>0.40186916</v>
      </c>
      <c r="Z23" s="6">
        <f>VLOOKUP($A23, 'Plate Discipline 2'!$A$2:$M$155, MATCH('Underlying Calculated'!Z$1, 'Plate Discipline 2'!$A$1:$M$1, 0), FALSE)</f>
        <v>0.40400000000000003</v>
      </c>
      <c r="AA23" s="6">
        <f t="shared" si="13"/>
        <v>2.1308400000000227E-3</v>
      </c>
      <c r="AB23" s="6">
        <f>VLOOKUP($A23, 'Plate Discipline'!$A$2:$N$155, MATCH('Underlying Calculated'!AB$1, 'Plate Discipline'!$A$1:$N$1, 0), FALSE)</f>
        <v>0.84</v>
      </c>
      <c r="AC23" s="6">
        <f>VLOOKUP($A23, 'Plate Discipline 2'!$A$2:$M$155, MATCH('Underlying Calculated'!AC$1, 'Plate Discipline 2'!$A$1:$M$1, 0), FALSE)</f>
        <v>0.85699999999999998</v>
      </c>
      <c r="AD23" s="6">
        <f t="shared" si="14"/>
        <v>1.7000000000000015E-2</v>
      </c>
      <c r="AE23" s="6">
        <f>VLOOKUP($A23, 'Plate Discipline'!$A$2:$N$155, MATCH('Underlying Calculated'!AE$1, 'Plate Discipline'!$A$1:$N$1, 0), FALSE)</f>
        <v>0.71727748999999996</v>
      </c>
      <c r="AF23" s="6">
        <f>VLOOKUP($A23, 'Plate Discipline 2'!$A$2:$M$155, MATCH('Underlying Calculated'!AF$1, 'Plate Discipline 2'!$A$1:$M$1, 0), FALSE)</f>
        <v>0.73699999999999999</v>
      </c>
      <c r="AG23" s="6">
        <f t="shared" si="15"/>
        <v>1.9722510000000026E-2</v>
      </c>
      <c r="AH23" s="8">
        <f>VLOOKUP($A23, Statcast!$A$2:$N$155, MATCH('Underlying Calculated'!AH$1, Statcast!$A$1:$N$1, 0), FALSE)</f>
        <v>87.126167473426193</v>
      </c>
      <c r="AI23" s="8">
        <f>VLOOKUP($A23, 'Statcast 2'!$A$2:$M$155, MATCH('Underlying Calculated'!AI$1, 'Statcast 2'!$A$1:$M$1, 0), FALSE)</f>
        <v>90.2</v>
      </c>
      <c r="AJ23" s="8">
        <f t="shared" si="16"/>
        <v>3.0738325265738098</v>
      </c>
      <c r="AK23" s="8">
        <f>VLOOKUP($A23, Statcast!$A$2:$N$155, MATCH('Underlying Calculated'!AK$1, Statcast!$A$1:$N$1, 0), FALSE)</f>
        <v>18.230395922294001</v>
      </c>
      <c r="AL23" s="8">
        <f>VLOOKUP($A23, 'Statcast 2'!$A$2:$M$155, MATCH('Underlying Calculated'!AL$1, 'Statcast 2'!$A$1:$M$1, 0), FALSE)</f>
        <v>20.7</v>
      </c>
      <c r="AM23" s="8">
        <f t="shared" si="17"/>
        <v>2.4696040777059984</v>
      </c>
      <c r="AN23" s="5">
        <f>VLOOKUP($A23, Statcast!$A$2:$N$155, MATCH('Underlying Calculated'!AN$1, Statcast!$A$1:$N$1, 0), FALSE)</f>
        <v>6.1538460000000003E-2</v>
      </c>
      <c r="AO23" s="5">
        <f>VLOOKUP($A23, 'Statcast 2'!$A$2:$M$155, MATCH('Underlying Calculated'!AO$1, 'Statcast 2'!$A$1:$M$1, 0), FALSE)</f>
        <v>0.13700000000000001</v>
      </c>
      <c r="AP23" s="5">
        <f t="shared" si="18"/>
        <v>7.5461540000000007E-2</v>
      </c>
      <c r="AQ23" s="5">
        <f>VLOOKUP($A23, Statcast!$A$2:$N$155, MATCH('Underlying Calculated'!AQ$1, Statcast!$A$1:$N$1, 0), FALSE)</f>
        <v>0.33076923000000003</v>
      </c>
      <c r="AR23" s="5">
        <f>VLOOKUP($A23, 'Statcast 2'!$A$2:$M$155, MATCH('Underlying Calculated'!AR$1, 'Statcast 2'!$A$1:$M$1, 0), FALSE)</f>
        <v>0.47</v>
      </c>
      <c r="AS23" s="8">
        <f t="shared" si="19"/>
        <v>0.13923076999999995</v>
      </c>
      <c r="AT23" s="14">
        <f>VLOOKUP($A23,'+ Stats'!$A$2:$N$155, MATCH('Underlying Calculated'!AT$1, '+ Stats'!$A$1:$N$1, 0), FALSE)</f>
        <v>127.724415653083</v>
      </c>
      <c r="AU23" s="14">
        <f>VLOOKUP($A23,'+ Stats 2'!$A$2:$M$155, MATCH('Underlying Calculated'!AU$1, '+ Stats 2'!$A$1:$M$1, 0), FALSE)</f>
        <v>118</v>
      </c>
      <c r="AV23" s="14">
        <f t="shared" si="20"/>
        <v>-9.7244156530829997</v>
      </c>
      <c r="AW23" s="14">
        <f>VLOOKUP($A23,'+ Stats'!$A$2:$N$155, MATCH('Underlying Calculated'!AW$1, '+ Stats'!$A$1:$N$1, 0), FALSE)</f>
        <v>80.475091353954397</v>
      </c>
      <c r="AX23" s="14">
        <f>VLOOKUP($A23,'+ Stats 2'!$A$2:$M$155, MATCH('Underlying Calculated'!AX$1, '+ Stats 2'!$A$1:$M$1, 0), FALSE)</f>
        <v>70</v>
      </c>
      <c r="AY23" s="14">
        <f t="shared" si="21"/>
        <v>-10.475091353954397</v>
      </c>
      <c r="AZ23" s="14">
        <f>VLOOKUP($A23,'+ Stats'!$A$2:$N$155, MATCH('Underlying Calculated'!AZ$1, '+ Stats'!$A$1:$N$1, 0), FALSE)</f>
        <v>107.78274799586301</v>
      </c>
      <c r="BA23" s="14">
        <f>VLOOKUP($A23,'+ Stats 2'!$A$2:$S$155, MATCH('Underlying Calculated'!BA$1, '+ Stats 2'!$A$1:$S$1, 0), FALSE)</f>
        <v>125</v>
      </c>
      <c r="BB23" s="14">
        <f t="shared" si="22"/>
        <v>17.217252004136995</v>
      </c>
    </row>
    <row r="24" spans="1:54" x14ac:dyDescent="0.45">
      <c r="A24" t="s">
        <v>54</v>
      </c>
      <c r="B24" t="str">
        <f>VLOOKUP($A24, 'Plate Discipline'!$A$2:$N$155, MATCH('Underlying Calculated'!B$1, 'Plate Discipline'!$A$1:$N$1, 0), FALSE)</f>
        <v>BOS</v>
      </c>
      <c r="C24" s="7">
        <f>VLOOKUP($A24, Dashboard!$A$2:$N$155, MATCH('Underlying Calculated'!C$1, Dashboard!$A$1:$N$1, 0), FALSE)</f>
        <v>0.34146341400000002</v>
      </c>
      <c r="D24" s="7">
        <f>VLOOKUP($A24, 'Dashboard 2'!$A$2:$M$155, MATCH('Underlying Calculated'!D$1, 'Dashboard 2'!$A$1:$M$1, 0), FALSE)</f>
        <v>0.34699999999999998</v>
      </c>
      <c r="E24" s="7">
        <f t="shared" si="4"/>
        <v>5.5365859999999545E-3</v>
      </c>
      <c r="F24" s="7">
        <f>VLOOKUP($A24, 'Career Advanced'!$A$2:$X$450, MATCH('Underlying Calculated'!$D$1, 'Career Advanced'!$A$1:$X$1, 0), FALSE)</f>
        <v>0.35011709600000002</v>
      </c>
      <c r="G24" s="7">
        <f t="shared" si="5"/>
        <v>-8.6536819999999959E-3</v>
      </c>
      <c r="H24" s="7">
        <f t="shared" si="6"/>
        <v>-3.1170960000000414E-3</v>
      </c>
      <c r="I24" s="7">
        <f t="shared" si="7"/>
        <v>5.5365859999999545E-3</v>
      </c>
      <c r="J24" s="7">
        <f t="shared" si="8"/>
        <v>5.5365859999999545E-3</v>
      </c>
      <c r="K24" s="14">
        <f t="shared" si="9"/>
        <v>95</v>
      </c>
      <c r="L24" s="7">
        <f t="shared" si="0"/>
        <v>8.6536819999999959E-3</v>
      </c>
      <c r="M24" s="7">
        <f t="shared" si="1"/>
        <v>3.1170960000000414E-3</v>
      </c>
      <c r="N24" s="14">
        <f t="shared" si="2"/>
        <v>82</v>
      </c>
      <c r="O24" s="14">
        <f t="shared" si="3"/>
        <v>97</v>
      </c>
      <c r="P24" s="6">
        <f>VLOOKUP($A24, 'Plate Discipline'!$A$2:$N$155, MATCH('Underlying Calculated'!P$1, 'Plate Discipline'!$A$1:$N$1, 0), FALSE)</f>
        <v>0.31063829999999998</v>
      </c>
      <c r="Q24" s="6">
        <f>VLOOKUP($A24, 'Plate Discipline 2'!$A$2:$M$155, MATCH('Underlying Calculated'!Q$1, 'Plate Discipline 2'!$A$1:$M$1, 0), FALSE)</f>
        <v>0.27800000000000002</v>
      </c>
      <c r="R24" s="6">
        <f t="shared" si="10"/>
        <v>-3.2638299999999953E-2</v>
      </c>
      <c r="S24" s="6">
        <f>VLOOKUP($A24, 'Plate Discipline'!$A$2:$N$155, MATCH('Underlying Calculated'!S$1, 'Plate Discipline'!$A$1:$N$1, 0), FALSE)</f>
        <v>0.63655914000000002</v>
      </c>
      <c r="T24" s="6">
        <f>VLOOKUP($A24, 'Plate Discipline 2'!$A$2:$M$155, MATCH('Underlying Calculated'!T$1, 'Plate Discipline 2'!$A$1:$M$1, 0), FALSE)</f>
        <v>0.65400000000000003</v>
      </c>
      <c r="U24" s="6">
        <f t="shared" si="11"/>
        <v>1.7440860000000002E-2</v>
      </c>
      <c r="V24" s="6">
        <f>VLOOKUP($A24, 'Plate Discipline'!$A$2:$N$155, MATCH('Underlying Calculated'!V$1, 'Plate Discipline'!$A$1:$N$1, 0), FALSE)</f>
        <v>0.47272726999999998</v>
      </c>
      <c r="W24" s="6">
        <f>VLOOKUP($A24, 'Plate Discipline 2'!$A$2:$M$155, MATCH('Underlying Calculated'!W$1, 'Plate Discipline 2'!$A$1:$M$1, 0), FALSE)</f>
        <v>0.47399999999999998</v>
      </c>
      <c r="X24" s="6">
        <f t="shared" si="12"/>
        <v>1.2727299999999997E-3</v>
      </c>
      <c r="Y24" s="6">
        <f>VLOOKUP($A24, 'Plate Discipline'!$A$2:$N$155, MATCH('Underlying Calculated'!Y$1, 'Plate Discipline'!$A$1:$N$1, 0), FALSE)</f>
        <v>0.54794520999999996</v>
      </c>
      <c r="Z24" s="6">
        <f>VLOOKUP($A24, 'Plate Discipline 2'!$A$2:$M$155, MATCH('Underlying Calculated'!Z$1, 'Plate Discipline 2'!$A$1:$M$1, 0), FALSE)</f>
        <v>0.57199999999999995</v>
      </c>
      <c r="AA24" s="6">
        <f t="shared" si="13"/>
        <v>2.4054789999999993E-2</v>
      </c>
      <c r="AB24" s="6">
        <f>VLOOKUP($A24, 'Plate Discipline'!$A$2:$N$155, MATCH('Underlying Calculated'!AB$1, 'Plate Discipline'!$A$1:$N$1, 0), FALSE)</f>
        <v>0.89864865000000005</v>
      </c>
      <c r="AC24" s="6">
        <f>VLOOKUP($A24, 'Plate Discipline 2'!$A$2:$M$155, MATCH('Underlying Calculated'!AC$1, 'Plate Discipline 2'!$A$1:$M$1, 0), FALSE)</f>
        <v>0.86</v>
      </c>
      <c r="AD24" s="6">
        <f t="shared" si="14"/>
        <v>-3.8648650000000062E-2</v>
      </c>
      <c r="AE24" s="6">
        <f>VLOOKUP($A24, 'Plate Discipline'!$A$2:$N$155, MATCH('Underlying Calculated'!AE$1, 'Plate Discipline'!$A$1:$N$1, 0), FALSE)</f>
        <v>0.78280543000000002</v>
      </c>
      <c r="AF24" s="6">
        <f>VLOOKUP($A24, 'Plate Discipline 2'!$A$2:$M$155, MATCH('Underlying Calculated'!AF$1, 'Plate Discipline 2'!$A$1:$M$1, 0), FALSE)</f>
        <v>0.78</v>
      </c>
      <c r="AG24" s="6">
        <f t="shared" si="15"/>
        <v>-2.8054299999999976E-3</v>
      </c>
      <c r="AH24" s="8">
        <f>VLOOKUP($A24, Statcast!$A$2:$N$155, MATCH('Underlying Calculated'!AH$1, Statcast!$A$1:$N$1, 0), FALSE)</f>
        <v>90.509412765502901</v>
      </c>
      <c r="AI24" s="8">
        <f>VLOOKUP($A24, 'Statcast 2'!$A$2:$M$155, MATCH('Underlying Calculated'!AI$1, 'Statcast 2'!$A$1:$M$1, 0), FALSE)</f>
        <v>90.8</v>
      </c>
      <c r="AJ24" s="8">
        <f t="shared" si="16"/>
        <v>0.29058723449709589</v>
      </c>
      <c r="AK24" s="8">
        <f>VLOOKUP($A24, Statcast!$A$2:$N$155, MATCH('Underlying Calculated'!AK$1, Statcast!$A$1:$N$1, 0), FALSE)</f>
        <v>7.8397324753970601</v>
      </c>
      <c r="AL24" s="8">
        <f>VLOOKUP($A24, 'Statcast 2'!$A$2:$M$155, MATCH('Underlying Calculated'!AL$1, 'Statcast 2'!$A$1:$M$1, 0), FALSE)</f>
        <v>9.3000000000000007</v>
      </c>
      <c r="AM24" s="8">
        <f t="shared" si="17"/>
        <v>1.4602675246029406</v>
      </c>
      <c r="AN24" s="5">
        <f>VLOOKUP($A24, Statcast!$A$2:$N$155, MATCH('Underlying Calculated'!AN$1, Statcast!$A$1:$N$1, 0), FALSE)</f>
        <v>7.784431E-2</v>
      </c>
      <c r="AO24" s="5">
        <f>VLOOKUP($A24, 'Statcast 2'!$A$2:$M$155, MATCH('Underlying Calculated'!AO$1, 'Statcast 2'!$A$1:$M$1, 0), FALSE)</f>
        <v>0.105</v>
      </c>
      <c r="AP24" s="5">
        <f t="shared" si="18"/>
        <v>2.7155689999999996E-2</v>
      </c>
      <c r="AQ24" s="5">
        <f>VLOOKUP($A24, Statcast!$A$2:$N$155, MATCH('Underlying Calculated'!AQ$1, Statcast!$A$1:$N$1, 0), FALSE)</f>
        <v>0.43712574999999998</v>
      </c>
      <c r="AR24" s="5">
        <f>VLOOKUP($A24, 'Statcast 2'!$A$2:$M$155, MATCH('Underlying Calculated'!AR$1, 'Statcast 2'!$A$1:$M$1, 0), FALSE)</f>
        <v>0.45300000000000001</v>
      </c>
      <c r="AS24" s="8">
        <f t="shared" si="19"/>
        <v>1.5874250000000034E-2</v>
      </c>
      <c r="AT24" s="14">
        <f>VLOOKUP($A24,'+ Stats'!$A$2:$N$155, MATCH('Underlying Calculated'!AT$1, '+ Stats'!$A$1:$N$1, 0), FALSE)</f>
        <v>103.44436454087101</v>
      </c>
      <c r="AU24" s="14">
        <f>VLOOKUP($A24,'+ Stats 2'!$A$2:$M$155, MATCH('Underlying Calculated'!AU$1, '+ Stats 2'!$A$1:$M$1, 0), FALSE)</f>
        <v>89</v>
      </c>
      <c r="AV24" s="14">
        <f t="shared" si="20"/>
        <v>-14.444364540871007</v>
      </c>
      <c r="AW24" s="14">
        <f>VLOOKUP($A24,'+ Stats'!$A$2:$N$155, MATCH('Underlying Calculated'!AW$1, '+ Stats'!$A$1:$N$1, 0), FALSE)</f>
        <v>119.033726578654</v>
      </c>
      <c r="AX24" s="14">
        <f>VLOOKUP($A24,'+ Stats 2'!$A$2:$M$155, MATCH('Underlying Calculated'!AX$1, '+ Stats 2'!$A$1:$M$1, 0), FALSE)</f>
        <v>113</v>
      </c>
      <c r="AY24" s="14">
        <f t="shared" si="21"/>
        <v>-6.0337265786539973</v>
      </c>
      <c r="AZ24" s="14">
        <f>VLOOKUP($A24,'+ Stats'!$A$2:$N$155, MATCH('Underlying Calculated'!AZ$1, '+ Stats'!$A$1:$N$1, 0), FALSE)</f>
        <v>78.062972797779096</v>
      </c>
      <c r="BA24" s="14">
        <f>VLOOKUP($A24,'+ Stats 2'!$A$2:$S$155, MATCH('Underlying Calculated'!BA$1, '+ Stats 2'!$A$1:$S$1, 0), FALSE)</f>
        <v>91</v>
      </c>
      <c r="BB24" s="14">
        <f t="shared" si="22"/>
        <v>12.937027202220904</v>
      </c>
    </row>
    <row r="25" spans="1:54" x14ac:dyDescent="0.45">
      <c r="A25" t="s">
        <v>56</v>
      </c>
      <c r="B25" t="str">
        <f>VLOOKUP($A25, 'Plate Discipline'!$A$2:$N$155, MATCH('Underlying Calculated'!B$1, 'Plate Discipline'!$A$1:$N$1, 0), FALSE)</f>
        <v>PHI</v>
      </c>
      <c r="C25" s="7">
        <f>VLOOKUP($A25, Dashboard!$A$2:$N$155, MATCH('Underlying Calculated'!C$1, Dashboard!$A$1:$N$1, 0), FALSE)</f>
        <v>0.30081300799999999</v>
      </c>
      <c r="D25" s="7">
        <f>VLOOKUP($A25, 'Dashboard 2'!$A$2:$M$155, MATCH('Underlying Calculated'!D$1, 'Dashboard 2'!$A$1:$M$1, 0), FALSE)</f>
        <v>0.33200000000000002</v>
      </c>
      <c r="E25" s="7">
        <f t="shared" si="4"/>
        <v>3.1186992000000024E-2</v>
      </c>
      <c r="F25" s="7">
        <f>VLOOKUP($A25, 'Career Advanced'!$A$2:$X$450, MATCH('Underlying Calculated'!$D$1, 'Career Advanced'!$A$1:$X$1, 0), FALSE)</f>
        <v>0.32266797899999999</v>
      </c>
      <c r="G25" s="7">
        <f t="shared" si="5"/>
        <v>-2.1854971000000001E-2</v>
      </c>
      <c r="H25" s="7">
        <f t="shared" si="6"/>
        <v>9.3320210000000237E-3</v>
      </c>
      <c r="I25" s="7">
        <f t="shared" si="7"/>
        <v>3.1186992000000024E-2</v>
      </c>
      <c r="J25" s="7">
        <f t="shared" si="8"/>
        <v>3.1186992000000024E-2</v>
      </c>
      <c r="K25" s="14">
        <f t="shared" si="9"/>
        <v>55</v>
      </c>
      <c r="L25" s="7">
        <f t="shared" si="0"/>
        <v>2.1854971000000001E-2</v>
      </c>
      <c r="M25" s="7">
        <f t="shared" si="1"/>
        <v>9.3320210000000237E-3</v>
      </c>
      <c r="N25" s="14">
        <f t="shared" si="2"/>
        <v>63</v>
      </c>
      <c r="O25" s="14">
        <f t="shared" si="3"/>
        <v>77</v>
      </c>
      <c r="P25" s="6">
        <f>VLOOKUP($A25, 'Plate Discipline'!$A$2:$N$155, MATCH('Underlying Calculated'!P$1, 'Plate Discipline'!$A$1:$N$1, 0), FALSE)</f>
        <v>0.32196162</v>
      </c>
      <c r="Q25" s="6">
        <f>VLOOKUP($A25, 'Plate Discipline 2'!$A$2:$M$155, MATCH('Underlying Calculated'!Q$1, 'Plate Discipline 2'!$A$1:$M$1, 0), FALSE)</f>
        <v>0.33</v>
      </c>
      <c r="R25" s="6">
        <f t="shared" si="10"/>
        <v>8.0383800000000116E-3</v>
      </c>
      <c r="S25" s="6">
        <f>VLOOKUP($A25, 'Plate Discipline'!$A$2:$N$155, MATCH('Underlying Calculated'!S$1, 'Plate Discipline'!$A$1:$N$1, 0), FALSE)</f>
        <v>0.73829201</v>
      </c>
      <c r="T25" s="6">
        <f>VLOOKUP($A25, 'Plate Discipline 2'!$A$2:$M$155, MATCH('Underlying Calculated'!T$1, 'Plate Discipline 2'!$A$1:$M$1, 0), FALSE)</f>
        <v>0.79500000000000004</v>
      </c>
      <c r="U25" s="6">
        <f t="shared" si="11"/>
        <v>5.6707990000000041E-2</v>
      </c>
      <c r="V25" s="6">
        <f>VLOOKUP($A25, 'Plate Discipline'!$A$2:$N$155, MATCH('Underlying Calculated'!V$1, 'Plate Discipline'!$A$1:$N$1, 0), FALSE)</f>
        <v>0.50360576999999995</v>
      </c>
      <c r="W25" s="6">
        <f>VLOOKUP($A25, 'Plate Discipline 2'!$A$2:$M$155, MATCH('Underlying Calculated'!W$1, 'Plate Discipline 2'!$A$1:$M$1, 0), FALSE)</f>
        <v>0.53300000000000003</v>
      </c>
      <c r="X25" s="6">
        <f t="shared" si="12"/>
        <v>2.9394230000000077E-2</v>
      </c>
      <c r="Y25" s="6">
        <f>VLOOKUP($A25, 'Plate Discipline'!$A$2:$N$155, MATCH('Underlying Calculated'!Y$1, 'Plate Discipline'!$A$1:$N$1, 0), FALSE)</f>
        <v>0.48344371000000003</v>
      </c>
      <c r="Z25" s="6">
        <f>VLOOKUP($A25, 'Plate Discipline 2'!$A$2:$M$155, MATCH('Underlying Calculated'!Z$1, 'Plate Discipline 2'!$A$1:$M$1, 0), FALSE)</f>
        <v>0.53700000000000003</v>
      </c>
      <c r="AA25" s="6">
        <f t="shared" si="13"/>
        <v>5.3556290000000006E-2</v>
      </c>
      <c r="AB25" s="6">
        <f>VLOOKUP($A25, 'Plate Discipline'!$A$2:$N$155, MATCH('Underlying Calculated'!AB$1, 'Plate Discipline'!$A$1:$N$1, 0), FALSE)</f>
        <v>0.84328358000000003</v>
      </c>
      <c r="AC25" s="6">
        <f>VLOOKUP($A25, 'Plate Discipline 2'!$A$2:$M$155, MATCH('Underlying Calculated'!AC$1, 'Plate Discipline 2'!$A$1:$M$1, 0), FALSE)</f>
        <v>0.89300000000000002</v>
      </c>
      <c r="AD25" s="6">
        <f t="shared" si="14"/>
        <v>4.9716419999999983E-2</v>
      </c>
      <c r="AE25" s="6">
        <f>VLOOKUP($A25, 'Plate Discipline'!$A$2:$N$155, MATCH('Underlying Calculated'!AE$1, 'Plate Discipline'!$A$1:$N$1, 0), FALSE)</f>
        <v>0.71360382</v>
      </c>
      <c r="AF25" s="6">
        <f>VLOOKUP($A25, 'Plate Discipline 2'!$A$2:$M$155, MATCH('Underlying Calculated'!AF$1, 'Plate Discipline 2'!$A$1:$M$1, 0), FALSE)</f>
        <v>0.76900000000000002</v>
      </c>
      <c r="AG25" s="6">
        <f t="shared" si="15"/>
        <v>5.5396180000000017E-2</v>
      </c>
      <c r="AH25" s="8">
        <f>VLOOKUP($A25, Statcast!$A$2:$N$155, MATCH('Underlying Calculated'!AH$1, Statcast!$A$1:$N$1, 0), FALSE)</f>
        <v>91.213328698102103</v>
      </c>
      <c r="AI25" s="8">
        <f>VLOOKUP($A25, 'Statcast 2'!$A$2:$M$155, MATCH('Underlying Calculated'!AI$1, 'Statcast 2'!$A$1:$M$1, 0), FALSE)</f>
        <v>91.1</v>
      </c>
      <c r="AJ25" s="8">
        <f t="shared" si="16"/>
        <v>-0.11332869810210866</v>
      </c>
      <c r="AK25" s="8">
        <f>VLOOKUP($A25, Statcast!$A$2:$N$155, MATCH('Underlying Calculated'!AK$1, Statcast!$A$1:$N$1, 0), FALSE)</f>
        <v>13.617346959955499</v>
      </c>
      <c r="AL25" s="8">
        <f>VLOOKUP($A25, 'Statcast 2'!$A$2:$M$155, MATCH('Underlying Calculated'!AL$1, 'Statcast 2'!$A$1:$M$1, 0), FALSE)</f>
        <v>14.2</v>
      </c>
      <c r="AM25" s="8">
        <f t="shared" si="17"/>
        <v>0.5826530400444998</v>
      </c>
      <c r="AN25" s="5">
        <f>VLOOKUP($A25, Statcast!$A$2:$N$155, MATCH('Underlying Calculated'!AN$1, Statcast!$A$1:$N$1, 0), FALSE)</f>
        <v>0.11764706</v>
      </c>
      <c r="AO25" s="5">
        <f>VLOOKUP($A25, 'Statcast 2'!$A$2:$M$155, MATCH('Underlying Calculated'!AO$1, 'Statcast 2'!$A$1:$M$1, 0), FALSE)</f>
        <v>8.1000000000000003E-2</v>
      </c>
      <c r="AP25" s="5">
        <f t="shared" si="18"/>
        <v>-3.6647059999999995E-2</v>
      </c>
      <c r="AQ25" s="5">
        <f>VLOOKUP($A25, Statcast!$A$2:$N$155, MATCH('Underlying Calculated'!AQ$1, Statcast!$A$1:$N$1, 0), FALSE)</f>
        <v>0.47794118000000002</v>
      </c>
      <c r="AR25" s="5">
        <f>VLOOKUP($A25, 'Statcast 2'!$A$2:$M$155, MATCH('Underlying Calculated'!AR$1, 'Statcast 2'!$A$1:$M$1, 0), FALSE)</f>
        <v>0.47399999999999998</v>
      </c>
      <c r="AS25" s="8">
        <f t="shared" si="19"/>
        <v>-3.9411800000000441E-3</v>
      </c>
      <c r="AT25" s="14">
        <f>VLOOKUP($A25,'+ Stats'!$A$2:$N$155, MATCH('Underlying Calculated'!AT$1, '+ Stats'!$A$1:$N$1, 0), FALSE)</f>
        <v>96.191739086033095</v>
      </c>
      <c r="AU25" s="14">
        <f>VLOOKUP($A25,'+ Stats 2'!$A$2:$M$155, MATCH('Underlying Calculated'!AU$1, '+ Stats 2'!$A$1:$M$1, 0), FALSE)</f>
        <v>127</v>
      </c>
      <c r="AV25" s="14">
        <f t="shared" si="20"/>
        <v>30.808260913966905</v>
      </c>
      <c r="AW25" s="14">
        <f>VLOOKUP($A25,'+ Stats'!$A$2:$N$155, MATCH('Underlying Calculated'!AW$1, '+ Stats'!$A$1:$N$1, 0), FALSE)</f>
        <v>87.181349005531203</v>
      </c>
      <c r="AX25" s="14">
        <f>VLOOKUP($A25,'+ Stats 2'!$A$2:$M$155, MATCH('Underlying Calculated'!AX$1, '+ Stats 2'!$A$1:$M$1, 0), FALSE)</f>
        <v>85</v>
      </c>
      <c r="AY25" s="14">
        <f t="shared" si="21"/>
        <v>-2.181349005531203</v>
      </c>
      <c r="AZ25" s="14">
        <f>VLOOKUP($A25,'+ Stats'!$A$2:$N$155, MATCH('Underlying Calculated'!AZ$1, '+ Stats'!$A$1:$N$1, 0), FALSE)</f>
        <v>116.89673025220701</v>
      </c>
      <c r="BA25" s="14">
        <f>VLOOKUP($A25,'+ Stats 2'!$A$2:$S$155, MATCH('Underlying Calculated'!BA$1, '+ Stats 2'!$A$1:$S$1, 0), FALSE)</f>
        <v>103</v>
      </c>
      <c r="BB25" s="14">
        <f t="shared" si="22"/>
        <v>-13.896730252207007</v>
      </c>
    </row>
    <row r="26" spans="1:54" x14ac:dyDescent="0.45">
      <c r="A26" t="s">
        <v>80</v>
      </c>
      <c r="B26" t="str">
        <f>VLOOKUP($A26, 'Plate Discipline'!$A$2:$N$155, MATCH('Underlying Calculated'!B$1, 'Plate Discipline'!$A$1:$N$1, 0), FALSE)</f>
        <v>BOS</v>
      </c>
      <c r="C26" s="7">
        <f>VLOOKUP($A26, Dashboard!$A$2:$N$155, MATCH('Underlying Calculated'!C$1, Dashboard!$A$1:$N$1, 0), FALSE)</f>
        <v>0.31775700899999998</v>
      </c>
      <c r="D26" s="7">
        <f>VLOOKUP($A26, 'Dashboard 2'!$A$2:$M$155, MATCH('Underlying Calculated'!D$1, 'Dashboard 2'!$A$1:$M$1, 0), FALSE)</f>
        <v>0.33500000000000002</v>
      </c>
      <c r="E26" s="7">
        <f t="shared" si="4"/>
        <v>1.7242991000000041E-2</v>
      </c>
      <c r="F26" s="7">
        <f>VLOOKUP($A26, 'Career Advanced'!$A$2:$X$450, MATCH('Underlying Calculated'!$D$1, 'Career Advanced'!$A$1:$X$1, 0), FALSE)</f>
        <v>0.31671008499999997</v>
      </c>
      <c r="G26" s="7">
        <f t="shared" si="5"/>
        <v>1.0469240000000046E-3</v>
      </c>
      <c r="H26" s="7">
        <f t="shared" si="6"/>
        <v>1.8289915000000045E-2</v>
      </c>
      <c r="I26" s="7">
        <f t="shared" si="7"/>
        <v>1.7242991000000041E-2</v>
      </c>
      <c r="J26" s="7">
        <f t="shared" si="8"/>
        <v>1.7242991000000041E-2</v>
      </c>
      <c r="K26" s="14">
        <f t="shared" si="9"/>
        <v>78</v>
      </c>
      <c r="L26" s="7">
        <f t="shared" si="0"/>
        <v>1.0469240000000046E-3</v>
      </c>
      <c r="M26" s="7">
        <f t="shared" si="1"/>
        <v>1.8289915000000045E-2</v>
      </c>
      <c r="N26" s="14">
        <f t="shared" si="2"/>
        <v>98</v>
      </c>
      <c r="O26" s="14">
        <f t="shared" si="3"/>
        <v>48</v>
      </c>
      <c r="P26" s="6">
        <f>VLOOKUP($A26, 'Plate Discipline'!$A$2:$N$155, MATCH('Underlying Calculated'!P$1, 'Plate Discipline'!$A$1:$N$1, 0), FALSE)</f>
        <v>0.31215470000000001</v>
      </c>
      <c r="Q26" s="6">
        <f>VLOOKUP($A26, 'Plate Discipline 2'!$A$2:$M$155, MATCH('Underlying Calculated'!Q$1, 'Plate Discipline 2'!$A$1:$M$1, 0), FALSE)</f>
        <v>0.30299999999999999</v>
      </c>
      <c r="R26" s="6">
        <f t="shared" si="10"/>
        <v>-9.1547000000000156E-3</v>
      </c>
      <c r="S26" s="6">
        <f>VLOOKUP($A26, 'Plate Discipline'!$A$2:$N$155, MATCH('Underlying Calculated'!S$1, 'Plate Discipline'!$A$1:$N$1, 0), FALSE)</f>
        <v>0.69333332999999997</v>
      </c>
      <c r="T26" s="6">
        <f>VLOOKUP($A26, 'Plate Discipline 2'!$A$2:$M$155, MATCH('Underlying Calculated'!T$1, 'Plate Discipline 2'!$A$1:$M$1, 0), FALSE)</f>
        <v>0.72299999999999998</v>
      </c>
      <c r="U26" s="6">
        <f t="shared" si="11"/>
        <v>2.9666670000000006E-2</v>
      </c>
      <c r="V26" s="6">
        <f>VLOOKUP($A26, 'Plate Discipline'!$A$2:$N$155, MATCH('Underlying Calculated'!V$1, 'Plate Discipline'!$A$1:$N$1, 0), FALSE)</f>
        <v>0.50610582999999998</v>
      </c>
      <c r="W26" s="6">
        <f>VLOOKUP($A26, 'Plate Discipline 2'!$A$2:$M$155, MATCH('Underlying Calculated'!W$1, 'Plate Discipline 2'!$A$1:$M$1, 0), FALSE)</f>
        <v>0.51300000000000001</v>
      </c>
      <c r="X26" s="6">
        <f t="shared" si="12"/>
        <v>6.8941700000000328E-3</v>
      </c>
      <c r="Y26" s="6">
        <f>VLOOKUP($A26, 'Plate Discipline'!$A$2:$N$155, MATCH('Underlying Calculated'!Y$1, 'Plate Discipline'!$A$1:$N$1, 0), FALSE)</f>
        <v>0.62831857999999996</v>
      </c>
      <c r="Z26" s="6">
        <f>VLOOKUP($A26, 'Plate Discipline 2'!$A$2:$M$155, MATCH('Underlying Calculated'!Z$1, 'Plate Discipline 2'!$A$1:$M$1, 0), FALSE)</f>
        <v>0.63400000000000001</v>
      </c>
      <c r="AA26" s="6">
        <f t="shared" si="13"/>
        <v>5.6814200000000481E-3</v>
      </c>
      <c r="AB26" s="6">
        <f>VLOOKUP($A26, 'Plate Discipline'!$A$2:$N$155, MATCH('Underlying Calculated'!AB$1, 'Plate Discipline'!$A$1:$N$1, 0), FALSE)</f>
        <v>0.81153845999999996</v>
      </c>
      <c r="AC26" s="6">
        <f>VLOOKUP($A26, 'Plate Discipline 2'!$A$2:$M$155, MATCH('Underlying Calculated'!AC$1, 'Plate Discipline 2'!$A$1:$M$1, 0), FALSE)</f>
        <v>0.74199999999999999</v>
      </c>
      <c r="AD26" s="6">
        <f t="shared" si="14"/>
        <v>-6.9538459999999969E-2</v>
      </c>
      <c r="AE26" s="6">
        <f>VLOOKUP($A26, 'Plate Discipline'!$A$2:$N$155, MATCH('Underlying Calculated'!AE$1, 'Plate Discipline'!$A$1:$N$1, 0), FALSE)</f>
        <v>0.75603217</v>
      </c>
      <c r="AF26" s="6">
        <f>VLOOKUP($A26, 'Plate Discipline 2'!$A$2:$M$155, MATCH('Underlying Calculated'!AF$1, 'Plate Discipline 2'!$A$1:$M$1, 0), FALSE)</f>
        <v>0.71</v>
      </c>
      <c r="AG26" s="6">
        <f t="shared" si="15"/>
        <v>-4.6032170000000039E-2</v>
      </c>
      <c r="AH26" s="8">
        <f>VLOOKUP($A26, Statcast!$A$2:$N$155, MATCH('Underlying Calculated'!AH$1, Statcast!$A$1:$N$1, 0), FALSE)</f>
        <v>92.553038432680296</v>
      </c>
      <c r="AI26" s="8">
        <f>VLOOKUP($A26, 'Statcast 2'!$A$2:$M$155, MATCH('Underlying Calculated'!AI$1, 'Statcast 2'!$A$1:$M$1, 0), FALSE)</f>
        <v>93.5</v>
      </c>
      <c r="AJ26" s="8">
        <f t="shared" si="16"/>
        <v>0.94696156731970405</v>
      </c>
      <c r="AK26" s="8">
        <f>VLOOKUP($A26, Statcast!$A$2:$N$155, MATCH('Underlying Calculated'!AK$1, Statcast!$A$1:$N$1, 0), FALSE)</f>
        <v>11.5963480873354</v>
      </c>
      <c r="AL26" s="8">
        <f>VLOOKUP($A26, 'Statcast 2'!$A$2:$M$155, MATCH('Underlying Calculated'!AL$1, 'Statcast 2'!$A$1:$M$1, 0), FALSE)</f>
        <v>12.4</v>
      </c>
      <c r="AM26" s="8">
        <f t="shared" si="17"/>
        <v>0.80365191266460023</v>
      </c>
      <c r="AN26" s="5">
        <f>VLOOKUP($A26, Statcast!$A$2:$N$155, MATCH('Underlying Calculated'!AN$1, Statcast!$A$1:$N$1, 0), FALSE)</f>
        <v>0.14529914999999999</v>
      </c>
      <c r="AO26" s="5">
        <f>VLOOKUP($A26, 'Statcast 2'!$A$2:$M$155, MATCH('Underlying Calculated'!AO$1, 'Statcast 2'!$A$1:$M$1, 0), FALSE)</f>
        <v>0.126</v>
      </c>
      <c r="AP26" s="5">
        <f t="shared" si="18"/>
        <v>-1.9299149999999987E-2</v>
      </c>
      <c r="AQ26" s="5">
        <f>VLOOKUP($A26, Statcast!$A$2:$N$155, MATCH('Underlying Calculated'!AQ$1, Statcast!$A$1:$N$1, 0), FALSE)</f>
        <v>0.48717948999999999</v>
      </c>
      <c r="AR26" s="5">
        <f>VLOOKUP($A26, 'Statcast 2'!$A$2:$M$155, MATCH('Underlying Calculated'!AR$1, 'Statcast 2'!$A$1:$M$1, 0), FALSE)</f>
        <v>0.53500000000000003</v>
      </c>
      <c r="AS26" s="8">
        <f t="shared" si="19"/>
        <v>4.7820510000000038E-2</v>
      </c>
      <c r="AT26" s="14">
        <f>VLOOKUP($A26,'+ Stats'!$A$2:$N$155, MATCH('Underlying Calculated'!AT$1, '+ Stats'!$A$1:$N$1, 0), FALSE)</f>
        <v>79.090329640312106</v>
      </c>
      <c r="AU26" s="14">
        <f>VLOOKUP($A26,'+ Stats 2'!$A$2:$M$155, MATCH('Underlying Calculated'!AU$1, '+ Stats 2'!$A$1:$M$1, 0), FALSE)</f>
        <v>134</v>
      </c>
      <c r="AV26" s="14">
        <f t="shared" si="20"/>
        <v>54.909670359687894</v>
      </c>
      <c r="AW26" s="14">
        <f>VLOOKUP($A26,'+ Stats'!$A$2:$N$155, MATCH('Underlying Calculated'!AW$1, '+ Stats'!$A$1:$N$1, 0), FALSE)</f>
        <v>109.17391043666299</v>
      </c>
      <c r="AX26" s="14">
        <f>VLOOKUP($A26,'+ Stats 2'!$A$2:$M$155, MATCH('Underlying Calculated'!AX$1, '+ Stats 2'!$A$1:$M$1, 0), FALSE)</f>
        <v>91</v>
      </c>
      <c r="AY26" s="14">
        <f t="shared" si="21"/>
        <v>-18.173910436662993</v>
      </c>
      <c r="AZ26" s="14">
        <f>VLOOKUP($A26,'+ Stats'!$A$2:$N$155, MATCH('Underlying Calculated'!AZ$1, '+ Stats'!$A$1:$N$1, 0), FALSE)</f>
        <v>100.667874880479</v>
      </c>
      <c r="BA26" s="14">
        <f>VLOOKUP($A26,'+ Stats 2'!$A$2:$S$155, MATCH('Underlying Calculated'!BA$1, '+ Stats 2'!$A$1:$S$1, 0), FALSE)</f>
        <v>93</v>
      </c>
      <c r="BB26" s="14">
        <f t="shared" si="22"/>
        <v>-7.6678748804790047</v>
      </c>
    </row>
    <row r="27" spans="1:54" x14ac:dyDescent="0.45">
      <c r="A27" t="s">
        <v>48</v>
      </c>
      <c r="B27" t="str">
        <f>VLOOKUP($A27, 'Plate Discipline'!$A$2:$N$155, MATCH('Underlying Calculated'!B$1, 'Plate Discipline'!$A$1:$N$1, 0), FALSE)</f>
        <v>CLE</v>
      </c>
      <c r="C27" s="7">
        <f>VLOOKUP($A27, Dashboard!$A$2:$N$155, MATCH('Underlying Calculated'!C$1, Dashboard!$A$1:$N$1, 0), FALSE)</f>
        <v>0.24137931000000001</v>
      </c>
      <c r="D27" s="7">
        <f>VLOOKUP($A27, 'Dashboard 2'!$A$2:$M$155, MATCH('Underlying Calculated'!D$1, 'Dashboard 2'!$A$1:$M$1, 0), FALSE)</f>
        <v>0.27100000000000002</v>
      </c>
      <c r="E27" s="7">
        <f t="shared" si="4"/>
        <v>2.9620690000000005E-2</v>
      </c>
      <c r="F27" s="7">
        <f>VLOOKUP($A27, 'Career Advanced'!$A$2:$X$450, MATCH('Underlying Calculated'!$D$1, 'Career Advanced'!$A$1:$X$1, 0), FALSE)</f>
        <v>0.27982596700000001</v>
      </c>
      <c r="G27" s="7">
        <f t="shared" si="5"/>
        <v>-3.8446656999999995E-2</v>
      </c>
      <c r="H27" s="7">
        <f t="shared" si="6"/>
        <v>-8.8259669999999901E-3</v>
      </c>
      <c r="I27" s="7">
        <f t="shared" si="7"/>
        <v>2.9620690000000005E-2</v>
      </c>
      <c r="J27" s="7">
        <f t="shared" si="8"/>
        <v>2.9620690000000005E-2</v>
      </c>
      <c r="K27" s="14">
        <f t="shared" si="9"/>
        <v>58</v>
      </c>
      <c r="L27" s="7">
        <f t="shared" si="0"/>
        <v>3.8446656999999995E-2</v>
      </c>
      <c r="M27" s="7">
        <f t="shared" si="1"/>
        <v>8.8259669999999901E-3</v>
      </c>
      <c r="N27" s="14">
        <f t="shared" si="2"/>
        <v>43</v>
      </c>
      <c r="O27" s="14">
        <f t="shared" si="3"/>
        <v>78</v>
      </c>
      <c r="P27" s="6">
        <f>VLOOKUP($A27, 'Plate Discipline'!$A$2:$N$155, MATCH('Underlying Calculated'!P$1, 'Plate Discipline'!$A$1:$N$1, 0), FALSE)</f>
        <v>0.32334046999999999</v>
      </c>
      <c r="Q27" s="6">
        <f>VLOOKUP($A27, 'Plate Discipline 2'!$A$2:$M$155, MATCH('Underlying Calculated'!Q$1, 'Plate Discipline 2'!$A$1:$M$1, 0), FALSE)</f>
        <v>0.31900000000000001</v>
      </c>
      <c r="R27" s="6">
        <f t="shared" si="10"/>
        <v>-4.3404699999999852E-3</v>
      </c>
      <c r="S27" s="6">
        <f>VLOOKUP($A27, 'Plate Discipline'!$A$2:$N$155, MATCH('Underlying Calculated'!S$1, 'Plate Discipline'!$A$1:$N$1, 0), FALSE)</f>
        <v>0.67096774000000003</v>
      </c>
      <c r="T27" s="6">
        <f>VLOOKUP($A27, 'Plate Discipline 2'!$A$2:$M$155, MATCH('Underlying Calculated'!T$1, 'Plate Discipline 2'!$A$1:$M$1, 0), FALSE)</f>
        <v>0.67</v>
      </c>
      <c r="U27" s="6">
        <f t="shared" si="11"/>
        <v>-9.6773999999999472E-4</v>
      </c>
      <c r="V27" s="6">
        <f>VLOOKUP($A27, 'Plate Discipline'!$A$2:$N$155, MATCH('Underlying Calculated'!V$1, 'Plate Discipline'!$A$1:$N$1, 0), FALSE)</f>
        <v>0.49678112000000002</v>
      </c>
      <c r="W27" s="6">
        <f>VLOOKUP($A27, 'Plate Discipline 2'!$A$2:$M$155, MATCH('Underlying Calculated'!W$1, 'Plate Discipline 2'!$A$1:$M$1, 0), FALSE)</f>
        <v>0.48599999999999999</v>
      </c>
      <c r="X27" s="6">
        <f t="shared" si="12"/>
        <v>-1.0781120000000033E-2</v>
      </c>
      <c r="Y27" s="6">
        <f>VLOOKUP($A27, 'Plate Discipline'!$A$2:$N$155, MATCH('Underlying Calculated'!Y$1, 'Plate Discipline'!$A$1:$N$1, 0), FALSE)</f>
        <v>0.72185429999999995</v>
      </c>
      <c r="Z27" s="6">
        <f>VLOOKUP($A27, 'Plate Discipline 2'!$A$2:$M$155, MATCH('Underlying Calculated'!Z$1, 'Plate Discipline 2'!$A$1:$M$1, 0), FALSE)</f>
        <v>0.73699999999999999</v>
      </c>
      <c r="AA27" s="6">
        <f t="shared" si="13"/>
        <v>1.514570000000004E-2</v>
      </c>
      <c r="AB27" s="6">
        <f>VLOOKUP($A27, 'Plate Discipline'!$A$2:$N$155, MATCH('Underlying Calculated'!AB$1, 'Plate Discipline'!$A$1:$N$1, 0), FALSE)</f>
        <v>0.92307691999999997</v>
      </c>
      <c r="AC27" s="6">
        <f>VLOOKUP($A27, 'Plate Discipline 2'!$A$2:$M$155, MATCH('Underlying Calculated'!AC$1, 'Plate Discipline 2'!$A$1:$M$1, 0), FALSE)</f>
        <v>0.92700000000000005</v>
      </c>
      <c r="AD27" s="6">
        <f t="shared" si="14"/>
        <v>3.9230800000000787E-3</v>
      </c>
      <c r="AE27" s="6">
        <f>VLOOKUP($A27, 'Plate Discipline'!$A$2:$N$155, MATCH('Underlying Calculated'!AE$1, 'Plate Discipline'!$A$1:$N$1, 0), FALSE)</f>
        <v>0.85745139999999997</v>
      </c>
      <c r="AF27" s="6">
        <f>VLOOKUP($A27, 'Plate Discipline 2'!$A$2:$M$155, MATCH('Underlying Calculated'!AF$1, 'Plate Discipline 2'!$A$1:$M$1, 0), FALSE)</f>
        <v>0.86099999999999999</v>
      </c>
      <c r="AG27" s="6">
        <f t="shared" si="15"/>
        <v>3.5486000000000129E-3</v>
      </c>
      <c r="AH27" s="8">
        <f>VLOOKUP($A27, Statcast!$A$2:$N$155, MATCH('Underlying Calculated'!AH$1, Statcast!$A$1:$N$1, 0), FALSE)</f>
        <v>89.534535184819603</v>
      </c>
      <c r="AI27" s="8">
        <f>VLOOKUP($A27, 'Statcast 2'!$A$2:$M$155, MATCH('Underlying Calculated'!AI$1, 'Statcast 2'!$A$1:$M$1, 0), FALSE)</f>
        <v>88.9</v>
      </c>
      <c r="AJ27" s="8">
        <f t="shared" si="16"/>
        <v>-0.63453518481959748</v>
      </c>
      <c r="AK27" s="8">
        <f>VLOOKUP($A27, Statcast!$A$2:$N$155, MATCH('Underlying Calculated'!AK$1, Statcast!$A$1:$N$1, 0), FALSE)</f>
        <v>20.258374379036201</v>
      </c>
      <c r="AL27" s="8">
        <f>VLOOKUP($A27, 'Statcast 2'!$A$2:$M$155, MATCH('Underlying Calculated'!AL$1, 'Statcast 2'!$A$1:$M$1, 0), FALSE)</f>
        <v>19.5</v>
      </c>
      <c r="AM27" s="8">
        <f t="shared" si="17"/>
        <v>-0.75837437903620142</v>
      </c>
      <c r="AN27" s="5">
        <f>VLOOKUP($A27, Statcast!$A$2:$N$155, MATCH('Underlying Calculated'!AN$1, Statcast!$A$1:$N$1, 0), FALSE)</f>
        <v>8.9947089999999993E-2</v>
      </c>
      <c r="AO27" s="5">
        <f>VLOOKUP($A27, 'Statcast 2'!$A$2:$M$155, MATCH('Underlying Calculated'!AO$1, 'Statcast 2'!$A$1:$M$1, 0), FALSE)</f>
        <v>7.9000000000000001E-2</v>
      </c>
      <c r="AP27" s="5">
        <f t="shared" si="18"/>
        <v>-1.0947089999999993E-2</v>
      </c>
      <c r="AQ27" s="5">
        <f>VLOOKUP($A27, Statcast!$A$2:$N$155, MATCH('Underlying Calculated'!AQ$1, Statcast!$A$1:$N$1, 0), FALSE)</f>
        <v>0.37566137999999999</v>
      </c>
      <c r="AR27" s="5">
        <f>VLOOKUP($A27, 'Statcast 2'!$A$2:$M$155, MATCH('Underlying Calculated'!AR$1, 'Statcast 2'!$A$1:$M$1, 0), FALSE)</f>
        <v>0.40699999999999997</v>
      </c>
      <c r="AS27" s="8">
        <f t="shared" si="19"/>
        <v>3.1338619999999984E-2</v>
      </c>
      <c r="AT27" s="14">
        <f>VLOOKUP($A27,'+ Stats'!$A$2:$N$155, MATCH('Underlying Calculated'!AT$1, '+ Stats'!$A$1:$N$1, 0), FALSE)</f>
        <v>84.321172000626404</v>
      </c>
      <c r="AU27" s="14">
        <f>VLOOKUP($A27,'+ Stats 2'!$A$2:$M$155, MATCH('Underlying Calculated'!AU$1, '+ Stats 2'!$A$1:$M$1, 0), FALSE)</f>
        <v>90</v>
      </c>
      <c r="AV27" s="14">
        <f t="shared" si="20"/>
        <v>5.6788279993735955</v>
      </c>
      <c r="AW27" s="14">
        <f>VLOOKUP($A27,'+ Stats'!$A$2:$N$155, MATCH('Underlying Calculated'!AW$1, '+ Stats'!$A$1:$N$1, 0), FALSE)</f>
        <v>77.785185053211194</v>
      </c>
      <c r="AX27" s="14">
        <f>VLOOKUP($A27,'+ Stats 2'!$A$2:$M$155, MATCH('Underlying Calculated'!AX$1, '+ Stats 2'!$A$1:$M$1, 0), FALSE)</f>
        <v>85</v>
      </c>
      <c r="AY27" s="14">
        <f t="shared" si="21"/>
        <v>7.2148149467888061</v>
      </c>
      <c r="AZ27" s="14">
        <f>VLOOKUP($A27,'+ Stats'!$A$2:$N$155, MATCH('Underlying Calculated'!AZ$1, '+ Stats'!$A$1:$N$1, 0), FALSE)</f>
        <v>131.410134803771</v>
      </c>
      <c r="BA27" s="14">
        <f>VLOOKUP($A27,'+ Stats 2'!$A$2:$S$155, MATCH('Underlying Calculated'!BA$1, '+ Stats 2'!$A$1:$S$1, 0), FALSE)</f>
        <v>121</v>
      </c>
      <c r="BB27" s="14">
        <f t="shared" si="22"/>
        <v>-10.410134803771001</v>
      </c>
    </row>
    <row r="28" spans="1:54" x14ac:dyDescent="0.45">
      <c r="A28" t="s">
        <v>181</v>
      </c>
      <c r="B28" t="str">
        <f>VLOOKUP($A28, 'Plate Discipline'!$A$2:$N$155, MATCH('Underlying Calculated'!B$1, 'Plate Discipline'!$A$1:$N$1, 0), FALSE)</f>
        <v>HOU</v>
      </c>
      <c r="C28" s="7">
        <f>VLOOKUP($A28, Dashboard!$A$2:$N$155, MATCH('Underlying Calculated'!C$1, Dashboard!$A$1:$N$1, 0), FALSE)</f>
        <v>0.28025477700000001</v>
      </c>
      <c r="D28" s="7">
        <f>VLOOKUP($A28, 'Dashboard 2'!$A$2:$M$155, MATCH('Underlying Calculated'!D$1, 'Dashboard 2'!$A$1:$M$1, 0), FALSE)</f>
        <v>0.35399999999999998</v>
      </c>
      <c r="E28" s="7">
        <f t="shared" si="4"/>
        <v>7.3745222999999971E-2</v>
      </c>
      <c r="F28" s="7">
        <f>VLOOKUP($A28, 'Career Advanced'!$A$2:$X$450, MATCH('Underlying Calculated'!$D$1, 'Career Advanced'!$A$1:$X$1, 0), FALSE)</f>
        <v>0.31231231199999998</v>
      </c>
      <c r="G28" s="7">
        <f t="shared" si="5"/>
        <v>-3.205753499999997E-2</v>
      </c>
      <c r="H28" s="7">
        <f t="shared" si="6"/>
        <v>4.1687688000000001E-2</v>
      </c>
      <c r="I28" s="7">
        <f t="shared" si="7"/>
        <v>7.3745222999999971E-2</v>
      </c>
      <c r="J28" s="7">
        <f t="shared" si="8"/>
        <v>7.3745222999999971E-2</v>
      </c>
      <c r="K28" s="14">
        <f t="shared" si="9"/>
        <v>16</v>
      </c>
      <c r="L28" s="7">
        <f t="shared" si="0"/>
        <v>3.205753499999997E-2</v>
      </c>
      <c r="M28" s="7">
        <f t="shared" si="1"/>
        <v>4.1687688000000001E-2</v>
      </c>
      <c r="N28" s="14">
        <f t="shared" si="2"/>
        <v>52</v>
      </c>
      <c r="O28" s="14">
        <f t="shared" si="3"/>
        <v>13</v>
      </c>
      <c r="P28" s="6">
        <f>VLOOKUP($A28, 'Plate Discipline'!$A$2:$N$155, MATCH('Underlying Calculated'!P$1, 'Plate Discipline'!$A$1:$N$1, 0), FALSE)</f>
        <v>0.41578946999999999</v>
      </c>
      <c r="Q28" s="6">
        <f>VLOOKUP($A28, 'Plate Discipline 2'!$A$2:$M$155, MATCH('Underlying Calculated'!Q$1, 'Plate Discipline 2'!$A$1:$M$1, 0), FALSE)</f>
        <v>0.41599999999999998</v>
      </c>
      <c r="R28" s="6">
        <f t="shared" si="10"/>
        <v>2.1052999999998656E-4</v>
      </c>
      <c r="S28" s="6">
        <f>VLOOKUP($A28, 'Plate Discipline'!$A$2:$N$155, MATCH('Underlying Calculated'!S$1, 'Plate Discipline'!$A$1:$N$1, 0), FALSE)</f>
        <v>0.76829267999999995</v>
      </c>
      <c r="T28" s="6">
        <f>VLOOKUP($A28, 'Plate Discipline 2'!$A$2:$M$155, MATCH('Underlying Calculated'!T$1, 'Plate Discipline 2'!$A$1:$M$1, 0), FALSE)</f>
        <v>0.76400000000000001</v>
      </c>
      <c r="U28" s="6">
        <f t="shared" si="11"/>
        <v>-4.2926799999999377E-3</v>
      </c>
      <c r="V28" s="6">
        <f>VLOOKUP($A28, 'Plate Discipline'!$A$2:$N$155, MATCH('Underlying Calculated'!V$1, 'Plate Discipline'!$A$1:$N$1, 0), FALSE)</f>
        <v>0.57909604999999997</v>
      </c>
      <c r="W28" s="6">
        <f>VLOOKUP($A28, 'Plate Discipline 2'!$A$2:$M$155, MATCH('Underlying Calculated'!W$1, 'Plate Discipline 2'!$A$1:$M$1, 0), FALSE)</f>
        <v>0.57799999999999996</v>
      </c>
      <c r="X28" s="6">
        <f t="shared" si="12"/>
        <v>-1.0960500000000151E-3</v>
      </c>
      <c r="Y28" s="6">
        <f>VLOOKUP($A28, 'Plate Discipline'!$A$2:$N$155, MATCH('Underlying Calculated'!Y$1, 'Plate Discipline'!$A$1:$N$1, 0), FALSE)</f>
        <v>0.64556961999999996</v>
      </c>
      <c r="Z28" s="6">
        <f>VLOOKUP($A28, 'Plate Discipline 2'!$A$2:$M$155, MATCH('Underlying Calculated'!Z$1, 'Plate Discipline 2'!$A$1:$M$1, 0), FALSE)</f>
        <v>0.63500000000000001</v>
      </c>
      <c r="AA28" s="6">
        <f t="shared" si="13"/>
        <v>-1.0569619999999946E-2</v>
      </c>
      <c r="AB28" s="6">
        <f>VLOOKUP($A28, 'Plate Discipline'!$A$2:$N$155, MATCH('Underlying Calculated'!AB$1, 'Plate Discipline'!$A$1:$N$1, 0), FALSE)</f>
        <v>0.90079365</v>
      </c>
      <c r="AC28" s="6">
        <f>VLOOKUP($A28, 'Plate Discipline 2'!$A$2:$M$155, MATCH('Underlying Calculated'!AC$1, 'Plate Discipline 2'!$A$1:$M$1, 0), FALSE)</f>
        <v>0.86799999999999999</v>
      </c>
      <c r="AD28" s="6">
        <f t="shared" si="14"/>
        <v>-3.2793650000000008E-2</v>
      </c>
      <c r="AE28" s="6">
        <f>VLOOKUP($A28, 'Plate Discipline'!$A$2:$N$155, MATCH('Underlying Calculated'!AE$1, 'Plate Discipline'!$A$1:$N$1, 0), FALSE)</f>
        <v>0.80243902</v>
      </c>
      <c r="AF28" s="6">
        <f>VLOOKUP($A28, 'Plate Discipline 2'!$A$2:$M$155, MATCH('Underlying Calculated'!AF$1, 'Plate Discipline 2'!$A$1:$M$1, 0), FALSE)</f>
        <v>0.77800000000000002</v>
      </c>
      <c r="AG28" s="6">
        <f t="shared" si="15"/>
        <v>-2.4439019999999978E-2</v>
      </c>
      <c r="AH28" s="8">
        <f>VLOOKUP($A28, Statcast!$A$2:$N$155, MATCH('Underlying Calculated'!AH$1, Statcast!$A$1:$N$1, 0), FALSE)</f>
        <v>91.161957168579093</v>
      </c>
      <c r="AI28" s="8">
        <f>VLOOKUP($A28, 'Statcast 2'!$A$2:$M$155, MATCH('Underlying Calculated'!AI$1, 'Statcast 2'!$A$1:$M$1, 0), FALSE)</f>
        <v>89.3</v>
      </c>
      <c r="AJ28" s="8">
        <f t="shared" si="16"/>
        <v>-1.8619571685790959</v>
      </c>
      <c r="AK28" s="8">
        <f>VLOOKUP($A28, Statcast!$A$2:$N$155, MATCH('Underlying Calculated'!AK$1, Statcast!$A$1:$N$1, 0), FALSE)</f>
        <v>8.1841924399137493</v>
      </c>
      <c r="AL28" s="8">
        <f>VLOOKUP($A28, 'Statcast 2'!$A$2:$M$155, MATCH('Underlying Calculated'!AL$1, 'Statcast 2'!$A$1:$M$1, 0), FALSE)</f>
        <v>9.3000000000000007</v>
      </c>
      <c r="AM28" s="8">
        <f t="shared" si="17"/>
        <v>1.1158075600862514</v>
      </c>
      <c r="AN28" s="5">
        <f>VLOOKUP($A28, Statcast!$A$2:$N$155, MATCH('Underlying Calculated'!AN$1, Statcast!$A$1:$N$1, 0), FALSE)</f>
        <v>6.8750000000000006E-2</v>
      </c>
      <c r="AO28" s="5">
        <f>VLOOKUP($A28, 'Statcast 2'!$A$2:$M$155, MATCH('Underlying Calculated'!AO$1, 'Statcast 2'!$A$1:$M$1, 0), FALSE)</f>
        <v>8.3000000000000004E-2</v>
      </c>
      <c r="AP28" s="5">
        <f t="shared" si="18"/>
        <v>1.4249999999999999E-2</v>
      </c>
      <c r="AQ28" s="5">
        <f>VLOOKUP($A28, Statcast!$A$2:$N$155, MATCH('Underlying Calculated'!AQ$1, Statcast!$A$1:$N$1, 0), FALSE)</f>
        <v>0.51249999999999996</v>
      </c>
      <c r="AR28" s="5">
        <f>VLOOKUP($A28, 'Statcast 2'!$A$2:$M$155, MATCH('Underlying Calculated'!AR$1, 'Statcast 2'!$A$1:$M$1, 0), FALSE)</f>
        <v>0.43099999999999999</v>
      </c>
      <c r="AS28" s="8">
        <f t="shared" si="19"/>
        <v>-8.1499999999999961E-2</v>
      </c>
      <c r="AT28" s="14">
        <f>VLOOKUP($A28,'+ Stats'!$A$2:$N$155, MATCH('Underlying Calculated'!AT$1, '+ Stats'!$A$1:$N$1, 0), FALSE)</f>
        <v>86.752205801354407</v>
      </c>
      <c r="AU28" s="14">
        <f>VLOOKUP($A28,'+ Stats 2'!$A$2:$M$155, MATCH('Underlying Calculated'!AU$1, '+ Stats 2'!$A$1:$M$1, 0), FALSE)</f>
        <v>125</v>
      </c>
      <c r="AV28" s="14">
        <f t="shared" si="20"/>
        <v>38.247794198645593</v>
      </c>
      <c r="AW28" s="14">
        <f>VLOOKUP($A28,'+ Stats'!$A$2:$N$155, MATCH('Underlying Calculated'!AW$1, '+ Stats'!$A$1:$N$1, 0), FALSE)</f>
        <v>131.04731565649001</v>
      </c>
      <c r="AX28" s="14">
        <f>VLOOKUP($A28,'+ Stats 2'!$A$2:$M$155, MATCH('Underlying Calculated'!AX$1, '+ Stats 2'!$A$1:$M$1, 0), FALSE)</f>
        <v>119</v>
      </c>
      <c r="AY28" s="14">
        <f t="shared" si="21"/>
        <v>-12.047315656490014</v>
      </c>
      <c r="AZ28" s="14">
        <f>VLOOKUP($A28,'+ Stats'!$A$2:$N$155, MATCH('Underlying Calculated'!AZ$1, '+ Stats'!$A$1:$N$1, 0), FALSE)</f>
        <v>73.613383536755904</v>
      </c>
      <c r="BA28" s="14">
        <f>VLOOKUP($A28,'+ Stats 2'!$A$2:$S$155, MATCH('Underlying Calculated'!BA$1, '+ Stats 2'!$A$1:$S$1, 0), FALSE)</f>
        <v>68</v>
      </c>
      <c r="BB28" s="14">
        <f t="shared" si="22"/>
        <v>-5.6133835367559044</v>
      </c>
    </row>
    <row r="29" spans="1:54" x14ac:dyDescent="0.45">
      <c r="A29" t="s">
        <v>193</v>
      </c>
      <c r="B29" t="str">
        <f>VLOOKUP($A29, 'Plate Discipline'!$A$2:$N$155, MATCH('Underlying Calculated'!B$1, 'Plate Discipline'!$A$1:$N$1, 0), FALSE)</f>
        <v>TBR</v>
      </c>
      <c r="C29" s="7">
        <f>VLOOKUP($A29, Dashboard!$A$2:$N$155, MATCH('Underlying Calculated'!C$1, Dashboard!$A$1:$N$1, 0), FALSE)</f>
        <v>0.27586206800000002</v>
      </c>
      <c r="D29" s="7">
        <f>VLOOKUP($A29, 'Dashboard 2'!$A$2:$M$155, MATCH('Underlying Calculated'!D$1, 'Dashboard 2'!$A$1:$M$1, 0), FALSE)</f>
        <v>0.33200000000000002</v>
      </c>
      <c r="E29" s="7">
        <f t="shared" si="4"/>
        <v>5.6137932000000001E-2</v>
      </c>
      <c r="F29" s="7">
        <f>VLOOKUP($A29, 'Career Advanced'!$A$2:$X$450, MATCH('Underlying Calculated'!$D$1, 'Career Advanced'!$A$1:$X$1, 0), FALSE)</f>
        <v>0.32239925000000003</v>
      </c>
      <c r="G29" s="7">
        <f t="shared" si="5"/>
        <v>-4.653718200000001E-2</v>
      </c>
      <c r="H29" s="7">
        <f t="shared" si="6"/>
        <v>9.6007499999999912E-3</v>
      </c>
      <c r="I29" s="7">
        <f t="shared" si="7"/>
        <v>5.6137932000000001E-2</v>
      </c>
      <c r="J29" s="7">
        <f t="shared" si="8"/>
        <v>5.6137932000000001E-2</v>
      </c>
      <c r="K29" s="14">
        <f t="shared" si="9"/>
        <v>29</v>
      </c>
      <c r="L29" s="7">
        <f t="shared" si="0"/>
        <v>4.653718200000001E-2</v>
      </c>
      <c r="M29" s="7">
        <f t="shared" si="1"/>
        <v>9.6007499999999912E-3</v>
      </c>
      <c r="N29" s="14">
        <f t="shared" si="2"/>
        <v>33</v>
      </c>
      <c r="O29" s="14">
        <f t="shared" si="3"/>
        <v>76</v>
      </c>
      <c r="P29" s="6">
        <f>VLOOKUP($A29, 'Plate Discipline'!$A$2:$N$155, MATCH('Underlying Calculated'!P$1, 'Plate Discipline'!$A$1:$N$1, 0), FALSE)</f>
        <v>0.22</v>
      </c>
      <c r="Q29" s="6">
        <f>VLOOKUP($A29, 'Plate Discipline 2'!$A$2:$M$155, MATCH('Underlying Calculated'!Q$1, 'Plate Discipline 2'!$A$1:$M$1, 0), FALSE)</f>
        <v>0.22500000000000001</v>
      </c>
      <c r="R29" s="6">
        <f t="shared" si="10"/>
        <v>5.0000000000000044E-3</v>
      </c>
      <c r="S29" s="6">
        <f>VLOOKUP($A29, 'Plate Discipline'!$A$2:$N$155, MATCH('Underlying Calculated'!S$1, 'Plate Discipline'!$A$1:$N$1, 0), FALSE)</f>
        <v>0.64489795999999999</v>
      </c>
      <c r="T29" s="6">
        <f>VLOOKUP($A29, 'Plate Discipline 2'!$A$2:$M$155, MATCH('Underlying Calculated'!T$1, 'Plate Discipline 2'!$A$1:$M$1, 0), FALSE)</f>
        <v>0.61899999999999999</v>
      </c>
      <c r="U29" s="6">
        <f t="shared" si="11"/>
        <v>-2.5897959999999998E-2</v>
      </c>
      <c r="V29" s="6">
        <f>VLOOKUP($A29, 'Plate Discipline'!$A$2:$N$155, MATCH('Underlying Calculated'!V$1, 'Plate Discipline'!$A$1:$N$1, 0), FALSE)</f>
        <v>0.44148936</v>
      </c>
      <c r="W29" s="6">
        <f>VLOOKUP($A29, 'Plate Discipline 2'!$A$2:$M$155, MATCH('Underlying Calculated'!W$1, 'Plate Discipline 2'!$A$1:$M$1, 0), FALSE)</f>
        <v>0.442</v>
      </c>
      <c r="X29" s="6">
        <f t="shared" si="12"/>
        <v>5.1064000000000664E-4</v>
      </c>
      <c r="Y29" s="6">
        <f>VLOOKUP($A29, 'Plate Discipline'!$A$2:$N$155, MATCH('Underlying Calculated'!Y$1, 'Plate Discipline'!$A$1:$N$1, 0), FALSE)</f>
        <v>0.84848484999999996</v>
      </c>
      <c r="Z29" s="6">
        <f>VLOOKUP($A29, 'Plate Discipline 2'!$A$2:$M$155, MATCH('Underlying Calculated'!Z$1, 'Plate Discipline 2'!$A$1:$M$1, 0), FALSE)</f>
        <v>0.70399999999999996</v>
      </c>
      <c r="AA29" s="6">
        <f t="shared" si="13"/>
        <v>-0.14448485</v>
      </c>
      <c r="AB29" s="6">
        <f>VLOOKUP($A29, 'Plate Discipline'!$A$2:$N$155, MATCH('Underlying Calculated'!AB$1, 'Plate Discipline'!$A$1:$N$1, 0), FALSE)</f>
        <v>0.91772151999999996</v>
      </c>
      <c r="AC29" s="6">
        <f>VLOOKUP($A29, 'Plate Discipline 2'!$A$2:$M$155, MATCH('Underlying Calculated'!AC$1, 'Plate Discipline 2'!$A$1:$M$1, 0), FALSE)</f>
        <v>0.91500000000000004</v>
      </c>
      <c r="AD29" s="6">
        <f t="shared" si="14"/>
        <v>-2.7215199999999218E-3</v>
      </c>
      <c r="AE29" s="6">
        <f>VLOOKUP($A29, 'Plate Discipline'!$A$2:$N$155, MATCH('Underlying Calculated'!AE$1, 'Plate Discipline'!$A$1:$N$1, 0), FALSE)</f>
        <v>0.90120482000000002</v>
      </c>
      <c r="AF29" s="6">
        <f>VLOOKUP($A29, 'Plate Discipline 2'!$A$2:$M$155, MATCH('Underlying Calculated'!AF$1, 'Plate Discipline 2'!$A$1:$M$1, 0), FALSE)</f>
        <v>0.86699999999999999</v>
      </c>
      <c r="AG29" s="6">
        <f t="shared" si="15"/>
        <v>-3.4204820000000025E-2</v>
      </c>
      <c r="AH29" s="8">
        <f>VLOOKUP($A29, Statcast!$A$2:$N$155, MATCH('Underlying Calculated'!AH$1, Statcast!$A$1:$N$1, 0), FALSE)</f>
        <v>92.449527826202001</v>
      </c>
      <c r="AI29" s="8">
        <f>VLOOKUP($A29, 'Statcast 2'!$A$2:$M$155, MATCH('Underlying Calculated'!AI$1, 'Statcast 2'!$A$1:$M$1, 0), FALSE)</f>
        <v>92.4</v>
      </c>
      <c r="AJ29" s="8">
        <f t="shared" si="16"/>
        <v>-4.952782620199514E-2</v>
      </c>
      <c r="AK29" s="8">
        <f>VLOOKUP($A29, Statcast!$A$2:$N$155, MATCH('Underlying Calculated'!AK$1, Statcast!$A$1:$N$1, 0), FALSE)</f>
        <v>4.6234455590837404</v>
      </c>
      <c r="AL29" s="8">
        <f>VLOOKUP($A29, 'Statcast 2'!$A$2:$M$155, MATCH('Underlying Calculated'!AL$1, 'Statcast 2'!$A$1:$M$1, 0), FALSE)</f>
        <v>4.0999999999999996</v>
      </c>
      <c r="AM29" s="8">
        <f t="shared" si="17"/>
        <v>-0.5234455590837408</v>
      </c>
      <c r="AN29" s="5">
        <f>VLOOKUP($A29, Statcast!$A$2:$N$155, MATCH('Underlying Calculated'!AN$1, Statcast!$A$1:$N$1, 0), FALSE)</f>
        <v>4.4943820000000002E-2</v>
      </c>
      <c r="AO29" s="5">
        <f>VLOOKUP($A29, 'Statcast 2'!$A$2:$M$155, MATCH('Underlying Calculated'!AO$1, 'Statcast 2'!$A$1:$M$1, 0), FALSE)</f>
        <v>9.5000000000000001E-2</v>
      </c>
      <c r="AP29" s="5">
        <f t="shared" si="18"/>
        <v>5.0056179999999999E-2</v>
      </c>
      <c r="AQ29" s="5">
        <f>VLOOKUP($A29, Statcast!$A$2:$N$155, MATCH('Underlying Calculated'!AQ$1, Statcast!$A$1:$N$1, 0), FALSE)</f>
        <v>0.50561798000000002</v>
      </c>
      <c r="AR29" s="5">
        <f>VLOOKUP($A29, 'Statcast 2'!$A$2:$M$155, MATCH('Underlying Calculated'!AR$1, 'Statcast 2'!$A$1:$M$1, 0), FALSE)</f>
        <v>0.49</v>
      </c>
      <c r="AS29" s="8">
        <f t="shared" si="19"/>
        <v>-1.5617980000000031E-2</v>
      </c>
      <c r="AT29" s="14">
        <f>VLOOKUP($A29,'+ Stats'!$A$2:$N$155, MATCH('Underlying Calculated'!AT$1, '+ Stats'!$A$1:$N$1, 0), FALSE)</f>
        <v>80.867640459179896</v>
      </c>
      <c r="AU29" s="14">
        <f>VLOOKUP($A29,'+ Stats 2'!$A$2:$M$155, MATCH('Underlying Calculated'!AU$1, '+ Stats 2'!$A$1:$M$1, 0), FALSE)</f>
        <v>92</v>
      </c>
      <c r="AV29" s="14">
        <f t="shared" si="20"/>
        <v>11.132359540820104</v>
      </c>
      <c r="AW29" s="14">
        <f>VLOOKUP($A29,'+ Stats'!$A$2:$N$155, MATCH('Underlying Calculated'!AW$1, '+ Stats'!$A$1:$N$1, 0), FALSE)</f>
        <v>142.16678944541101</v>
      </c>
      <c r="AX29" s="14">
        <f>VLOOKUP($A29,'+ Stats 2'!$A$2:$M$155, MATCH('Underlying Calculated'!AX$1, '+ Stats 2'!$A$1:$M$1, 0), FALSE)</f>
        <v>128</v>
      </c>
      <c r="AY29" s="14">
        <f t="shared" si="21"/>
        <v>-14.166789445411013</v>
      </c>
      <c r="AZ29" s="14">
        <f>VLOOKUP($A29,'+ Stats'!$A$2:$N$155, MATCH('Underlying Calculated'!AZ$1, '+ Stats'!$A$1:$N$1, 0), FALSE)</f>
        <v>64.730869548463104</v>
      </c>
      <c r="BA29" s="14">
        <f>VLOOKUP($A29,'+ Stats 2'!$A$2:$S$155, MATCH('Underlying Calculated'!BA$1, '+ Stats 2'!$A$1:$S$1, 0), FALSE)</f>
        <v>74</v>
      </c>
      <c r="BB29" s="14">
        <f t="shared" si="22"/>
        <v>9.2691304515368955</v>
      </c>
    </row>
    <row r="30" spans="1:54" x14ac:dyDescent="0.45">
      <c r="A30" t="s">
        <v>82</v>
      </c>
      <c r="B30" t="str">
        <f>VLOOKUP($A30, 'Plate Discipline'!$A$2:$N$155, MATCH('Underlying Calculated'!B$1, 'Plate Discipline'!$A$1:$N$1, 0), FALSE)</f>
        <v>MIL</v>
      </c>
      <c r="C30" s="7">
        <f>VLOOKUP($A30, Dashboard!$A$2:$N$155, MATCH('Underlying Calculated'!C$1, Dashboard!$A$1:$N$1, 0), FALSE)</f>
        <v>0.28947368400000001</v>
      </c>
      <c r="D30" s="7">
        <f>VLOOKUP($A30, 'Dashboard 2'!$A$2:$M$155, MATCH('Underlying Calculated'!D$1, 'Dashboard 2'!$A$1:$M$1, 0), FALSE)</f>
        <v>0.30099999999999999</v>
      </c>
      <c r="E30" s="7">
        <f t="shared" si="4"/>
        <v>1.1526315999999981E-2</v>
      </c>
      <c r="F30" s="7">
        <f>VLOOKUP($A30, 'Career Advanced'!$A$2:$X$450, MATCH('Underlying Calculated'!$D$1, 'Career Advanced'!$A$1:$X$1, 0), FALSE)</f>
        <v>0.30896686099999998</v>
      </c>
      <c r="G30" s="7">
        <f t="shared" si="5"/>
        <v>-1.9493176999999973E-2</v>
      </c>
      <c r="H30" s="7">
        <f t="shared" si="6"/>
        <v>-7.9668609999999918E-3</v>
      </c>
      <c r="I30" s="7">
        <f t="shared" si="7"/>
        <v>1.1526315999999981E-2</v>
      </c>
      <c r="J30" s="7">
        <f t="shared" si="8"/>
        <v>1.1526315999999981E-2</v>
      </c>
      <c r="K30" s="14">
        <f t="shared" si="9"/>
        <v>86</v>
      </c>
      <c r="L30" s="7">
        <f t="shared" si="0"/>
        <v>1.9493176999999973E-2</v>
      </c>
      <c r="M30" s="7">
        <f t="shared" si="1"/>
        <v>7.9668609999999918E-3</v>
      </c>
      <c r="N30" s="14">
        <f t="shared" si="2"/>
        <v>67</v>
      </c>
      <c r="O30" s="14">
        <f t="shared" si="3"/>
        <v>83</v>
      </c>
      <c r="P30" s="6">
        <f>VLOOKUP($A30, 'Plate Discipline'!$A$2:$N$155, MATCH('Underlying Calculated'!P$1, 'Plate Discipline'!$A$1:$N$1, 0), FALSE)</f>
        <v>0.24713958999999999</v>
      </c>
      <c r="Q30" s="6">
        <f>VLOOKUP($A30, 'Plate Discipline 2'!$A$2:$M$155, MATCH('Underlying Calculated'!Q$1, 'Plate Discipline 2'!$A$1:$M$1, 0), FALSE)</f>
        <v>0.28399999999999997</v>
      </c>
      <c r="R30" s="6">
        <f t="shared" si="10"/>
        <v>3.6860409999999982E-2</v>
      </c>
      <c r="S30" s="6">
        <f>VLOOKUP($A30, 'Plate Discipline'!$A$2:$N$155, MATCH('Underlying Calculated'!S$1, 'Plate Discipline'!$A$1:$N$1, 0), FALSE)</f>
        <v>0.6892779</v>
      </c>
      <c r="T30" s="6">
        <f>VLOOKUP($A30, 'Plate Discipline 2'!$A$2:$M$155, MATCH('Underlying Calculated'!T$1, 'Plate Discipline 2'!$A$1:$M$1, 0), FALSE)</f>
        <v>0.71799999999999997</v>
      </c>
      <c r="U30" s="6">
        <f t="shared" si="11"/>
        <v>2.8722099999999973E-2</v>
      </c>
      <c r="V30" s="6">
        <f>VLOOKUP($A30, 'Plate Discipline'!$A$2:$N$155, MATCH('Underlying Calculated'!V$1, 'Plate Discipline'!$A$1:$N$1, 0), FALSE)</f>
        <v>0.47315436</v>
      </c>
      <c r="W30" s="6">
        <f>VLOOKUP($A30, 'Plate Discipline 2'!$A$2:$M$155, MATCH('Underlying Calculated'!W$1, 'Plate Discipline 2'!$A$1:$M$1, 0), FALSE)</f>
        <v>0.5</v>
      </c>
      <c r="X30" s="6">
        <f t="shared" si="12"/>
        <v>2.6845640000000004E-2</v>
      </c>
      <c r="Y30" s="6">
        <f>VLOOKUP($A30, 'Plate Discipline'!$A$2:$N$155, MATCH('Underlying Calculated'!Y$1, 'Plate Discipline'!$A$1:$N$1, 0), FALSE)</f>
        <v>0.44444444</v>
      </c>
      <c r="Z30" s="6">
        <f>VLOOKUP($A30, 'Plate Discipline 2'!$A$2:$M$155, MATCH('Underlying Calculated'!Z$1, 'Plate Discipline 2'!$A$1:$M$1, 0), FALSE)</f>
        <v>0.48499999999999999</v>
      </c>
      <c r="AA30" s="6">
        <f t="shared" si="13"/>
        <v>4.0555559999999991E-2</v>
      </c>
      <c r="AB30" s="6">
        <f>VLOOKUP($A30, 'Plate Discipline'!$A$2:$N$155, MATCH('Underlying Calculated'!AB$1, 'Plate Discipline'!$A$1:$N$1, 0), FALSE)</f>
        <v>0.84126984000000005</v>
      </c>
      <c r="AC30" s="6">
        <f>VLOOKUP($A30, 'Plate Discipline 2'!$A$2:$M$155, MATCH('Underlying Calculated'!AC$1, 'Plate Discipline 2'!$A$1:$M$1, 0), FALSE)</f>
        <v>0.83499999999999996</v>
      </c>
      <c r="AD30" s="6">
        <f t="shared" si="14"/>
        <v>-6.269840000000082E-3</v>
      </c>
      <c r="AE30" s="6">
        <f>VLOOKUP($A30, 'Plate Discipline'!$A$2:$N$155, MATCH('Underlying Calculated'!AE$1, 'Plate Discipline'!$A$1:$N$1, 0), FALSE)</f>
        <v>0.73995272000000001</v>
      </c>
      <c r="AF30" s="6">
        <f>VLOOKUP($A30, 'Plate Discipline 2'!$A$2:$M$155, MATCH('Underlying Calculated'!AF$1, 'Plate Discipline 2'!$A$1:$M$1, 0), FALSE)</f>
        <v>0.73499999999999999</v>
      </c>
      <c r="AG30" s="6">
        <f t="shared" si="15"/>
        <v>-4.9527200000000215E-3</v>
      </c>
      <c r="AH30" s="8">
        <f>VLOOKUP($A30, Statcast!$A$2:$N$155, MATCH('Underlying Calculated'!AH$1, Statcast!$A$1:$N$1, 0), FALSE)</f>
        <v>89.282098579406707</v>
      </c>
      <c r="AI30" s="8">
        <f>VLOOKUP($A30, 'Statcast 2'!$A$2:$M$155, MATCH('Underlying Calculated'!AI$1, 'Statcast 2'!$A$1:$M$1, 0), FALSE)</f>
        <v>88.5</v>
      </c>
      <c r="AJ30" s="8">
        <f t="shared" si="16"/>
        <v>-0.78209857940670702</v>
      </c>
      <c r="AK30" s="8">
        <f>VLOOKUP($A30, Statcast!$A$2:$N$155, MATCH('Underlying Calculated'!AK$1, Statcast!$A$1:$N$1, 0), FALSE)</f>
        <v>20.523312100767999</v>
      </c>
      <c r="AL30" s="8">
        <f>VLOOKUP($A30, 'Statcast 2'!$A$2:$M$155, MATCH('Underlying Calculated'!AL$1, 'Statcast 2'!$A$1:$M$1, 0), FALSE)</f>
        <v>20.2</v>
      </c>
      <c r="AM30" s="8">
        <f t="shared" si="17"/>
        <v>-0.32331210076799977</v>
      </c>
      <c r="AN30" s="5">
        <f>VLOOKUP($A30, Statcast!$A$2:$N$155, MATCH('Underlying Calculated'!AN$1, Statcast!$A$1:$N$1, 0), FALSE)</f>
        <v>0.10625</v>
      </c>
      <c r="AO30" s="5">
        <f>VLOOKUP($A30, 'Statcast 2'!$A$2:$M$155, MATCH('Underlying Calculated'!AO$1, 'Statcast 2'!$A$1:$M$1, 0), FALSE)</f>
        <v>0.13200000000000001</v>
      </c>
      <c r="AP30" s="5">
        <f t="shared" si="18"/>
        <v>2.5750000000000009E-2</v>
      </c>
      <c r="AQ30" s="5">
        <f>VLOOKUP($A30, Statcast!$A$2:$N$155, MATCH('Underlying Calculated'!AQ$1, Statcast!$A$1:$N$1, 0), FALSE)</f>
        <v>0.41875000000000001</v>
      </c>
      <c r="AR30" s="5">
        <f>VLOOKUP($A30, 'Statcast 2'!$A$2:$M$155, MATCH('Underlying Calculated'!AR$1, 'Statcast 2'!$A$1:$M$1, 0), FALSE)</f>
        <v>0.38800000000000001</v>
      </c>
      <c r="AS30" s="8">
        <f t="shared" si="19"/>
        <v>-3.075E-2</v>
      </c>
      <c r="AT30" s="14">
        <f>VLOOKUP($A30,'+ Stats'!$A$2:$N$155, MATCH('Underlying Calculated'!AT$1, '+ Stats'!$A$1:$N$1, 0), FALSE)</f>
        <v>97.486628181380894</v>
      </c>
      <c r="AU30" s="14">
        <f>VLOOKUP($A30,'+ Stats 2'!$A$2:$M$155, MATCH('Underlying Calculated'!AU$1, '+ Stats 2'!$A$1:$M$1, 0), FALSE)</f>
        <v>89</v>
      </c>
      <c r="AV30" s="14">
        <f t="shared" si="20"/>
        <v>-8.4866281813808939</v>
      </c>
      <c r="AW30" s="14">
        <f>VLOOKUP($A30,'+ Stats'!$A$2:$N$155, MATCH('Underlying Calculated'!AW$1, '+ Stats'!$A$1:$N$1, 0), FALSE)</f>
        <v>72.651124171275995</v>
      </c>
      <c r="AX30" s="14">
        <f>VLOOKUP($A30,'+ Stats 2'!$A$2:$M$155, MATCH('Underlying Calculated'!AX$1, '+ Stats 2'!$A$1:$M$1, 0), FALSE)</f>
        <v>75</v>
      </c>
      <c r="AY30" s="14">
        <f t="shared" si="21"/>
        <v>2.3488758287240046</v>
      </c>
      <c r="AZ30" s="14">
        <f>VLOOKUP($A30,'+ Stats'!$A$2:$N$155, MATCH('Underlying Calculated'!AZ$1, '+ Stats'!$A$1:$N$1, 0), FALSE)</f>
        <v>133.04432955739301</v>
      </c>
      <c r="BA30" s="14">
        <f>VLOOKUP($A30,'+ Stats 2'!$A$2:$S$155, MATCH('Underlying Calculated'!BA$1, '+ Stats 2'!$A$1:$S$1, 0), FALSE)</f>
        <v>135</v>
      </c>
      <c r="BB30" s="14">
        <f t="shared" si="22"/>
        <v>1.9556704426069871</v>
      </c>
    </row>
    <row r="31" spans="1:54" x14ac:dyDescent="0.45">
      <c r="A31" t="s">
        <v>198</v>
      </c>
      <c r="B31" t="str">
        <f>VLOOKUP($A31, 'Plate Discipline'!$A$2:$N$155, MATCH('Underlying Calculated'!B$1, 'Plate Discipline'!$A$1:$N$1, 0), FALSE)</f>
        <v>ARI</v>
      </c>
      <c r="C31" s="7">
        <f>VLOOKUP($A31, Dashboard!$A$2:$N$155, MATCH('Underlying Calculated'!C$1, Dashboard!$A$1:$N$1, 0), FALSE)</f>
        <v>0.22875816900000001</v>
      </c>
      <c r="D31" s="7">
        <f>VLOOKUP($A31, 'Dashboard 2'!$A$2:$M$155, MATCH('Underlying Calculated'!D$1, 'Dashboard 2'!$A$1:$M$1, 0), FALSE)</f>
        <v>0.26500000000000001</v>
      </c>
      <c r="E31" s="7">
        <f t="shared" si="4"/>
        <v>3.6241831000000002E-2</v>
      </c>
      <c r="F31" s="7">
        <f>VLOOKUP($A31, 'Career Advanced'!$A$2:$X$450, MATCH('Underlying Calculated'!$D$1, 'Career Advanced'!$A$1:$X$1, 0), FALSE)</f>
        <v>0.292626728</v>
      </c>
      <c r="G31" s="7">
        <f t="shared" si="5"/>
        <v>-6.3868558999999991E-2</v>
      </c>
      <c r="H31" s="7">
        <f t="shared" si="6"/>
        <v>-2.7626727999999989E-2</v>
      </c>
      <c r="I31" s="7">
        <f t="shared" si="7"/>
        <v>3.6241831000000002E-2</v>
      </c>
      <c r="J31" s="7">
        <f t="shared" si="8"/>
        <v>3.6241831000000002E-2</v>
      </c>
      <c r="K31" s="14">
        <f t="shared" si="9"/>
        <v>49</v>
      </c>
      <c r="L31" s="7">
        <f t="shared" si="0"/>
        <v>6.3868558999999991E-2</v>
      </c>
      <c r="M31" s="7">
        <f t="shared" si="1"/>
        <v>2.7626727999999989E-2</v>
      </c>
      <c r="N31" s="14">
        <f t="shared" si="2"/>
        <v>14</v>
      </c>
      <c r="O31" s="14">
        <f t="shared" si="3"/>
        <v>33</v>
      </c>
      <c r="P31" s="6">
        <f>VLOOKUP($A31, 'Plate Discipline'!$A$2:$N$155, MATCH('Underlying Calculated'!P$1, 'Plate Discipline'!$A$1:$N$1, 0), FALSE)</f>
        <v>0.29090908999999998</v>
      </c>
      <c r="Q31" s="6">
        <f>VLOOKUP($A31, 'Plate Discipline 2'!$A$2:$M$155, MATCH('Underlying Calculated'!Q$1, 'Plate Discipline 2'!$A$1:$M$1, 0), FALSE)</f>
        <v>0.221</v>
      </c>
      <c r="R31" s="6">
        <f t="shared" si="10"/>
        <v>-6.9909089999999979E-2</v>
      </c>
      <c r="S31" s="6">
        <f>VLOOKUP($A31, 'Plate Discipline'!$A$2:$N$155, MATCH('Underlying Calculated'!S$1, 'Plate Discipline'!$A$1:$N$1, 0), FALSE)</f>
        <v>0.62653563000000001</v>
      </c>
      <c r="T31" s="6">
        <f>VLOOKUP($A31, 'Plate Discipline 2'!$A$2:$M$155, MATCH('Underlying Calculated'!T$1, 'Plate Discipline 2'!$A$1:$M$1, 0), FALSE)</f>
        <v>0.57099999999999995</v>
      </c>
      <c r="U31" s="6">
        <f t="shared" si="11"/>
        <v>-5.5535630000000058E-2</v>
      </c>
      <c r="V31" s="6">
        <f>VLOOKUP($A31, 'Plate Discipline'!$A$2:$N$155, MATCH('Underlying Calculated'!V$1, 'Plate Discipline'!$A$1:$N$1, 0), FALSE)</f>
        <v>0.45218417999999999</v>
      </c>
      <c r="W31" s="6">
        <f>VLOOKUP($A31, 'Plate Discipline 2'!$A$2:$M$155, MATCH('Underlying Calculated'!W$1, 'Plate Discipline 2'!$A$1:$M$1, 0), FALSE)</f>
        <v>0.38900000000000001</v>
      </c>
      <c r="X31" s="6">
        <f t="shared" si="12"/>
        <v>-6.3184179999999979E-2</v>
      </c>
      <c r="Y31" s="6">
        <f>VLOOKUP($A31, 'Plate Discipline'!$A$2:$N$155, MATCH('Underlying Calculated'!Y$1, 'Plate Discipline'!$A$1:$N$1, 0), FALSE)</f>
        <v>0.6796875</v>
      </c>
      <c r="Z31" s="6">
        <f>VLOOKUP($A31, 'Plate Discipline 2'!$A$2:$M$155, MATCH('Underlying Calculated'!Z$1, 'Plate Discipline 2'!$A$1:$M$1, 0), FALSE)</f>
        <v>0.628</v>
      </c>
      <c r="AA31" s="6">
        <f t="shared" si="13"/>
        <v>-5.1687499999999997E-2</v>
      </c>
      <c r="AB31" s="6">
        <f>VLOOKUP($A31, 'Plate Discipline'!$A$2:$N$155, MATCH('Underlying Calculated'!AB$1, 'Plate Discipline'!$A$1:$N$1, 0), FALSE)</f>
        <v>0.88235293999999997</v>
      </c>
      <c r="AC31" s="6">
        <f>VLOOKUP($A31, 'Plate Discipline 2'!$A$2:$M$155, MATCH('Underlying Calculated'!AC$1, 'Plate Discipline 2'!$A$1:$M$1, 0), FALSE)</f>
        <v>0.89400000000000002</v>
      </c>
      <c r="AD31" s="6">
        <f t="shared" si="14"/>
        <v>1.1647060000000042E-2</v>
      </c>
      <c r="AE31" s="6">
        <f>VLOOKUP($A31, 'Plate Discipline'!$A$2:$N$155, MATCH('Underlying Calculated'!AE$1, 'Plate Discipline'!$A$1:$N$1, 0), FALSE)</f>
        <v>0.81462140999999999</v>
      </c>
      <c r="AF31" s="6">
        <f>VLOOKUP($A31, 'Plate Discipline 2'!$A$2:$M$155, MATCH('Underlying Calculated'!AF$1, 'Plate Discipline 2'!$A$1:$M$1, 0), FALSE)</f>
        <v>0.81499999999999995</v>
      </c>
      <c r="AG31" s="6">
        <f t="shared" si="15"/>
        <v>3.7858999999995646E-4</v>
      </c>
      <c r="AH31" s="8">
        <f>VLOOKUP($A31, Statcast!$A$2:$N$155, MATCH('Underlying Calculated'!AH$1, Statcast!$A$1:$N$1, 0), FALSE)</f>
        <v>87.126311091633497</v>
      </c>
      <c r="AI31" s="8">
        <f>VLOOKUP($A31, 'Statcast 2'!$A$2:$M$155, MATCH('Underlying Calculated'!AI$1, 'Statcast 2'!$A$1:$M$1, 0), FALSE)</f>
        <v>90.3</v>
      </c>
      <c r="AJ31" s="8">
        <f t="shared" si="16"/>
        <v>3.1736889083665005</v>
      </c>
      <c r="AK31" s="8">
        <f>VLOOKUP($A31, Statcast!$A$2:$N$155, MATCH('Underlying Calculated'!AK$1, Statcast!$A$1:$N$1, 0), FALSE)</f>
        <v>11.2200895872983</v>
      </c>
      <c r="AL31" s="8">
        <f>VLOOKUP($A31, 'Statcast 2'!$A$2:$M$155, MATCH('Underlying Calculated'!AL$1, 'Statcast 2'!$A$1:$M$1, 0), FALSE)</f>
        <v>11.8</v>
      </c>
      <c r="AM31" s="8">
        <f t="shared" si="17"/>
        <v>0.5799104127017003</v>
      </c>
      <c r="AN31" s="5">
        <f>VLOOKUP($A31, Statcast!$A$2:$N$155, MATCH('Underlying Calculated'!AN$1, Statcast!$A$1:$N$1, 0), FALSE)</f>
        <v>5.8064520000000001E-2</v>
      </c>
      <c r="AO31" s="5">
        <f>VLOOKUP($A31, 'Statcast 2'!$A$2:$M$155, MATCH('Underlying Calculated'!AO$1, 'Statcast 2'!$A$1:$M$1, 0), FALSE)</f>
        <v>7.0000000000000007E-2</v>
      </c>
      <c r="AP31" s="5">
        <f t="shared" si="18"/>
        <v>1.1935480000000005E-2</v>
      </c>
      <c r="AQ31" s="5">
        <f>VLOOKUP($A31, Statcast!$A$2:$N$155, MATCH('Underlying Calculated'!AQ$1, Statcast!$A$1:$N$1, 0), FALSE)</f>
        <v>0.34193548000000001</v>
      </c>
      <c r="AR31" s="5">
        <f>VLOOKUP($A31, 'Statcast 2'!$A$2:$M$155, MATCH('Underlying Calculated'!AR$1, 'Statcast 2'!$A$1:$M$1, 0), FALSE)</f>
        <v>0.41399999999999998</v>
      </c>
      <c r="AS31" s="8">
        <f t="shared" si="19"/>
        <v>7.2064519999999965E-2</v>
      </c>
      <c r="AT31" s="14">
        <f>VLOOKUP($A31,'+ Stats'!$A$2:$N$155, MATCH('Underlying Calculated'!AT$1, '+ Stats'!$A$1:$N$1, 0), FALSE)</f>
        <v>97.385185231354896</v>
      </c>
      <c r="AU31" s="14">
        <f>VLOOKUP($A31,'+ Stats 2'!$A$2:$M$155, MATCH('Underlying Calculated'!AU$1, '+ Stats 2'!$A$1:$M$1, 0), FALSE)</f>
        <v>80</v>
      </c>
      <c r="AV31" s="14">
        <f t="shared" si="20"/>
        <v>-17.385185231354896</v>
      </c>
      <c r="AW31" s="14">
        <f>VLOOKUP($A31,'+ Stats'!$A$2:$N$155, MATCH('Underlying Calculated'!AW$1, '+ Stats'!$A$1:$N$1, 0), FALSE)</f>
        <v>104.99259229825</v>
      </c>
      <c r="AX31" s="14">
        <f>VLOOKUP($A31,'+ Stats 2'!$A$2:$M$155, MATCH('Underlying Calculated'!AX$1, '+ Stats 2'!$A$1:$M$1, 0), FALSE)</f>
        <v>104</v>
      </c>
      <c r="AY31" s="14">
        <f t="shared" si="21"/>
        <v>-0.99259229825000261</v>
      </c>
      <c r="AZ31" s="14">
        <f>VLOOKUP($A31,'+ Stats'!$A$2:$N$155, MATCH('Underlying Calculated'!AZ$1, '+ Stats'!$A$1:$N$1, 0), FALSE)</f>
        <v>95.613727878310897</v>
      </c>
      <c r="BA31" s="14">
        <f>VLOOKUP($A31,'+ Stats 2'!$A$2:$S$155, MATCH('Underlying Calculated'!BA$1, '+ Stats 2'!$A$1:$S$1, 0), FALSE)</f>
        <v>106</v>
      </c>
      <c r="BB31" s="14">
        <f t="shared" si="22"/>
        <v>10.386272121689103</v>
      </c>
    </row>
    <row r="32" spans="1:54" x14ac:dyDescent="0.45">
      <c r="A32" t="s">
        <v>106</v>
      </c>
      <c r="B32" t="str">
        <f>VLOOKUP($A32, 'Plate Discipline'!$A$2:$N$155, MATCH('Underlying Calculated'!B$1, 'Plate Discipline'!$A$1:$N$1, 0), FALSE)</f>
        <v>LAD</v>
      </c>
      <c r="C32" s="7">
        <f>VLOOKUP($A32, Dashboard!$A$2:$N$155, MATCH('Underlying Calculated'!C$1, Dashboard!$A$1:$N$1, 0), FALSE)</f>
        <v>0.325396825</v>
      </c>
      <c r="D32" s="7">
        <f>VLOOKUP($A32, 'Dashboard 2'!$A$2:$M$155, MATCH('Underlying Calculated'!D$1, 'Dashboard 2'!$A$1:$M$1, 0), FALSE)</f>
        <v>0.34599999999999997</v>
      </c>
      <c r="E32" s="7">
        <f t="shared" si="4"/>
        <v>2.0603174999999974E-2</v>
      </c>
      <c r="F32" s="7">
        <f>VLOOKUP($A32, 'Career Advanced'!$A$2:$X$450, MATCH('Underlying Calculated'!$D$1, 'Career Advanced'!$A$1:$X$1, 0), FALSE)</f>
        <v>0.32934682599999998</v>
      </c>
      <c r="G32" s="7">
        <f t="shared" si="5"/>
        <v>-3.9500009999999808E-3</v>
      </c>
      <c r="H32" s="7">
        <f t="shared" si="6"/>
        <v>1.6653173999999993E-2</v>
      </c>
      <c r="I32" s="7">
        <f t="shared" si="7"/>
        <v>2.0603174999999974E-2</v>
      </c>
      <c r="J32" s="7">
        <f t="shared" si="8"/>
        <v>2.0603174999999974E-2</v>
      </c>
      <c r="K32" s="14">
        <f t="shared" si="9"/>
        <v>75</v>
      </c>
      <c r="L32" s="7">
        <f t="shared" si="0"/>
        <v>3.9500009999999808E-3</v>
      </c>
      <c r="M32" s="7">
        <f t="shared" si="1"/>
        <v>1.6653173999999993E-2</v>
      </c>
      <c r="N32" s="14">
        <f t="shared" si="2"/>
        <v>92</v>
      </c>
      <c r="O32" s="14">
        <f t="shared" si="3"/>
        <v>51</v>
      </c>
      <c r="P32" s="6">
        <f>VLOOKUP($A32, 'Plate Discipline'!$A$2:$N$155, MATCH('Underlying Calculated'!P$1, 'Plate Discipline'!$A$1:$N$1, 0), FALSE)</f>
        <v>0.29102844999999999</v>
      </c>
      <c r="Q32" s="6">
        <f>VLOOKUP($A32, 'Plate Discipline 2'!$A$2:$M$155, MATCH('Underlying Calculated'!Q$1, 'Plate Discipline 2'!$A$1:$M$1, 0), FALSE)</f>
        <v>0.3</v>
      </c>
      <c r="R32" s="6">
        <f t="shared" si="10"/>
        <v>8.9715499999999948E-3</v>
      </c>
      <c r="S32" s="6">
        <f>VLOOKUP($A32, 'Plate Discipline'!$A$2:$N$155, MATCH('Underlying Calculated'!S$1, 'Plate Discipline'!$A$1:$N$1, 0), FALSE)</f>
        <v>0.73504274000000003</v>
      </c>
      <c r="T32" s="6">
        <f>VLOOKUP($A32, 'Plate Discipline 2'!$A$2:$M$155, MATCH('Underlying Calculated'!T$1, 'Plate Discipline 2'!$A$1:$M$1, 0), FALSE)</f>
        <v>0.71</v>
      </c>
      <c r="U32" s="6">
        <f t="shared" si="11"/>
        <v>-2.5042740000000063E-2</v>
      </c>
      <c r="V32" s="6">
        <f>VLOOKUP($A32, 'Plate Discipline'!$A$2:$N$155, MATCH('Underlying Calculated'!V$1, 'Plate Discipline'!$A$1:$N$1, 0), FALSE)</f>
        <v>0.51567567999999997</v>
      </c>
      <c r="W32" s="6">
        <f>VLOOKUP($A32, 'Plate Discipline 2'!$A$2:$M$155, MATCH('Underlying Calculated'!W$1, 'Plate Discipline 2'!$A$1:$M$1, 0), FALSE)</f>
        <v>0.51300000000000001</v>
      </c>
      <c r="X32" s="6">
        <f t="shared" si="12"/>
        <v>-2.6756799999999581E-3</v>
      </c>
      <c r="Y32" s="6">
        <f>VLOOKUP($A32, 'Plate Discipline'!$A$2:$N$155, MATCH('Underlying Calculated'!Y$1, 'Plate Discipline'!$A$1:$N$1, 0), FALSE)</f>
        <v>0.43609023000000002</v>
      </c>
      <c r="Z32" s="6">
        <f>VLOOKUP($A32, 'Plate Discipline 2'!$A$2:$M$155, MATCH('Underlying Calculated'!Z$1, 'Plate Discipline 2'!$A$1:$M$1, 0), FALSE)</f>
        <v>0.40200000000000002</v>
      </c>
      <c r="AA32" s="6">
        <f t="shared" si="13"/>
        <v>-3.4090229999999999E-2</v>
      </c>
      <c r="AB32" s="6">
        <f>VLOOKUP($A32, 'Plate Discipline'!$A$2:$N$155, MATCH('Underlying Calculated'!AB$1, 'Plate Discipline'!$A$1:$N$1, 0), FALSE)</f>
        <v>0.80232557999999998</v>
      </c>
      <c r="AC32" s="6">
        <f>VLOOKUP($A32, 'Plate Discipline 2'!$A$2:$M$155, MATCH('Underlying Calculated'!AC$1, 'Plate Discipline 2'!$A$1:$M$1, 0), FALSE)</f>
        <v>0.79100000000000004</v>
      </c>
      <c r="AD32" s="6">
        <f t="shared" si="14"/>
        <v>-1.1325579999999946E-2</v>
      </c>
      <c r="AE32" s="6">
        <f>VLOOKUP($A32, 'Plate Discipline'!$A$2:$N$155, MATCH('Underlying Calculated'!AE$1, 'Plate Discipline'!$A$1:$N$1, 0), FALSE)</f>
        <v>0.70020963999999997</v>
      </c>
      <c r="AF32" s="6">
        <f>VLOOKUP($A32, 'Plate Discipline 2'!$A$2:$M$155, MATCH('Underlying Calculated'!AF$1, 'Plate Discipline 2'!$A$1:$M$1, 0), FALSE)</f>
        <v>0.68100000000000005</v>
      </c>
      <c r="AG32" s="6">
        <f t="shared" si="15"/>
        <v>-1.9209639999999917E-2</v>
      </c>
      <c r="AH32" s="8">
        <f>VLOOKUP($A32, Statcast!$A$2:$N$155, MATCH('Underlying Calculated'!AH$1, Statcast!$A$1:$N$1, 0), FALSE)</f>
        <v>91.167442653490099</v>
      </c>
      <c r="AI32" s="8">
        <f>VLOOKUP($A32, 'Statcast 2'!$A$2:$M$155, MATCH('Underlying Calculated'!AI$1, 'Statcast 2'!$A$1:$M$1, 0), FALSE)</f>
        <v>90.4</v>
      </c>
      <c r="AJ32" s="8">
        <f t="shared" si="16"/>
        <v>-0.76744265349009311</v>
      </c>
      <c r="AK32" s="8">
        <f>VLOOKUP($A32, Statcast!$A$2:$N$155, MATCH('Underlying Calculated'!AK$1, Statcast!$A$1:$N$1, 0), FALSE)</f>
        <v>9.8290837942689997</v>
      </c>
      <c r="AL32" s="8">
        <f>VLOOKUP($A32, 'Statcast 2'!$A$2:$M$155, MATCH('Underlying Calculated'!AL$1, 'Statcast 2'!$A$1:$M$1, 0), FALSE)</f>
        <v>9.9</v>
      </c>
      <c r="AM32" s="8">
        <f t="shared" si="17"/>
        <v>7.0916205731000659E-2</v>
      </c>
      <c r="AN32" s="5">
        <f>VLOOKUP($A32, Statcast!$A$2:$N$155, MATCH('Underlying Calculated'!AN$1, Statcast!$A$1:$N$1, 0), FALSE)</f>
        <v>0.13669065</v>
      </c>
      <c r="AO32" s="5">
        <f>VLOOKUP($A32, 'Statcast 2'!$A$2:$M$155, MATCH('Underlying Calculated'!AO$1, 'Statcast 2'!$A$1:$M$1, 0), FALSE)</f>
        <v>0.14799999999999999</v>
      </c>
      <c r="AP32" s="5">
        <f t="shared" si="18"/>
        <v>1.1309349999999996E-2</v>
      </c>
      <c r="AQ32" s="5">
        <f>VLOOKUP($A32, Statcast!$A$2:$N$155, MATCH('Underlying Calculated'!AQ$1, Statcast!$A$1:$N$1, 0), FALSE)</f>
        <v>0.49640287999999999</v>
      </c>
      <c r="AR32" s="5">
        <f>VLOOKUP($A32, 'Statcast 2'!$A$2:$M$155, MATCH('Underlying Calculated'!AR$1, 'Statcast 2'!$A$1:$M$1, 0), FALSE)</f>
        <v>0.443</v>
      </c>
      <c r="AS32" s="8">
        <f t="shared" si="19"/>
        <v>-5.3402879999999986E-2</v>
      </c>
      <c r="AT32" s="14">
        <f>VLOOKUP($A32,'+ Stats'!$A$2:$N$155, MATCH('Underlying Calculated'!AT$1, '+ Stats'!$A$1:$N$1, 0), FALSE)</f>
        <v>94.797656151513394</v>
      </c>
      <c r="AU32" s="14">
        <f>VLOOKUP($A32,'+ Stats 2'!$A$2:$M$155, MATCH('Underlying Calculated'!AU$1, '+ Stats 2'!$A$1:$M$1, 0), FALSE)</f>
        <v>81</v>
      </c>
      <c r="AV32" s="14">
        <f t="shared" si="20"/>
        <v>-13.797656151513394</v>
      </c>
      <c r="AW32" s="14">
        <f>VLOOKUP($A32,'+ Stats'!$A$2:$N$155, MATCH('Underlying Calculated'!AW$1, '+ Stats'!$A$1:$N$1, 0), FALSE)</f>
        <v>107.81847971053899</v>
      </c>
      <c r="AX32" s="14">
        <f>VLOOKUP($A32,'+ Stats 2'!$A$2:$M$155, MATCH('Underlying Calculated'!AX$1, '+ Stats 2'!$A$1:$M$1, 0), FALSE)</f>
        <v>109</v>
      </c>
      <c r="AY32" s="14">
        <f t="shared" si="21"/>
        <v>1.1815202894610053</v>
      </c>
      <c r="AZ32" s="14">
        <f>VLOOKUP($A32,'+ Stats'!$A$2:$N$155, MATCH('Underlying Calculated'!AZ$1, '+ Stats'!$A$1:$N$1, 0), FALSE)</f>
        <v>93.7241284343134</v>
      </c>
      <c r="BA32" s="14">
        <f>VLOOKUP($A32,'+ Stats 2'!$A$2:$S$155, MATCH('Underlying Calculated'!BA$1, '+ Stats 2'!$A$1:$S$1, 0), FALSE)</f>
        <v>99</v>
      </c>
      <c r="BB32" s="14">
        <f t="shared" si="22"/>
        <v>5.2758715656866002</v>
      </c>
    </row>
    <row r="33" spans="1:54" x14ac:dyDescent="0.45">
      <c r="A33" t="s">
        <v>58</v>
      </c>
      <c r="B33" t="str">
        <f>VLOOKUP($A33, 'Plate Discipline'!$A$2:$N$155, MATCH('Underlying Calculated'!B$1, 'Plate Discipline'!$A$1:$N$1, 0), FALSE)</f>
        <v>HOU</v>
      </c>
      <c r="C33" s="7">
        <f>VLOOKUP($A33, Dashboard!$A$2:$N$155, MATCH('Underlying Calculated'!C$1, Dashboard!$A$1:$N$1, 0), FALSE)</f>
        <v>0.329411764</v>
      </c>
      <c r="D33" s="7">
        <f>VLOOKUP($A33, 'Dashboard 2'!$A$2:$M$155, MATCH('Underlying Calculated'!D$1, 'Dashboard 2'!$A$1:$M$1, 0), FALSE)</f>
        <v>0.35399999999999998</v>
      </c>
      <c r="E33" s="7">
        <f t="shared" si="4"/>
        <v>2.4588235999999986E-2</v>
      </c>
      <c r="F33" s="7">
        <f>VLOOKUP($A33, 'Career Advanced'!$A$2:$X$450, MATCH('Underlying Calculated'!$D$1, 'Career Advanced'!$A$1:$X$1, 0), FALSE)</f>
        <v>0.32945285200000002</v>
      </c>
      <c r="G33" s="7">
        <f t="shared" si="5"/>
        <v>-4.108800000002244E-5</v>
      </c>
      <c r="H33" s="7">
        <f t="shared" si="6"/>
        <v>2.4547147999999963E-2</v>
      </c>
      <c r="I33" s="7">
        <f t="shared" si="7"/>
        <v>2.4588235999999986E-2</v>
      </c>
      <c r="J33" s="7">
        <f t="shared" si="8"/>
        <v>2.4588235999999986E-2</v>
      </c>
      <c r="K33" s="14">
        <f t="shared" si="9"/>
        <v>65</v>
      </c>
      <c r="L33" s="7">
        <f t="shared" si="0"/>
        <v>4.108800000002244E-5</v>
      </c>
      <c r="M33" s="7">
        <f t="shared" si="1"/>
        <v>2.4547147999999963E-2</v>
      </c>
      <c r="N33" s="14">
        <f t="shared" si="2"/>
        <v>103</v>
      </c>
      <c r="O33" s="14">
        <f t="shared" si="3"/>
        <v>38</v>
      </c>
      <c r="P33" s="6">
        <f>VLOOKUP($A33, 'Plate Discipline'!$A$2:$N$155, MATCH('Underlying Calculated'!P$1, 'Plate Discipline'!$A$1:$N$1, 0), FALSE)</f>
        <v>0.37313433000000001</v>
      </c>
      <c r="Q33" s="6">
        <f>VLOOKUP($A33, 'Plate Discipline 2'!$A$2:$M$155, MATCH('Underlying Calculated'!Q$1, 'Plate Discipline 2'!$A$1:$M$1, 0), FALSE)</f>
        <v>0.38</v>
      </c>
      <c r="R33" s="6">
        <f t="shared" si="10"/>
        <v>6.8656699999999904E-3</v>
      </c>
      <c r="S33" s="6">
        <f>VLOOKUP($A33, 'Plate Discipline'!$A$2:$N$155, MATCH('Underlying Calculated'!S$1, 'Plate Discipline'!$A$1:$N$1, 0), FALSE)</f>
        <v>0.64370545999999995</v>
      </c>
      <c r="T33" s="6">
        <f>VLOOKUP($A33, 'Plate Discipline 2'!$A$2:$M$155, MATCH('Underlying Calculated'!T$1, 'Plate Discipline 2'!$A$1:$M$1, 0), FALSE)</f>
        <v>0.69099999999999995</v>
      </c>
      <c r="U33" s="6">
        <f t="shared" si="11"/>
        <v>4.7294539999999996E-2</v>
      </c>
      <c r="V33" s="6">
        <f>VLOOKUP($A33, 'Plate Discipline'!$A$2:$N$155, MATCH('Underlying Calculated'!V$1, 'Plate Discipline'!$A$1:$N$1, 0), FALSE)</f>
        <v>0.5011236</v>
      </c>
      <c r="W33" s="6">
        <f>VLOOKUP($A33, 'Plate Discipline 2'!$A$2:$M$155, MATCH('Underlying Calculated'!W$1, 'Plate Discipline 2'!$A$1:$M$1, 0), FALSE)</f>
        <v>0.52200000000000002</v>
      </c>
      <c r="X33" s="6">
        <f t="shared" si="12"/>
        <v>2.0876400000000017E-2</v>
      </c>
      <c r="Y33" s="6">
        <f>VLOOKUP($A33, 'Plate Discipline'!$A$2:$N$155, MATCH('Underlying Calculated'!Y$1, 'Plate Discipline'!$A$1:$N$1, 0), FALSE)</f>
        <v>0.70857143</v>
      </c>
      <c r="Z33" s="6">
        <f>VLOOKUP($A33, 'Plate Discipline 2'!$A$2:$M$155, MATCH('Underlying Calculated'!Z$1, 'Plate Discipline 2'!$A$1:$M$1, 0), FALSE)</f>
        <v>0.64400000000000002</v>
      </c>
      <c r="AA33" s="6">
        <f t="shared" si="13"/>
        <v>-6.4571429999999985E-2</v>
      </c>
      <c r="AB33" s="6">
        <f>VLOOKUP($A33, 'Plate Discipline'!$A$2:$N$155, MATCH('Underlying Calculated'!AB$1, 'Plate Discipline'!$A$1:$N$1, 0), FALSE)</f>
        <v>0.90405904000000004</v>
      </c>
      <c r="AC33" s="6">
        <f>VLOOKUP($A33, 'Plate Discipline 2'!$A$2:$M$155, MATCH('Underlying Calculated'!AC$1, 'Plate Discipline 2'!$A$1:$M$1, 0), FALSE)</f>
        <v>0.86</v>
      </c>
      <c r="AD33" s="6">
        <f t="shared" si="14"/>
        <v>-4.4059040000000049E-2</v>
      </c>
      <c r="AE33" s="6">
        <f>VLOOKUP($A33, 'Plate Discipline'!$A$2:$N$155, MATCH('Underlying Calculated'!AE$1, 'Plate Discipline'!$A$1:$N$1, 0), FALSE)</f>
        <v>0.82735426000000001</v>
      </c>
      <c r="AF33" s="6">
        <f>VLOOKUP($A33, 'Plate Discipline 2'!$A$2:$M$155, MATCH('Underlying Calculated'!AF$1, 'Plate Discipline 2'!$A$1:$M$1, 0), FALSE)</f>
        <v>0.77400000000000002</v>
      </c>
      <c r="AG33" s="6">
        <f t="shared" si="15"/>
        <v>-5.3354259999999987E-2</v>
      </c>
      <c r="AH33" s="8">
        <f>VLOOKUP($A33, Statcast!$A$2:$N$155, MATCH('Underlying Calculated'!AH$1, Statcast!$A$1:$N$1, 0), FALSE)</f>
        <v>87.562711465018097</v>
      </c>
      <c r="AI33" s="8">
        <f>VLOOKUP($A33, 'Statcast 2'!$A$2:$M$155, MATCH('Underlying Calculated'!AI$1, 'Statcast 2'!$A$1:$M$1, 0), FALSE)</f>
        <v>85.6</v>
      </c>
      <c r="AJ33" s="8">
        <f t="shared" si="16"/>
        <v>-1.9627114650181028</v>
      </c>
      <c r="AK33" s="8">
        <f>VLOOKUP($A33, Statcast!$A$2:$N$155, MATCH('Underlying Calculated'!AK$1, Statcast!$A$1:$N$1, 0), FALSE)</f>
        <v>15.5847837809153</v>
      </c>
      <c r="AL33" s="8">
        <f>VLOOKUP($A33, 'Statcast 2'!$A$2:$M$155, MATCH('Underlying Calculated'!AL$1, 'Statcast 2'!$A$1:$M$1, 0), FALSE)</f>
        <v>13.4</v>
      </c>
      <c r="AM33" s="8">
        <f t="shared" si="17"/>
        <v>-2.1847837809152999</v>
      </c>
      <c r="AN33" s="5">
        <f>VLOOKUP($A33, Statcast!$A$2:$N$155, MATCH('Underlying Calculated'!AN$1, Statcast!$A$1:$N$1, 0), FALSE)</f>
        <v>7.2625700000000001E-2</v>
      </c>
      <c r="AO33" s="5">
        <f>VLOOKUP($A33, 'Statcast 2'!$A$2:$M$155, MATCH('Underlying Calculated'!AO$1, 'Statcast 2'!$A$1:$M$1, 0), FALSE)</f>
        <v>6.2E-2</v>
      </c>
      <c r="AP33" s="5">
        <f t="shared" si="18"/>
        <v>-1.0625700000000002E-2</v>
      </c>
      <c r="AQ33" s="5">
        <f>VLOOKUP($A33, Statcast!$A$2:$N$155, MATCH('Underlying Calculated'!AQ$1, Statcast!$A$1:$N$1, 0), FALSE)</f>
        <v>0.32960894000000002</v>
      </c>
      <c r="AR33" s="5">
        <f>VLOOKUP($A33, 'Statcast 2'!$A$2:$M$155, MATCH('Underlying Calculated'!AR$1, 'Statcast 2'!$A$1:$M$1, 0), FALSE)</f>
        <v>0.29299999999999998</v>
      </c>
      <c r="AS33" s="8">
        <f t="shared" si="19"/>
        <v>-3.6608940000000034E-2</v>
      </c>
      <c r="AT33" s="14">
        <f>VLOOKUP($A33,'+ Stats'!$A$2:$N$155, MATCH('Underlying Calculated'!AT$1, '+ Stats'!$A$1:$N$1, 0), FALSE)</f>
        <v>126.318555381645</v>
      </c>
      <c r="AU33" s="14">
        <f>VLOOKUP($A33,'+ Stats 2'!$A$2:$M$155, MATCH('Underlying Calculated'!AU$1, '+ Stats 2'!$A$1:$M$1, 0), FALSE)</f>
        <v>134</v>
      </c>
      <c r="AV33" s="14">
        <f t="shared" si="20"/>
        <v>7.6814446183550018</v>
      </c>
      <c r="AW33" s="14">
        <f>VLOOKUP($A33,'+ Stats'!$A$2:$N$155, MATCH('Underlying Calculated'!AW$1, '+ Stats'!$A$1:$N$1, 0), FALSE)</f>
        <v>99.156983565858994</v>
      </c>
      <c r="AX33" s="14">
        <f>VLOOKUP($A33,'+ Stats 2'!$A$2:$M$155, MATCH('Underlying Calculated'!AX$1, '+ Stats 2'!$A$1:$M$1, 0), FALSE)</f>
        <v>101</v>
      </c>
      <c r="AY33" s="14">
        <f t="shared" si="21"/>
        <v>1.8430164341410062</v>
      </c>
      <c r="AZ33" s="14">
        <f>VLOOKUP($A33,'+ Stats'!$A$2:$N$155, MATCH('Underlying Calculated'!AZ$1, '+ Stats'!$A$1:$N$1, 0), FALSE)</f>
        <v>87.787388842998297</v>
      </c>
      <c r="BA33" s="14">
        <f>VLOOKUP($A33,'+ Stats 2'!$A$2:$S$155, MATCH('Underlying Calculated'!BA$1, '+ Stats 2'!$A$1:$S$1, 0), FALSE)</f>
        <v>82</v>
      </c>
      <c r="BB33" s="14">
        <f t="shared" si="22"/>
        <v>-5.7873888429982969</v>
      </c>
    </row>
    <row r="34" spans="1:54" x14ac:dyDescent="0.45">
      <c r="A34" t="s">
        <v>85</v>
      </c>
      <c r="B34" t="str">
        <f>VLOOKUP($A34, 'Plate Discipline'!$A$2:$N$155, MATCH('Underlying Calculated'!B$1, 'Plate Discipline'!$A$1:$N$1, 0), FALSE)</f>
        <v>SFG</v>
      </c>
      <c r="C34" s="7">
        <f>VLOOKUP($A34, Dashboard!$A$2:$N$155, MATCH('Underlying Calculated'!C$1, Dashboard!$A$1:$N$1, 0), FALSE)</f>
        <v>0.28082191699999998</v>
      </c>
      <c r="D34" s="7">
        <f>VLOOKUP($A34, 'Dashboard 2'!$A$2:$M$155, MATCH('Underlying Calculated'!D$1, 'Dashboard 2'!$A$1:$M$1, 0), FALSE)</f>
        <v>0.309</v>
      </c>
      <c r="E34" s="7">
        <f t="shared" si="4"/>
        <v>2.817808300000002E-2</v>
      </c>
      <c r="F34" s="7">
        <f>VLOOKUP($A34, 'Career Advanced'!$A$2:$X$450, MATCH('Underlying Calculated'!$D$1, 'Career Advanced'!$A$1:$X$1, 0), FALSE)</f>
        <v>0.29550231100000002</v>
      </c>
      <c r="G34" s="7">
        <f t="shared" si="5"/>
        <v>-1.4680394000000041E-2</v>
      </c>
      <c r="H34" s="7">
        <f t="shared" si="6"/>
        <v>1.3497688999999979E-2</v>
      </c>
      <c r="I34" s="7">
        <f t="shared" si="7"/>
        <v>2.817808300000002E-2</v>
      </c>
      <c r="J34" s="7">
        <f t="shared" si="8"/>
        <v>2.817808300000002E-2</v>
      </c>
      <c r="K34" s="14">
        <f t="shared" si="9"/>
        <v>61</v>
      </c>
      <c r="L34" s="7">
        <f t="shared" ref="L34:L65" si="23">ABS(G34)</f>
        <v>1.4680394000000041E-2</v>
      </c>
      <c r="M34" s="7">
        <f t="shared" ref="M34:M65" si="24">ABS(H34)</f>
        <v>1.3497688999999979E-2</v>
      </c>
      <c r="N34" s="14">
        <f t="shared" ref="N34:N65" si="25">_xlfn.RANK.EQ(L34, L$2:L$104, 0)</f>
        <v>74</v>
      </c>
      <c r="O34" s="14">
        <f t="shared" ref="O34:O65" si="26">_xlfn.RANK.EQ(M34, M$2:M$104, 0)</f>
        <v>62</v>
      </c>
      <c r="P34" s="6">
        <f>VLOOKUP($A34, 'Plate Discipline'!$A$2:$N$155, MATCH('Underlying Calculated'!P$1, 'Plate Discipline'!$A$1:$N$1, 0), FALSE)</f>
        <v>0.26618704999999998</v>
      </c>
      <c r="Q34" s="6">
        <f>VLOOKUP($A34, 'Plate Discipline 2'!$A$2:$M$155, MATCH('Underlying Calculated'!Q$1, 'Plate Discipline 2'!$A$1:$M$1, 0), FALSE)</f>
        <v>0.20399999999999999</v>
      </c>
      <c r="R34" s="6">
        <f t="shared" si="10"/>
        <v>-6.2187049999999994E-2</v>
      </c>
      <c r="S34" s="6">
        <f>VLOOKUP($A34, 'Plate Discipline'!$A$2:$N$155, MATCH('Underlying Calculated'!S$1, 'Plate Discipline'!$A$1:$N$1, 0), FALSE)</f>
        <v>0.62278977999999996</v>
      </c>
      <c r="T34" s="6">
        <f>VLOOKUP($A34, 'Plate Discipline 2'!$A$2:$M$155, MATCH('Underlying Calculated'!T$1, 'Plate Discipline 2'!$A$1:$M$1, 0), FALSE)</f>
        <v>0.63600000000000001</v>
      </c>
      <c r="U34" s="6">
        <f t="shared" si="11"/>
        <v>1.321022000000005E-2</v>
      </c>
      <c r="V34" s="6">
        <f>VLOOKUP($A34, 'Plate Discipline'!$A$2:$N$155, MATCH('Underlying Calculated'!V$1, 'Plate Discipline'!$A$1:$N$1, 0), FALSE)</f>
        <v>0.46220302000000002</v>
      </c>
      <c r="W34" s="6">
        <f>VLOOKUP($A34, 'Plate Discipline 2'!$A$2:$M$155, MATCH('Underlying Calculated'!W$1, 'Plate Discipline 2'!$A$1:$M$1, 0), FALSE)</f>
        <v>0.437</v>
      </c>
      <c r="X34" s="6">
        <f t="shared" si="12"/>
        <v>-2.520302000000002E-2</v>
      </c>
      <c r="Y34" s="6">
        <f>VLOOKUP($A34, 'Plate Discipline'!$A$2:$N$155, MATCH('Underlying Calculated'!Y$1, 'Plate Discipline'!$A$1:$N$1, 0), FALSE)</f>
        <v>0.66666667000000002</v>
      </c>
      <c r="Z34" s="6">
        <f>VLOOKUP($A34, 'Plate Discipline 2'!$A$2:$M$155, MATCH('Underlying Calculated'!Z$1, 'Plate Discipline 2'!$A$1:$M$1, 0), FALSE)</f>
        <v>0.63400000000000001</v>
      </c>
      <c r="AA34" s="6">
        <f t="shared" si="13"/>
        <v>-3.2666670000000009E-2</v>
      </c>
      <c r="AB34" s="6">
        <f>VLOOKUP($A34, 'Plate Discipline'!$A$2:$N$155, MATCH('Underlying Calculated'!AB$1, 'Plate Discipline'!$A$1:$N$1, 0), FALSE)</f>
        <v>0.84227129000000001</v>
      </c>
      <c r="AC34" s="6">
        <f>VLOOKUP($A34, 'Plate Discipline 2'!$A$2:$M$155, MATCH('Underlying Calculated'!AC$1, 'Plate Discipline 2'!$A$1:$M$1, 0), FALSE)</f>
        <v>0.83299999999999996</v>
      </c>
      <c r="AD34" s="6">
        <f t="shared" si="14"/>
        <v>-9.2712900000000431E-3</v>
      </c>
      <c r="AE34" s="6">
        <f>VLOOKUP($A34, 'Plate Discipline'!$A$2:$N$155, MATCH('Underlying Calculated'!AE$1, 'Plate Discipline'!$A$1:$N$1, 0), FALSE)</f>
        <v>0.79672896999999998</v>
      </c>
      <c r="AF34" s="6">
        <f>VLOOKUP($A34, 'Plate Discipline 2'!$A$2:$M$155, MATCH('Underlying Calculated'!AF$1, 'Plate Discipline 2'!$A$1:$M$1, 0), FALSE)</f>
        <v>0.79</v>
      </c>
      <c r="AG34" s="6">
        <f t="shared" si="15"/>
        <v>-6.7289699999999453E-3</v>
      </c>
      <c r="AH34" s="8">
        <f>VLOOKUP($A34, Statcast!$A$2:$N$155, MATCH('Underlying Calculated'!AH$1, Statcast!$A$1:$N$1, 0), FALSE)</f>
        <v>92.167842171408907</v>
      </c>
      <c r="AI34" s="8">
        <f>VLOOKUP($A34, 'Statcast 2'!$A$2:$M$155, MATCH('Underlying Calculated'!AI$1, 'Statcast 2'!$A$1:$M$1, 0), FALSE)</f>
        <v>94</v>
      </c>
      <c r="AJ34" s="8">
        <f t="shared" si="16"/>
        <v>1.8321578285910931</v>
      </c>
      <c r="AK34" s="8">
        <f>VLOOKUP($A34, Statcast!$A$2:$N$155, MATCH('Underlying Calculated'!AK$1, Statcast!$A$1:$N$1, 0), FALSE)</f>
        <v>14.769177446117601</v>
      </c>
      <c r="AL34" s="8">
        <f>VLOOKUP($A34, 'Statcast 2'!$A$2:$M$155, MATCH('Underlying Calculated'!AL$1, 'Statcast 2'!$A$1:$M$1, 0), FALSE)</f>
        <v>16.8</v>
      </c>
      <c r="AM34" s="8">
        <f t="shared" si="17"/>
        <v>2.0308225538824001</v>
      </c>
      <c r="AN34" s="5">
        <f>VLOOKUP($A34, Statcast!$A$2:$N$155, MATCH('Underlying Calculated'!AN$1, Statcast!$A$1:$N$1, 0), FALSE)</f>
        <v>0.11038961</v>
      </c>
      <c r="AO34" s="5">
        <f>VLOOKUP($A34, 'Statcast 2'!$A$2:$M$155, MATCH('Underlying Calculated'!AO$1, 'Statcast 2'!$A$1:$M$1, 0), FALSE)</f>
        <v>0.13400000000000001</v>
      </c>
      <c r="AP34" s="5">
        <f t="shared" si="18"/>
        <v>2.3610390000000009E-2</v>
      </c>
      <c r="AQ34" s="5">
        <f>VLOOKUP($A34, Statcast!$A$2:$N$155, MATCH('Underlying Calculated'!AQ$1, Statcast!$A$1:$N$1, 0), FALSE)</f>
        <v>0.46753246999999998</v>
      </c>
      <c r="AR34" s="5">
        <f>VLOOKUP($A34, 'Statcast 2'!$A$2:$M$155, MATCH('Underlying Calculated'!AR$1, 'Statcast 2'!$A$1:$M$1, 0), FALSE)</f>
        <v>0.48699999999999999</v>
      </c>
      <c r="AS34" s="8">
        <f t="shared" si="19"/>
        <v>1.9467530000000011E-2</v>
      </c>
      <c r="AT34" s="14">
        <f>VLOOKUP($A34,'+ Stats'!$A$2:$N$155, MATCH('Underlying Calculated'!AT$1, '+ Stats'!$A$1:$N$1, 0), FALSE)</f>
        <v>88.215800788368796</v>
      </c>
      <c r="AU34" s="14">
        <f>VLOOKUP($A34,'+ Stats 2'!$A$2:$M$155, MATCH('Underlying Calculated'!AU$1, '+ Stats 2'!$A$1:$M$1, 0), FALSE)</f>
        <v>83</v>
      </c>
      <c r="AV34" s="14">
        <f t="shared" si="20"/>
        <v>-5.2158007883687958</v>
      </c>
      <c r="AW34" s="14">
        <f>VLOOKUP($A34,'+ Stats'!$A$2:$N$155, MATCH('Underlying Calculated'!AW$1, '+ Stats'!$A$1:$N$1, 0), FALSE)</f>
        <v>93.597292299952301</v>
      </c>
      <c r="AX34" s="14">
        <f>VLOOKUP($A34,'+ Stats 2'!$A$2:$M$155, MATCH('Underlying Calculated'!AX$1, '+ Stats 2'!$A$1:$M$1, 0), FALSE)</f>
        <v>87</v>
      </c>
      <c r="AY34" s="14">
        <f t="shared" si="21"/>
        <v>-6.5972922999523007</v>
      </c>
      <c r="AZ34" s="14">
        <f>VLOOKUP($A34,'+ Stats'!$A$2:$N$155, MATCH('Underlying Calculated'!AZ$1, '+ Stats'!$A$1:$N$1, 0), FALSE)</f>
        <v>113.73179575385799</v>
      </c>
      <c r="BA34" s="14">
        <f>VLOOKUP($A34,'+ Stats 2'!$A$2:$S$155, MATCH('Underlying Calculated'!BA$1, '+ Stats 2'!$A$1:$S$1, 0), FALSE)</f>
        <v>124</v>
      </c>
      <c r="BB34" s="14">
        <f t="shared" si="22"/>
        <v>10.268204246142005</v>
      </c>
    </row>
    <row r="35" spans="1:54" x14ac:dyDescent="0.45">
      <c r="A35" t="s">
        <v>180</v>
      </c>
      <c r="B35" t="str">
        <f>VLOOKUP($A35, 'Plate Discipline'!$A$2:$N$155, MATCH('Underlying Calculated'!B$1, 'Plate Discipline'!$A$1:$N$1, 0), FALSE)</f>
        <v>MIN</v>
      </c>
      <c r="C35" s="7">
        <f>VLOOKUP($A35, Dashboard!$A$2:$N$155, MATCH('Underlying Calculated'!C$1, Dashboard!$A$1:$N$1, 0), FALSE)</f>
        <v>0.20930232500000001</v>
      </c>
      <c r="D35" s="7">
        <f>VLOOKUP($A35, 'Dashboard 2'!$A$2:$M$155, MATCH('Underlying Calculated'!D$1, 'Dashboard 2'!$A$1:$M$1, 0), FALSE)</f>
        <v>0.26600000000000001</v>
      </c>
      <c r="E35" s="7">
        <f t="shared" si="4"/>
        <v>5.6697675000000003E-2</v>
      </c>
      <c r="F35" s="7">
        <f>VLOOKUP($A35, 'Career Advanced'!$A$2:$X$450, MATCH('Underlying Calculated'!$D$1, 'Career Advanced'!$A$1:$X$1, 0), FALSE)</f>
        <v>0.25778331199999999</v>
      </c>
      <c r="G35" s="7">
        <f t="shared" si="5"/>
        <v>-4.8480986999999975E-2</v>
      </c>
      <c r="H35" s="7">
        <f t="shared" si="6"/>
        <v>8.2166880000000275E-3</v>
      </c>
      <c r="I35" s="7">
        <f t="shared" si="7"/>
        <v>5.6697675000000003E-2</v>
      </c>
      <c r="J35" s="7">
        <f t="shared" si="8"/>
        <v>5.6697675000000003E-2</v>
      </c>
      <c r="K35" s="14">
        <f t="shared" si="9"/>
        <v>28</v>
      </c>
      <c r="L35" s="7">
        <f t="shared" si="23"/>
        <v>4.8480986999999975E-2</v>
      </c>
      <c r="M35" s="7">
        <f t="shared" si="24"/>
        <v>8.2166880000000275E-3</v>
      </c>
      <c r="N35" s="14">
        <f t="shared" si="25"/>
        <v>31</v>
      </c>
      <c r="O35" s="14">
        <f t="shared" si="26"/>
        <v>80</v>
      </c>
      <c r="P35" s="6">
        <f>VLOOKUP($A35, 'Plate Discipline'!$A$2:$N$155, MATCH('Underlying Calculated'!P$1, 'Plate Discipline'!$A$1:$N$1, 0), FALSE)</f>
        <v>0.26153845999999997</v>
      </c>
      <c r="Q35" s="6">
        <f>VLOOKUP($A35, 'Plate Discipline 2'!$A$2:$M$155, MATCH('Underlying Calculated'!Q$1, 'Plate Discipline 2'!$A$1:$M$1, 0), FALSE)</f>
        <v>0.23</v>
      </c>
      <c r="R35" s="6">
        <f t="shared" si="10"/>
        <v>-3.1538459999999963E-2</v>
      </c>
      <c r="S35" s="6">
        <f>VLOOKUP($A35, 'Plate Discipline'!$A$2:$N$155, MATCH('Underlying Calculated'!S$1, 'Plate Discipline'!$A$1:$N$1, 0), FALSE)</f>
        <v>0.61182519000000002</v>
      </c>
      <c r="T35" s="6">
        <f>VLOOKUP($A35, 'Plate Discipline 2'!$A$2:$M$155, MATCH('Underlying Calculated'!T$1, 'Plate Discipline 2'!$A$1:$M$1, 0), FALSE)</f>
        <v>0.61799999999999999</v>
      </c>
      <c r="U35" s="6">
        <f t="shared" si="11"/>
        <v>6.174809999999975E-3</v>
      </c>
      <c r="V35" s="6">
        <f>VLOOKUP($A35, 'Plate Discipline'!$A$2:$N$155, MATCH('Underlying Calculated'!V$1, 'Plate Discipline'!$A$1:$N$1, 0), FALSE)</f>
        <v>0.43645699999999998</v>
      </c>
      <c r="W35" s="6">
        <f>VLOOKUP($A35, 'Plate Discipline 2'!$A$2:$M$155, MATCH('Underlying Calculated'!W$1, 'Plate Discipline 2'!$A$1:$M$1, 0), FALSE)</f>
        <v>0.41899999999999998</v>
      </c>
      <c r="X35" s="6">
        <f t="shared" si="12"/>
        <v>-1.7457E-2</v>
      </c>
      <c r="Y35" s="6">
        <f>VLOOKUP($A35, 'Plate Discipline'!$A$2:$N$155, MATCH('Underlying Calculated'!Y$1, 'Plate Discipline'!$A$1:$N$1, 0), FALSE)</f>
        <v>0.58823528999999997</v>
      </c>
      <c r="Z35" s="6">
        <f>VLOOKUP($A35, 'Plate Discipline 2'!$A$2:$M$155, MATCH('Underlying Calculated'!Z$1, 'Plate Discipline 2'!$A$1:$M$1, 0), FALSE)</f>
        <v>0.67500000000000004</v>
      </c>
      <c r="AA35" s="6">
        <f t="shared" si="13"/>
        <v>8.6764710000000078E-2</v>
      </c>
      <c r="AB35" s="6">
        <f>VLOOKUP($A35, 'Plate Discipline'!$A$2:$N$155, MATCH('Underlying Calculated'!AB$1, 'Plate Discipline'!$A$1:$N$1, 0), FALSE)</f>
        <v>0.84453781999999999</v>
      </c>
      <c r="AC35" s="6">
        <f>VLOOKUP($A35, 'Plate Discipline 2'!$A$2:$M$155, MATCH('Underlying Calculated'!AC$1, 'Plate Discipline 2'!$A$1:$M$1, 0), FALSE)</f>
        <v>0.85399999999999998</v>
      </c>
      <c r="AD35" s="6">
        <f t="shared" si="14"/>
        <v>9.4621799999999867E-3</v>
      </c>
      <c r="AE35" s="6">
        <f>VLOOKUP($A35, 'Plate Discipline'!$A$2:$N$155, MATCH('Underlying Calculated'!AE$1, 'Plate Discipline'!$A$1:$N$1, 0), FALSE)</f>
        <v>0.76764706000000005</v>
      </c>
      <c r="AF35" s="6">
        <f>VLOOKUP($A35, 'Plate Discipline 2'!$A$2:$M$155, MATCH('Underlying Calculated'!AF$1, 'Plate Discipline 2'!$A$1:$M$1, 0), FALSE)</f>
        <v>0.80400000000000005</v>
      </c>
      <c r="AG35" s="6">
        <f t="shared" si="15"/>
        <v>3.635294E-2</v>
      </c>
      <c r="AH35" s="8">
        <f>VLOOKUP($A35, Statcast!$A$2:$N$155, MATCH('Underlying Calculated'!AH$1, Statcast!$A$1:$N$1, 0), FALSE)</f>
        <v>90.2565274238586</v>
      </c>
      <c r="AI35" s="8">
        <f>VLOOKUP($A35, 'Statcast 2'!$A$2:$M$155, MATCH('Underlying Calculated'!AI$1, 'Statcast 2'!$A$1:$M$1, 0), FALSE)</f>
        <v>88.4</v>
      </c>
      <c r="AJ35" s="8">
        <f t="shared" si="16"/>
        <v>-1.8565274238585943</v>
      </c>
      <c r="AK35" s="8">
        <f>VLOOKUP($A35, Statcast!$A$2:$N$155, MATCH('Underlying Calculated'!AK$1, Statcast!$A$1:$N$1, 0), FALSE)</f>
        <v>14.0582626286674</v>
      </c>
      <c r="AL35" s="8">
        <f>VLOOKUP($A35, 'Statcast 2'!$A$2:$M$155, MATCH('Underlying Calculated'!AL$1, 'Statcast 2'!$A$1:$M$1, 0), FALSE)</f>
        <v>17.100000000000001</v>
      </c>
      <c r="AM35" s="8">
        <f t="shared" si="17"/>
        <v>3.0417373713326015</v>
      </c>
      <c r="AN35" s="5">
        <f>VLOOKUP($A35, Statcast!$A$2:$N$155, MATCH('Underlying Calculated'!AN$1, Statcast!$A$1:$N$1, 0), FALSE)</f>
        <v>8.0882350000000006E-2</v>
      </c>
      <c r="AO35" s="5">
        <f>VLOOKUP($A35, 'Statcast 2'!$A$2:$M$155, MATCH('Underlying Calculated'!AO$1, 'Statcast 2'!$A$1:$M$1, 0), FALSE)</f>
        <v>6.6000000000000003E-2</v>
      </c>
      <c r="AP35" s="5">
        <f t="shared" si="18"/>
        <v>-1.4882350000000003E-2</v>
      </c>
      <c r="AQ35" s="5">
        <f>VLOOKUP($A35, Statcast!$A$2:$N$155, MATCH('Underlying Calculated'!AQ$1, Statcast!$A$1:$N$1, 0), FALSE)</f>
        <v>0.42647058999999998</v>
      </c>
      <c r="AR35" s="5">
        <f>VLOOKUP($A35, 'Statcast 2'!$A$2:$M$155, MATCH('Underlying Calculated'!AR$1, 'Statcast 2'!$A$1:$M$1, 0), FALSE)</f>
        <v>0.36399999999999999</v>
      </c>
      <c r="AS35" s="8">
        <f t="shared" si="19"/>
        <v>-6.2470589999999993E-2</v>
      </c>
      <c r="AT35" s="14">
        <f>VLOOKUP($A35,'+ Stats'!$A$2:$N$155, MATCH('Underlying Calculated'!AT$1, '+ Stats'!$A$1:$N$1, 0), FALSE)</f>
        <v>75.601050535116798</v>
      </c>
      <c r="AU35" s="14">
        <f>VLOOKUP($A35,'+ Stats 2'!$A$2:$M$155, MATCH('Underlying Calculated'!AU$1, '+ Stats 2'!$A$1:$M$1, 0), FALSE)</f>
        <v>93</v>
      </c>
      <c r="AV35" s="14">
        <f t="shared" si="20"/>
        <v>17.398949464883202</v>
      </c>
      <c r="AW35" s="14">
        <f>VLOOKUP($A35,'+ Stats'!$A$2:$N$155, MATCH('Underlying Calculated'!AW$1, '+ Stats'!$A$1:$N$1, 0), FALSE)</f>
        <v>101.01010130319899</v>
      </c>
      <c r="AX35" s="14">
        <f>VLOOKUP($A35,'+ Stats 2'!$A$2:$M$155, MATCH('Underlying Calculated'!AX$1, '+ Stats 2'!$A$1:$M$1, 0), FALSE)</f>
        <v>92</v>
      </c>
      <c r="AY35" s="14">
        <f t="shared" si="21"/>
        <v>-9.0101013031989936</v>
      </c>
      <c r="AZ35" s="14">
        <f>VLOOKUP($A35,'+ Stats'!$A$2:$N$155, MATCH('Underlying Calculated'!AZ$1, '+ Stats'!$A$1:$N$1, 0), FALSE)</f>
        <v>111.079018530594</v>
      </c>
      <c r="BA35" s="14">
        <f>VLOOKUP($A35,'+ Stats 2'!$A$2:$S$155, MATCH('Underlying Calculated'!BA$1, '+ Stats 2'!$A$1:$S$1, 0), FALSE)</f>
        <v>112</v>
      </c>
      <c r="BB35" s="14">
        <f t="shared" si="22"/>
        <v>0.92098146940600145</v>
      </c>
    </row>
    <row r="36" spans="1:54" x14ac:dyDescent="0.45">
      <c r="A36" t="s">
        <v>52</v>
      </c>
      <c r="B36" t="str">
        <f>VLOOKUP($A36, 'Plate Discipline'!$A$2:$N$155, MATCH('Underlying Calculated'!B$1, 'Plate Discipline'!$A$1:$N$1, 0), FALSE)</f>
        <v>SDP</v>
      </c>
      <c r="C36" s="7">
        <f>VLOOKUP($A36, Dashboard!$A$2:$N$155, MATCH('Underlying Calculated'!C$1, Dashboard!$A$1:$N$1, 0), FALSE)</f>
        <v>0.355263157</v>
      </c>
      <c r="D36" s="7">
        <f>VLOOKUP($A36, 'Dashboard 2'!$A$2:$M$155, MATCH('Underlying Calculated'!D$1, 'Dashboard 2'!$A$1:$M$1, 0), FALSE)</f>
        <v>0.25700000000000001</v>
      </c>
      <c r="E36" s="7">
        <f t="shared" si="4"/>
        <v>-9.826315699999999E-2</v>
      </c>
      <c r="F36" s="7">
        <f>VLOOKUP($A36, 'Career Advanced'!$A$2:$X$450, MATCH('Underlying Calculated'!$D$1, 'Career Advanced'!$A$1:$X$1, 0), FALSE)</f>
        <v>0.27063273700000001</v>
      </c>
      <c r="G36" s="7">
        <f t="shared" si="5"/>
        <v>8.4630419999999984E-2</v>
      </c>
      <c r="H36" s="7">
        <f t="shared" si="6"/>
        <v>-1.3632737000000006E-2</v>
      </c>
      <c r="I36" s="7">
        <f t="shared" si="7"/>
        <v>-9.826315699999999E-2</v>
      </c>
      <c r="J36" s="7">
        <f t="shared" si="8"/>
        <v>9.826315699999999E-2</v>
      </c>
      <c r="K36" s="14">
        <f t="shared" si="9"/>
        <v>7</v>
      </c>
      <c r="L36" s="7">
        <f t="shared" si="23"/>
        <v>8.4630419999999984E-2</v>
      </c>
      <c r="M36" s="7">
        <f t="shared" si="24"/>
        <v>1.3632737000000006E-2</v>
      </c>
      <c r="N36" s="14">
        <f t="shared" si="25"/>
        <v>4</v>
      </c>
      <c r="O36" s="14">
        <f t="shared" si="26"/>
        <v>61</v>
      </c>
      <c r="P36" s="6">
        <f>VLOOKUP($A36, 'Plate Discipline'!$A$2:$N$155, MATCH('Underlying Calculated'!P$1, 'Plate Discipline'!$A$1:$N$1, 0), FALSE)</f>
        <v>0.24511931000000001</v>
      </c>
      <c r="Q36" s="6">
        <f>VLOOKUP($A36, 'Plate Discipline 2'!$A$2:$M$155, MATCH('Underlying Calculated'!Q$1, 'Plate Discipline 2'!$A$1:$M$1, 0), FALSE)</f>
        <v>0.20499999999999999</v>
      </c>
      <c r="R36" s="6">
        <f t="shared" si="10"/>
        <v>-4.0119310000000019E-2</v>
      </c>
      <c r="S36" s="6">
        <f>VLOOKUP($A36, 'Plate Discipline'!$A$2:$N$155, MATCH('Underlying Calculated'!S$1, 'Plate Discipline'!$A$1:$N$1, 0), FALSE)</f>
        <v>0.67102397000000003</v>
      </c>
      <c r="T36" s="6">
        <f>VLOOKUP($A36, 'Plate Discipline 2'!$A$2:$M$155, MATCH('Underlying Calculated'!T$1, 'Plate Discipline 2'!$A$1:$M$1, 0), FALSE)</f>
        <v>0.66600000000000004</v>
      </c>
      <c r="U36" s="6">
        <f t="shared" si="11"/>
        <v>-5.0239699999999887E-3</v>
      </c>
      <c r="V36" s="6">
        <f>VLOOKUP($A36, 'Plate Discipline'!$A$2:$N$155, MATCH('Underlying Calculated'!V$1, 'Plate Discipline'!$A$1:$N$1, 0), FALSE)</f>
        <v>0.45760869999999998</v>
      </c>
      <c r="W36" s="6">
        <f>VLOOKUP($A36, 'Plate Discipline 2'!$A$2:$M$155, MATCH('Underlying Calculated'!W$1, 'Plate Discipline 2'!$A$1:$M$1, 0), FALSE)</f>
        <v>0.443</v>
      </c>
      <c r="X36" s="6">
        <f t="shared" si="12"/>
        <v>-1.4608699999999974E-2</v>
      </c>
      <c r="Y36" s="6">
        <f>VLOOKUP($A36, 'Plate Discipline'!$A$2:$N$155, MATCH('Underlying Calculated'!Y$1, 'Plate Discipline'!$A$1:$N$1, 0), FALSE)</f>
        <v>0.61946902999999998</v>
      </c>
      <c r="Z36" s="6">
        <f>VLOOKUP($A36, 'Plate Discipline 2'!$A$2:$M$155, MATCH('Underlying Calculated'!Z$1, 'Plate Discipline 2'!$A$1:$M$1, 0), FALSE)</f>
        <v>0.72599999999999998</v>
      </c>
      <c r="AA36" s="6">
        <f t="shared" si="13"/>
        <v>0.10653097</v>
      </c>
      <c r="AB36" s="6">
        <f>VLOOKUP($A36, 'Plate Discipline'!$A$2:$N$155, MATCH('Underlying Calculated'!AB$1, 'Plate Discipline'!$A$1:$N$1, 0), FALSE)</f>
        <v>0.89935065000000003</v>
      </c>
      <c r="AC36" s="6">
        <f>VLOOKUP($A36, 'Plate Discipline 2'!$A$2:$M$155, MATCH('Underlying Calculated'!AC$1, 'Plate Discipline 2'!$A$1:$M$1, 0), FALSE)</f>
        <v>0.89600000000000002</v>
      </c>
      <c r="AD36" s="6">
        <f t="shared" si="14"/>
        <v>-3.3506500000000106E-3</v>
      </c>
      <c r="AE36" s="6">
        <f>VLOOKUP($A36, 'Plate Discipline'!$A$2:$N$155, MATCH('Underlying Calculated'!AE$1, 'Plate Discipline'!$A$1:$N$1, 0), FALSE)</f>
        <v>0.82422803</v>
      </c>
      <c r="AF36" s="6">
        <f>VLOOKUP($A36, 'Plate Discipline 2'!$A$2:$M$155, MATCH('Underlying Calculated'!AF$1, 'Plate Discipline 2'!$A$1:$M$1, 0), FALSE)</f>
        <v>0.85799999999999998</v>
      </c>
      <c r="AG36" s="6">
        <f t="shared" si="15"/>
        <v>3.3771969999999985E-2</v>
      </c>
      <c r="AH36" s="8">
        <f>VLOOKUP($A36, Statcast!$A$2:$N$155, MATCH('Underlying Calculated'!AH$1, Statcast!$A$1:$N$1, 0), FALSE)</f>
        <v>89.9295604412372</v>
      </c>
      <c r="AI36" s="8">
        <f>VLOOKUP($A36, 'Statcast 2'!$A$2:$M$155, MATCH('Underlying Calculated'!AI$1, 'Statcast 2'!$A$1:$M$1, 0), FALSE)</f>
        <v>91.8</v>
      </c>
      <c r="AJ36" s="8">
        <f t="shared" si="16"/>
        <v>1.8704395587627971</v>
      </c>
      <c r="AK36" s="8">
        <f>VLOOKUP($A36, Statcast!$A$2:$N$155, MATCH('Underlying Calculated'!AK$1, Statcast!$A$1:$N$1, 0), FALSE)</f>
        <v>12.788164245776599</v>
      </c>
      <c r="AL36" s="8">
        <f>VLOOKUP($A36, 'Statcast 2'!$A$2:$M$155, MATCH('Underlying Calculated'!AL$1, 'Statcast 2'!$A$1:$M$1, 0), FALSE)</f>
        <v>13.3</v>
      </c>
      <c r="AM36" s="8">
        <f t="shared" si="17"/>
        <v>0.51183575422340155</v>
      </c>
      <c r="AN36" s="5">
        <f>VLOOKUP($A36, Statcast!$A$2:$N$155, MATCH('Underlying Calculated'!AN$1, Statcast!$A$1:$N$1, 0), FALSE)</f>
        <v>5.6603769999999998E-2</v>
      </c>
      <c r="AO36" s="5">
        <f>VLOOKUP($A36, 'Statcast 2'!$A$2:$M$155, MATCH('Underlying Calculated'!AO$1, 'Statcast 2'!$A$1:$M$1, 0), FALSE)</f>
        <v>8.1000000000000003E-2</v>
      </c>
      <c r="AP36" s="5">
        <f t="shared" si="18"/>
        <v>2.4396230000000005E-2</v>
      </c>
      <c r="AQ36" s="5">
        <f>VLOOKUP($A36, Statcast!$A$2:$N$155, MATCH('Underlying Calculated'!AQ$1, Statcast!$A$1:$N$1, 0), FALSE)</f>
        <v>0.39622642000000002</v>
      </c>
      <c r="AR36" s="5">
        <f>VLOOKUP($A36, 'Statcast 2'!$A$2:$M$155, MATCH('Underlying Calculated'!AR$1, 'Statcast 2'!$A$1:$M$1, 0), FALSE)</f>
        <v>0.46100000000000002</v>
      </c>
      <c r="AS36" s="8">
        <f t="shared" si="19"/>
        <v>6.4773579999999997E-2</v>
      </c>
      <c r="AT36" s="14">
        <f>VLOOKUP($A36,'+ Stats'!$A$2:$N$155, MATCH('Underlying Calculated'!AT$1, '+ Stats'!$A$1:$N$1, 0), FALSE)</f>
        <v>138.69065350043701</v>
      </c>
      <c r="AU36" s="14">
        <f>VLOOKUP($A36,'+ Stats 2'!$A$2:$M$155, MATCH('Underlying Calculated'!AU$1, '+ Stats 2'!$A$1:$M$1, 0), FALSE)</f>
        <v>74</v>
      </c>
      <c r="AV36" s="14">
        <f t="shared" si="20"/>
        <v>-64.690653500437008</v>
      </c>
      <c r="AW36" s="14">
        <f>VLOOKUP($A36,'+ Stats'!$A$2:$N$155, MATCH('Underlying Calculated'!AW$1, '+ Stats'!$A$1:$N$1, 0), FALSE)</f>
        <v>90.907047675020095</v>
      </c>
      <c r="AX36" s="14">
        <f>VLOOKUP($A36,'+ Stats 2'!$A$2:$M$155, MATCH('Underlying Calculated'!AX$1, '+ Stats 2'!$A$1:$M$1, 0), FALSE)</f>
        <v>105</v>
      </c>
      <c r="AY36" s="14">
        <f t="shared" si="21"/>
        <v>14.092952324979905</v>
      </c>
      <c r="AZ36" s="14">
        <f>VLOOKUP($A36,'+ Stats'!$A$2:$N$155, MATCH('Underlying Calculated'!AZ$1, '+ Stats'!$A$1:$N$1, 0), FALSE)</f>
        <v>89.8189565734002</v>
      </c>
      <c r="BA36" s="14">
        <f>VLOOKUP($A36,'+ Stats 2'!$A$2:$S$155, MATCH('Underlying Calculated'!BA$1, '+ Stats 2'!$A$1:$S$1, 0), FALSE)</f>
        <v>108</v>
      </c>
      <c r="BB36" s="14">
        <f t="shared" si="22"/>
        <v>18.1810434265998</v>
      </c>
    </row>
    <row r="37" spans="1:54" x14ac:dyDescent="0.45">
      <c r="A37" t="s">
        <v>137</v>
      </c>
      <c r="B37" t="str">
        <f>VLOOKUP($A37, 'Plate Discipline'!$A$2:$N$155, MATCH('Underlying Calculated'!B$1, 'Plate Discipline'!$A$1:$N$1, 0), FALSE)</f>
        <v>SEA</v>
      </c>
      <c r="C37" s="7">
        <f>VLOOKUP($A37, Dashboard!$A$2:$N$155, MATCH('Underlying Calculated'!C$1, Dashboard!$A$1:$N$1, 0), FALSE)</f>
        <v>0.35761589399999999</v>
      </c>
      <c r="D37" s="7">
        <f>VLOOKUP($A37, 'Dashboard 2'!$A$2:$M$155, MATCH('Underlying Calculated'!D$1, 'Dashboard 2'!$A$1:$M$1, 0), FALSE)</f>
        <v>0.32300000000000001</v>
      </c>
      <c r="E37" s="7">
        <f t="shared" si="4"/>
        <v>-3.461589399999998E-2</v>
      </c>
      <c r="F37" s="7">
        <f>VLOOKUP($A37, 'Career Advanced'!$A$2:$X$450, MATCH('Underlying Calculated'!$D$1, 'Career Advanced'!$A$1:$X$1, 0), FALSE)</f>
        <v>0.33606557300000001</v>
      </c>
      <c r="G37" s="7">
        <f t="shared" si="5"/>
        <v>2.1550320999999983E-2</v>
      </c>
      <c r="H37" s="7">
        <f t="shared" si="6"/>
        <v>-1.3065572999999997E-2</v>
      </c>
      <c r="I37" s="7">
        <f t="shared" si="7"/>
        <v>-3.461589399999998E-2</v>
      </c>
      <c r="J37" s="7">
        <f t="shared" si="8"/>
        <v>3.461589399999998E-2</v>
      </c>
      <c r="K37" s="14">
        <f t="shared" si="9"/>
        <v>51</v>
      </c>
      <c r="L37" s="7">
        <f t="shared" si="23"/>
        <v>2.1550320999999983E-2</v>
      </c>
      <c r="M37" s="7">
        <f t="shared" si="24"/>
        <v>1.3065572999999997E-2</v>
      </c>
      <c r="N37" s="14">
        <f t="shared" si="25"/>
        <v>64</v>
      </c>
      <c r="O37" s="14">
        <f t="shared" si="26"/>
        <v>63</v>
      </c>
      <c r="P37" s="6">
        <f>VLOOKUP($A37, 'Plate Discipline'!$A$2:$N$155, MATCH('Underlying Calculated'!P$1, 'Plate Discipline'!$A$1:$N$1, 0), FALSE)</f>
        <v>0.34303534000000002</v>
      </c>
      <c r="Q37" s="6">
        <f>VLOOKUP($A37, 'Plate Discipline 2'!$A$2:$M$155, MATCH('Underlying Calculated'!Q$1, 'Plate Discipline 2'!$A$1:$M$1, 0), FALSE)</f>
        <v>0.35599999999999998</v>
      </c>
      <c r="R37" s="6">
        <f t="shared" si="10"/>
        <v>1.2964659999999961E-2</v>
      </c>
      <c r="S37" s="6">
        <f>VLOOKUP($A37, 'Plate Discipline'!$A$2:$N$155, MATCH('Underlying Calculated'!S$1, 'Plate Discipline'!$A$1:$N$1, 0), FALSE)</f>
        <v>0.75981524</v>
      </c>
      <c r="T37" s="6">
        <f>VLOOKUP($A37, 'Plate Discipline 2'!$A$2:$M$155, MATCH('Underlying Calculated'!T$1, 'Plate Discipline 2'!$A$1:$M$1, 0), FALSE)</f>
        <v>0.73</v>
      </c>
      <c r="U37" s="6">
        <f t="shared" si="11"/>
        <v>-2.9815240000000021E-2</v>
      </c>
      <c r="V37" s="6">
        <f>VLOOKUP($A37, 'Plate Discipline'!$A$2:$N$155, MATCH('Underlying Calculated'!V$1, 'Plate Discipline'!$A$1:$N$1, 0), FALSE)</f>
        <v>0.5404814</v>
      </c>
      <c r="W37" s="6">
        <f>VLOOKUP($A37, 'Plate Discipline 2'!$A$2:$M$155, MATCH('Underlying Calculated'!W$1, 'Plate Discipline 2'!$A$1:$M$1, 0), FALSE)</f>
        <v>0.53</v>
      </c>
      <c r="X37" s="6">
        <f t="shared" si="12"/>
        <v>-1.0481399999999974E-2</v>
      </c>
      <c r="Y37" s="6">
        <f>VLOOKUP($A37, 'Plate Discipline'!$A$2:$N$155, MATCH('Underlying Calculated'!Y$1, 'Plate Discipline'!$A$1:$N$1, 0), FALSE)</f>
        <v>0.50909090999999995</v>
      </c>
      <c r="Z37" s="6">
        <f>VLOOKUP($A37, 'Plate Discipline 2'!$A$2:$M$155, MATCH('Underlying Calculated'!Z$1, 'Plate Discipline 2'!$A$1:$M$1, 0), FALSE)</f>
        <v>0.54600000000000004</v>
      </c>
      <c r="AA37" s="6">
        <f t="shared" si="13"/>
        <v>3.6909090000000089E-2</v>
      </c>
      <c r="AB37" s="6">
        <f>VLOOKUP($A37, 'Plate Discipline'!$A$2:$N$155, MATCH('Underlying Calculated'!AB$1, 'Plate Discipline'!$A$1:$N$1, 0), FALSE)</f>
        <v>0.82370821000000005</v>
      </c>
      <c r="AC37" s="6">
        <f>VLOOKUP($A37, 'Plate Discipline 2'!$A$2:$M$155, MATCH('Underlying Calculated'!AC$1, 'Plate Discipline 2'!$A$1:$M$1, 0), FALSE)</f>
        <v>0.82199999999999995</v>
      </c>
      <c r="AD37" s="6">
        <f t="shared" si="14"/>
        <v>-1.7082100000000988E-3</v>
      </c>
      <c r="AE37" s="6">
        <f>VLOOKUP($A37, 'Plate Discipline'!$A$2:$N$155, MATCH('Underlying Calculated'!AE$1, 'Plate Discipline'!$A$1:$N$1, 0), FALSE)</f>
        <v>0.71862347999999998</v>
      </c>
      <c r="AF37" s="6">
        <f>VLOOKUP($A37, 'Plate Discipline 2'!$A$2:$M$155, MATCH('Underlying Calculated'!AF$1, 'Plate Discipline 2'!$A$1:$M$1, 0), FALSE)</f>
        <v>0.72299999999999998</v>
      </c>
      <c r="AG37" s="6">
        <f t="shared" si="15"/>
        <v>4.3765199999999949E-3</v>
      </c>
      <c r="AH37" s="8">
        <f>VLOOKUP($A37, Statcast!$A$2:$N$155, MATCH('Underlying Calculated'!AH$1, Statcast!$A$1:$N$1, 0), FALSE)</f>
        <v>92.690477137411705</v>
      </c>
      <c r="AI37" s="8">
        <f>VLOOKUP($A37, 'Statcast 2'!$A$2:$M$155, MATCH('Underlying Calculated'!AI$1, 'Statcast 2'!$A$1:$M$1, 0), FALSE)</f>
        <v>89.7</v>
      </c>
      <c r="AJ37" s="8">
        <f t="shared" si="16"/>
        <v>-2.9904771374117018</v>
      </c>
      <c r="AK37" s="8">
        <f>VLOOKUP($A37, Statcast!$A$2:$N$155, MATCH('Underlying Calculated'!AK$1, Statcast!$A$1:$N$1, 0), FALSE)</f>
        <v>8.2672151657842807</v>
      </c>
      <c r="AL37" s="8">
        <f>VLOOKUP($A37, 'Statcast 2'!$A$2:$M$155, MATCH('Underlying Calculated'!AL$1, 'Statcast 2'!$A$1:$M$1, 0), FALSE)</f>
        <v>12.3</v>
      </c>
      <c r="AM37" s="8">
        <f t="shared" si="17"/>
        <v>4.03278483421572</v>
      </c>
      <c r="AN37" s="5">
        <f>VLOOKUP($A37, Statcast!$A$2:$N$155, MATCH('Underlying Calculated'!AN$1, Statcast!$A$1:$N$1, 0), FALSE)</f>
        <v>8.3870970000000003E-2</v>
      </c>
      <c r="AO37" s="5">
        <f>VLOOKUP($A37, 'Statcast 2'!$A$2:$M$155, MATCH('Underlying Calculated'!AO$1, 'Statcast 2'!$A$1:$M$1, 0), FALSE)</f>
        <v>0.106</v>
      </c>
      <c r="AP37" s="5">
        <f t="shared" si="18"/>
        <v>2.2129029999999994E-2</v>
      </c>
      <c r="AQ37" s="5">
        <f>VLOOKUP($A37, Statcast!$A$2:$N$155, MATCH('Underlying Calculated'!AQ$1, Statcast!$A$1:$N$1, 0), FALSE)</f>
        <v>0.50322581</v>
      </c>
      <c r="AR37" s="5">
        <f>VLOOKUP($A37, 'Statcast 2'!$A$2:$M$155, MATCH('Underlying Calculated'!AR$1, 'Statcast 2'!$A$1:$M$1, 0), FALSE)</f>
        <v>0.41499999999999998</v>
      </c>
      <c r="AS37" s="8">
        <f t="shared" si="19"/>
        <v>-8.8225810000000016E-2</v>
      </c>
      <c r="AT37" s="14">
        <f>VLOOKUP($A37,'+ Stats'!$A$2:$N$155, MATCH('Underlying Calculated'!AT$1, '+ Stats'!$A$1:$N$1, 0), FALSE)</f>
        <v>126.034267760625</v>
      </c>
      <c r="AU37" s="14">
        <f>VLOOKUP($A37,'+ Stats 2'!$A$2:$M$155, MATCH('Underlying Calculated'!AU$1, '+ Stats 2'!$A$1:$M$1, 0), FALSE)</f>
        <v>87</v>
      </c>
      <c r="AV37" s="14">
        <f t="shared" si="20"/>
        <v>-39.034267760624999</v>
      </c>
      <c r="AW37" s="14">
        <f>VLOOKUP($A37,'+ Stats'!$A$2:$N$155, MATCH('Underlying Calculated'!AW$1, '+ Stats'!$A$1:$N$1, 0), FALSE)</f>
        <v>104.17702796886699</v>
      </c>
      <c r="AX37" s="14">
        <f>VLOOKUP($A37,'+ Stats 2'!$A$2:$M$155, MATCH('Underlying Calculated'!AX$1, '+ Stats 2'!$A$1:$M$1, 0), FALSE)</f>
        <v>108</v>
      </c>
      <c r="AY37" s="14">
        <f t="shared" si="21"/>
        <v>3.8229720311330055</v>
      </c>
      <c r="AZ37" s="14">
        <f>VLOOKUP($A37,'+ Stats'!$A$2:$N$155, MATCH('Underlying Calculated'!AZ$1, '+ Stats'!$A$1:$N$1, 0), FALSE)</f>
        <v>82.595661711022998</v>
      </c>
      <c r="BA37" s="14">
        <f>VLOOKUP($A37,'+ Stats 2'!$A$2:$S$155, MATCH('Underlying Calculated'!BA$1, '+ Stats 2'!$A$1:$S$1, 0), FALSE)</f>
        <v>98</v>
      </c>
      <c r="BB37" s="14">
        <f t="shared" si="22"/>
        <v>15.404338288977002</v>
      </c>
    </row>
    <row r="38" spans="1:54" x14ac:dyDescent="0.45">
      <c r="A38" t="s">
        <v>142</v>
      </c>
      <c r="B38" t="str">
        <f>VLOOKUP($A38, 'Plate Discipline'!$A$2:$N$155, MATCH('Underlying Calculated'!B$1, 'Plate Discipline'!$A$1:$N$1, 0), FALSE)</f>
        <v>PIT</v>
      </c>
      <c r="C38" s="7">
        <f>VLOOKUP($A38, Dashboard!$A$2:$N$155, MATCH('Underlying Calculated'!C$1, Dashboard!$A$1:$N$1, 0), FALSE)</f>
        <v>0.36036035999999999</v>
      </c>
      <c r="D38" s="7">
        <f>VLOOKUP($A38, 'Dashboard 2'!$A$2:$M$155, MATCH('Underlying Calculated'!D$1, 'Dashboard 2'!$A$1:$M$1, 0), FALSE)</f>
        <v>0.36299999999999999</v>
      </c>
      <c r="E38" s="7">
        <f t="shared" si="4"/>
        <v>2.6396399999999987E-3</v>
      </c>
      <c r="F38" s="7">
        <f>VLOOKUP($A38, 'Career Advanced'!$A$2:$X$450, MATCH('Underlying Calculated'!$D$1, 'Career Advanced'!$A$1:$X$1, 0), FALSE)</f>
        <v>0.35039369999999997</v>
      </c>
      <c r="G38" s="7">
        <f t="shared" si="5"/>
        <v>9.9666600000000161E-3</v>
      </c>
      <c r="H38" s="7">
        <f t="shared" si="6"/>
        <v>1.2606300000000015E-2</v>
      </c>
      <c r="I38" s="7">
        <f t="shared" si="7"/>
        <v>2.6396399999999987E-3</v>
      </c>
      <c r="J38" s="7">
        <f t="shared" si="8"/>
        <v>2.6396399999999987E-3</v>
      </c>
      <c r="K38" s="14">
        <f t="shared" si="9"/>
        <v>98</v>
      </c>
      <c r="L38" s="7">
        <f t="shared" si="23"/>
        <v>9.9666600000000161E-3</v>
      </c>
      <c r="M38" s="7">
        <f t="shared" si="24"/>
        <v>1.2606300000000015E-2</v>
      </c>
      <c r="N38" s="14">
        <f t="shared" si="25"/>
        <v>81</v>
      </c>
      <c r="O38" s="14">
        <f t="shared" si="26"/>
        <v>64</v>
      </c>
      <c r="P38" s="6">
        <f>VLOOKUP($A38, 'Plate Discipline'!$A$2:$N$155, MATCH('Underlying Calculated'!P$1, 'Plate Discipline'!$A$1:$N$1, 0), FALSE)</f>
        <v>0.35280373999999998</v>
      </c>
      <c r="Q38" s="6">
        <f>VLOOKUP($A38, 'Plate Discipline 2'!$A$2:$M$155, MATCH('Underlying Calculated'!Q$1, 'Plate Discipline 2'!$A$1:$M$1, 0), FALSE)</f>
        <v>0.32200000000000001</v>
      </c>
      <c r="R38" s="6">
        <f t="shared" si="10"/>
        <v>-3.0803739999999968E-2</v>
      </c>
      <c r="S38" s="6">
        <f>VLOOKUP($A38, 'Plate Discipline'!$A$2:$N$155, MATCH('Underlying Calculated'!S$1, 'Plate Discipline'!$A$1:$N$1, 0), FALSE)</f>
        <v>0.57881137000000005</v>
      </c>
      <c r="T38" s="6">
        <f>VLOOKUP($A38, 'Plate Discipline 2'!$A$2:$M$155, MATCH('Underlying Calculated'!T$1, 'Plate Discipline 2'!$A$1:$M$1, 0), FALSE)</f>
        <v>0.623</v>
      </c>
      <c r="U38" s="6">
        <f t="shared" si="11"/>
        <v>4.4188629999999951E-2</v>
      </c>
      <c r="V38" s="6">
        <f>VLOOKUP($A38, 'Plate Discipline'!$A$2:$N$155, MATCH('Underlying Calculated'!V$1, 'Plate Discipline'!$A$1:$N$1, 0), FALSE)</f>
        <v>0.4601227</v>
      </c>
      <c r="W38" s="6">
        <f>VLOOKUP($A38, 'Plate Discipline 2'!$A$2:$M$155, MATCH('Underlying Calculated'!W$1, 'Plate Discipline 2'!$A$1:$M$1, 0), FALSE)</f>
        <v>0.46600000000000003</v>
      </c>
      <c r="X38" s="6">
        <f t="shared" si="12"/>
        <v>5.8773000000000297E-3</v>
      </c>
      <c r="Y38" s="6">
        <f>VLOOKUP($A38, 'Plate Discipline'!$A$2:$N$155, MATCH('Underlying Calculated'!Y$1, 'Plate Discipline'!$A$1:$N$1, 0), FALSE)</f>
        <v>0.52980132000000002</v>
      </c>
      <c r="Z38" s="6">
        <f>VLOOKUP($A38, 'Plate Discipline 2'!$A$2:$M$155, MATCH('Underlying Calculated'!Z$1, 'Plate Discipline 2'!$A$1:$M$1, 0), FALSE)</f>
        <v>0.47799999999999998</v>
      </c>
      <c r="AA38" s="6">
        <f t="shared" si="13"/>
        <v>-5.180132000000004E-2</v>
      </c>
      <c r="AB38" s="6">
        <f>VLOOKUP($A38, 'Plate Discipline'!$A$2:$N$155, MATCH('Underlying Calculated'!AB$1, 'Plate Discipline'!$A$1:$N$1, 0), FALSE)</f>
        <v>0.76785714000000005</v>
      </c>
      <c r="AC38" s="6">
        <f>VLOOKUP($A38, 'Plate Discipline 2'!$A$2:$M$155, MATCH('Underlying Calculated'!AC$1, 'Plate Discipline 2'!$A$1:$M$1, 0), FALSE)</f>
        <v>0.78600000000000003</v>
      </c>
      <c r="AD38" s="6">
        <f t="shared" si="14"/>
        <v>1.8142859999999983E-2</v>
      </c>
      <c r="AE38" s="6">
        <f>VLOOKUP($A38, 'Plate Discipline'!$A$2:$N$155, MATCH('Underlying Calculated'!AE$1, 'Plate Discipline'!$A$1:$N$1, 0), FALSE)</f>
        <v>0.67200000000000004</v>
      </c>
      <c r="AF38" s="6">
        <f>VLOOKUP($A38, 'Plate Discipline 2'!$A$2:$M$155, MATCH('Underlying Calculated'!AF$1, 'Plate Discipline 2'!$A$1:$M$1, 0), FALSE)</f>
        <v>0.67500000000000004</v>
      </c>
      <c r="AG38" s="6">
        <f t="shared" si="15"/>
        <v>3.0000000000000027E-3</v>
      </c>
      <c r="AH38" s="8">
        <f>VLOOKUP($A38, Statcast!$A$2:$N$155, MATCH('Underlying Calculated'!AH$1, Statcast!$A$1:$N$1, 0), FALSE)</f>
        <v>95.246795848264497</v>
      </c>
      <c r="AI38" s="8">
        <f>VLOOKUP($A38, 'Statcast 2'!$A$2:$M$155, MATCH('Underlying Calculated'!AI$1, 'Statcast 2'!$A$1:$M$1, 0), FALSE)</f>
        <v>95.6</v>
      </c>
      <c r="AJ38" s="8">
        <f t="shared" si="16"/>
        <v>0.35320415173549691</v>
      </c>
      <c r="AK38" s="8">
        <f>VLOOKUP($A38, Statcast!$A$2:$N$155, MATCH('Underlying Calculated'!AK$1, Statcast!$A$1:$N$1, 0), FALSE)</f>
        <v>10.1376496856495</v>
      </c>
      <c r="AL38" s="8">
        <f>VLOOKUP($A38, 'Statcast 2'!$A$2:$M$155, MATCH('Underlying Calculated'!AL$1, 'Statcast 2'!$A$1:$M$1, 0), FALSE)</f>
        <v>9.6</v>
      </c>
      <c r="AM38" s="8">
        <f t="shared" si="17"/>
        <v>-0.53764968564949989</v>
      </c>
      <c r="AN38" s="5">
        <f>VLOOKUP($A38, Statcast!$A$2:$N$155, MATCH('Underlying Calculated'!AN$1, Statcast!$A$1:$N$1, 0), FALSE)</f>
        <v>0.17796609999999999</v>
      </c>
      <c r="AO38" s="5">
        <f>VLOOKUP($A38, 'Statcast 2'!$A$2:$M$155, MATCH('Underlying Calculated'!AO$1, 'Statcast 2'!$A$1:$M$1, 0), FALSE)</f>
        <v>0.155</v>
      </c>
      <c r="AP38" s="5">
        <f t="shared" si="18"/>
        <v>-2.2966099999999989E-2</v>
      </c>
      <c r="AQ38" s="5">
        <f>VLOOKUP($A38, Statcast!$A$2:$N$155, MATCH('Underlying Calculated'!AQ$1, Statcast!$A$1:$N$1, 0), FALSE)</f>
        <v>0.54237287999999995</v>
      </c>
      <c r="AR38" s="5">
        <f>VLOOKUP($A38, 'Statcast 2'!$A$2:$M$155, MATCH('Underlying Calculated'!AR$1, 'Statcast 2'!$A$1:$M$1, 0), FALSE)</f>
        <v>0.55400000000000005</v>
      </c>
      <c r="AS38" s="8">
        <f t="shared" si="19"/>
        <v>1.1627120000000102E-2</v>
      </c>
      <c r="AT38" s="14">
        <f>VLOOKUP($A38,'+ Stats'!$A$2:$N$155, MATCH('Underlying Calculated'!AT$1, '+ Stats'!$A$1:$N$1, 0), FALSE)</f>
        <v>85.2808117552011</v>
      </c>
      <c r="AU38" s="14">
        <f>VLOOKUP($A38,'+ Stats 2'!$A$2:$M$155, MATCH('Underlying Calculated'!AU$1, '+ Stats 2'!$A$1:$M$1, 0), FALSE)</f>
        <v>102</v>
      </c>
      <c r="AV38" s="14">
        <f t="shared" si="20"/>
        <v>16.7191882447989</v>
      </c>
      <c r="AW38" s="14">
        <f>VLOOKUP($A38,'+ Stats'!$A$2:$N$155, MATCH('Underlying Calculated'!AW$1, '+ Stats'!$A$1:$N$1, 0), FALSE)</f>
        <v>118.211998588521</v>
      </c>
      <c r="AX38" s="14">
        <f>VLOOKUP($A38,'+ Stats 2'!$A$2:$M$155, MATCH('Underlying Calculated'!AX$1, '+ Stats 2'!$A$1:$M$1, 0), FALSE)</f>
        <v>105</v>
      </c>
      <c r="AY38" s="14">
        <f t="shared" si="21"/>
        <v>-13.211998588520999</v>
      </c>
      <c r="AZ38" s="14">
        <f>VLOOKUP($A38,'+ Stats'!$A$2:$N$155, MATCH('Underlying Calculated'!AZ$1, '+ Stats'!$A$1:$N$1, 0), FALSE)</f>
        <v>86.774246185648593</v>
      </c>
      <c r="BA38" s="14">
        <f>VLOOKUP($A38,'+ Stats 2'!$A$2:$S$155, MATCH('Underlying Calculated'!BA$1, '+ Stats 2'!$A$1:$S$1, 0), FALSE)</f>
        <v>93</v>
      </c>
      <c r="BB38" s="14">
        <f t="shared" si="22"/>
        <v>6.2257538143514068</v>
      </c>
    </row>
    <row r="39" spans="1:54" x14ac:dyDescent="0.45">
      <c r="A39" t="s">
        <v>154</v>
      </c>
      <c r="B39" t="str">
        <f>VLOOKUP($A39, 'Plate Discipline'!$A$2:$N$155, MATCH('Underlying Calculated'!B$1, 'Plate Discipline'!$A$1:$N$1, 0), FALSE)</f>
        <v>LAA</v>
      </c>
      <c r="C39" s="7">
        <f>VLOOKUP($A39, Dashboard!$A$2:$N$155, MATCH('Underlying Calculated'!C$1, Dashboard!$A$1:$N$1, 0), FALSE)</f>
        <v>0.31967213100000003</v>
      </c>
      <c r="D39" s="7">
        <f>VLOOKUP($A39, 'Dashboard 2'!$A$2:$M$155, MATCH('Underlying Calculated'!D$1, 'Dashboard 2'!$A$1:$M$1, 0), FALSE)</f>
        <v>0.29399999999999998</v>
      </c>
      <c r="E39" s="7">
        <f t="shared" si="4"/>
        <v>-2.5672131000000042E-2</v>
      </c>
      <c r="F39" s="7">
        <f>VLOOKUP($A39, 'Career Advanced'!$A$2:$X$450, MATCH('Underlying Calculated'!$D$1, 'Career Advanced'!$A$1:$X$1, 0), FALSE)</f>
        <v>0.283834586</v>
      </c>
      <c r="G39" s="7">
        <f t="shared" si="5"/>
        <v>3.5837545000000026E-2</v>
      </c>
      <c r="H39" s="7">
        <f t="shared" si="6"/>
        <v>1.0165413999999984E-2</v>
      </c>
      <c r="I39" s="7">
        <f t="shared" si="7"/>
        <v>-2.5672131000000042E-2</v>
      </c>
      <c r="J39" s="7">
        <f t="shared" si="8"/>
        <v>2.5672131000000042E-2</v>
      </c>
      <c r="K39" s="14">
        <f t="shared" si="9"/>
        <v>63</v>
      </c>
      <c r="L39" s="7">
        <f t="shared" si="23"/>
        <v>3.5837545000000026E-2</v>
      </c>
      <c r="M39" s="7">
        <f t="shared" si="24"/>
        <v>1.0165413999999984E-2</v>
      </c>
      <c r="N39" s="14">
        <f t="shared" si="25"/>
        <v>45</v>
      </c>
      <c r="O39" s="14">
        <f t="shared" si="26"/>
        <v>71</v>
      </c>
      <c r="P39" s="6">
        <f>VLOOKUP($A39, 'Plate Discipline'!$A$2:$N$155, MATCH('Underlying Calculated'!P$1, 'Plate Discipline'!$A$1:$N$1, 0), FALSE)</f>
        <v>0.34104045999999999</v>
      </c>
      <c r="Q39" s="6">
        <f>VLOOKUP($A39, 'Plate Discipline 2'!$A$2:$M$155, MATCH('Underlying Calculated'!Q$1, 'Plate Discipline 2'!$A$1:$M$1, 0), FALSE)</f>
        <v>0.29799999999999999</v>
      </c>
      <c r="R39" s="6">
        <f t="shared" si="10"/>
        <v>-4.3040460000000003E-2</v>
      </c>
      <c r="S39" s="6">
        <f>VLOOKUP($A39, 'Plate Discipline'!$A$2:$N$155, MATCH('Underlying Calculated'!S$1, 'Plate Discipline'!$A$1:$N$1, 0), FALSE)</f>
        <v>0.70136986000000001</v>
      </c>
      <c r="T39" s="6">
        <f>VLOOKUP($A39, 'Plate Discipline 2'!$A$2:$M$155, MATCH('Underlying Calculated'!T$1, 'Plate Discipline 2'!$A$1:$M$1, 0), FALSE)</f>
        <v>0.63700000000000001</v>
      </c>
      <c r="U39" s="6">
        <f t="shared" si="11"/>
        <v>-6.4369860000000001E-2</v>
      </c>
      <c r="V39" s="6">
        <f>VLOOKUP($A39, 'Plate Discipline'!$A$2:$N$155, MATCH('Underlying Calculated'!V$1, 'Plate Discipline'!$A$1:$N$1, 0), FALSE)</f>
        <v>0.52601969000000004</v>
      </c>
      <c r="W39" s="6">
        <f>VLOOKUP($A39, 'Plate Discipline 2'!$A$2:$M$155, MATCH('Underlying Calculated'!W$1, 'Plate Discipline 2'!$A$1:$M$1, 0), FALSE)</f>
        <v>0.46600000000000003</v>
      </c>
      <c r="X39" s="6">
        <f t="shared" si="12"/>
        <v>-6.0019690000000014E-2</v>
      </c>
      <c r="Y39" s="6">
        <f>VLOOKUP($A39, 'Plate Discipline'!$A$2:$N$155, MATCH('Underlying Calculated'!Y$1, 'Plate Discipline'!$A$1:$N$1, 0), FALSE)</f>
        <v>0.50847458000000001</v>
      </c>
      <c r="Z39" s="6">
        <f>VLOOKUP($A39, 'Plate Discipline 2'!$A$2:$M$155, MATCH('Underlying Calculated'!Z$1, 'Plate Discipline 2'!$A$1:$M$1, 0), FALSE)</f>
        <v>0.54800000000000004</v>
      </c>
      <c r="AA39" s="6">
        <f t="shared" si="13"/>
        <v>3.9525420000000033E-2</v>
      </c>
      <c r="AB39" s="6">
        <f>VLOOKUP($A39, 'Plate Discipline'!$A$2:$N$155, MATCH('Underlying Calculated'!AB$1, 'Plate Discipline'!$A$1:$N$1, 0), FALSE)</f>
        <v>0.8359375</v>
      </c>
      <c r="AC39" s="6">
        <f>VLOOKUP($A39, 'Plate Discipline 2'!$A$2:$M$155, MATCH('Underlying Calculated'!AC$1, 'Plate Discipline 2'!$A$1:$M$1, 0), FALSE)</f>
        <v>0.85499999999999998</v>
      </c>
      <c r="AD39" s="6">
        <f t="shared" si="14"/>
        <v>1.9062499999999982E-2</v>
      </c>
      <c r="AE39" s="6">
        <f>VLOOKUP($A39, 'Plate Discipline'!$A$2:$N$155, MATCH('Underlying Calculated'!AE$1, 'Plate Discipline'!$A$1:$N$1, 0), FALSE)</f>
        <v>0.73262031999999999</v>
      </c>
      <c r="AF39" s="6">
        <f>VLOOKUP($A39, 'Plate Discipline 2'!$A$2:$M$155, MATCH('Underlying Calculated'!AF$1, 'Plate Discipline 2'!$A$1:$M$1, 0), FALSE)</f>
        <v>0.75600000000000001</v>
      </c>
      <c r="AG39" s="6">
        <f t="shared" si="15"/>
        <v>2.3379680000000014E-2</v>
      </c>
      <c r="AH39" s="8">
        <f>VLOOKUP($A39, Statcast!$A$2:$N$155, MATCH('Underlying Calculated'!AH$1, Statcast!$A$1:$N$1, 0), FALSE)</f>
        <v>88.101670673915294</v>
      </c>
      <c r="AI39" s="8">
        <f>VLOOKUP($A39, 'Statcast 2'!$A$2:$M$155, MATCH('Underlying Calculated'!AI$1, 'Statcast 2'!$A$1:$M$1, 0), FALSE)</f>
        <v>88.8</v>
      </c>
      <c r="AJ39" s="8">
        <f t="shared" si="16"/>
        <v>0.69832932608470344</v>
      </c>
      <c r="AK39" s="8">
        <f>VLOOKUP($A39, Statcast!$A$2:$N$155, MATCH('Underlying Calculated'!AK$1, Statcast!$A$1:$N$1, 0), FALSE)</f>
        <v>14.0872775467615</v>
      </c>
      <c r="AL39" s="8">
        <f>VLOOKUP($A39, 'Statcast 2'!$A$2:$M$155, MATCH('Underlying Calculated'!AL$1, 'Statcast 2'!$A$1:$M$1, 0), FALSE)</f>
        <v>11.7</v>
      </c>
      <c r="AM39" s="8">
        <f t="shared" si="17"/>
        <v>-2.3872775467615011</v>
      </c>
      <c r="AN39" s="5">
        <f>VLOOKUP($A39, Statcast!$A$2:$N$155, MATCH('Underlying Calculated'!AN$1, Statcast!$A$1:$N$1, 0), FALSE)</f>
        <v>9.375E-2</v>
      </c>
      <c r="AO39" s="5">
        <f>VLOOKUP($A39, 'Statcast 2'!$A$2:$M$155, MATCH('Underlying Calculated'!AO$1, 'Statcast 2'!$A$1:$M$1, 0), FALSE)</f>
        <v>7.6999999999999999E-2</v>
      </c>
      <c r="AP39" s="5">
        <f t="shared" si="18"/>
        <v>-1.6750000000000001E-2</v>
      </c>
      <c r="AQ39" s="5">
        <f>VLOOKUP($A39, Statcast!$A$2:$N$155, MATCH('Underlying Calculated'!AQ$1, Statcast!$A$1:$N$1, 0), FALSE)</f>
        <v>0.34375</v>
      </c>
      <c r="AR39" s="5">
        <f>VLOOKUP($A39, 'Statcast 2'!$A$2:$M$155, MATCH('Underlying Calculated'!AR$1, 'Statcast 2'!$A$1:$M$1, 0), FALSE)</f>
        <v>0.40699999999999997</v>
      </c>
      <c r="AS39" s="8">
        <f t="shared" si="19"/>
        <v>6.3249999999999973E-2</v>
      </c>
      <c r="AT39" s="14">
        <f>VLOOKUP($A39,'+ Stats'!$A$2:$N$155, MATCH('Underlying Calculated'!AT$1, '+ Stats'!$A$1:$N$1, 0), FALSE)</f>
        <v>110.16153102944099</v>
      </c>
      <c r="AU39" s="14">
        <f>VLOOKUP($A39,'+ Stats 2'!$A$2:$M$155, MATCH('Underlying Calculated'!AU$1, '+ Stats 2'!$A$1:$M$1, 0), FALSE)</f>
        <v>89</v>
      </c>
      <c r="AV39" s="14">
        <f t="shared" si="20"/>
        <v>-21.161531029440994</v>
      </c>
      <c r="AW39" s="14">
        <f>VLOOKUP($A39,'+ Stats'!$A$2:$N$155, MATCH('Underlying Calculated'!AW$1, '+ Stats'!$A$1:$N$1, 0), FALSE)</f>
        <v>99.463023573878402</v>
      </c>
      <c r="AX39" s="14">
        <f>VLOOKUP($A39,'+ Stats 2'!$A$2:$M$155, MATCH('Underlying Calculated'!AX$1, '+ Stats 2'!$A$1:$M$1, 0), FALSE)</f>
        <v>107</v>
      </c>
      <c r="AY39" s="14">
        <f t="shared" si="21"/>
        <v>7.5369764261215977</v>
      </c>
      <c r="AZ39" s="14">
        <f>VLOOKUP($A39,'+ Stats'!$A$2:$N$155, MATCH('Underlying Calculated'!AZ$1, '+ Stats'!$A$1:$N$1, 0), FALSE)</f>
        <v>95.509427911119502</v>
      </c>
      <c r="BA39" s="14">
        <f>VLOOKUP($A39,'+ Stats 2'!$A$2:$S$155, MATCH('Underlying Calculated'!BA$1, '+ Stats 2'!$A$1:$S$1, 0), FALSE)</f>
        <v>98</v>
      </c>
      <c r="BB39" s="14">
        <f t="shared" si="22"/>
        <v>2.4905720888804979</v>
      </c>
    </row>
    <row r="40" spans="1:54" x14ac:dyDescent="0.45">
      <c r="A40" t="s">
        <v>164</v>
      </c>
      <c r="B40" t="str">
        <f>VLOOKUP($A40, 'Plate Discipline'!$A$2:$N$155, MATCH('Underlying Calculated'!B$1, 'Plate Discipline'!$A$1:$N$1, 0), FALSE)</f>
        <v>NYM</v>
      </c>
      <c r="C40" s="7">
        <f>VLOOKUP($A40, Dashboard!$A$2:$N$155, MATCH('Underlying Calculated'!C$1, Dashboard!$A$1:$N$1, 0), FALSE)</f>
        <v>0.23489932799999999</v>
      </c>
      <c r="D40" s="7">
        <f>VLOOKUP($A40, 'Dashboard 2'!$A$2:$M$155, MATCH('Underlying Calculated'!D$1, 'Dashboard 2'!$A$1:$M$1, 0), FALSE)</f>
        <v>0.28999999999999998</v>
      </c>
      <c r="E40" s="7">
        <f t="shared" si="4"/>
        <v>5.5100671999999989E-2</v>
      </c>
      <c r="F40" s="7">
        <f>VLOOKUP($A40, 'Career Advanced'!$A$2:$X$450, MATCH('Underlying Calculated'!$D$1, 'Career Advanced'!$A$1:$X$1, 0), FALSE)</f>
        <v>0.26139670199999998</v>
      </c>
      <c r="G40" s="7">
        <f t="shared" si="5"/>
        <v>-2.649737399999999E-2</v>
      </c>
      <c r="H40" s="7">
        <f t="shared" si="6"/>
        <v>2.8603297999999999E-2</v>
      </c>
      <c r="I40" s="7">
        <f t="shared" si="7"/>
        <v>5.5100671999999989E-2</v>
      </c>
      <c r="J40" s="7">
        <f t="shared" si="8"/>
        <v>5.5100671999999989E-2</v>
      </c>
      <c r="K40" s="14">
        <f t="shared" si="9"/>
        <v>30</v>
      </c>
      <c r="L40" s="7">
        <f t="shared" si="23"/>
        <v>2.649737399999999E-2</v>
      </c>
      <c r="M40" s="7">
        <f t="shared" si="24"/>
        <v>2.8603297999999999E-2</v>
      </c>
      <c r="N40" s="14">
        <f t="shared" si="25"/>
        <v>58</v>
      </c>
      <c r="O40" s="14">
        <f t="shared" si="26"/>
        <v>30</v>
      </c>
      <c r="P40" s="6">
        <f>VLOOKUP($A40, 'Plate Discipline'!$A$2:$N$155, MATCH('Underlying Calculated'!P$1, 'Plate Discipline'!$A$1:$N$1, 0), FALSE)</f>
        <v>0.28235294</v>
      </c>
      <c r="Q40" s="6">
        <f>VLOOKUP($A40, 'Plate Discipline 2'!$A$2:$M$155, MATCH('Underlying Calculated'!Q$1, 'Plate Discipline 2'!$A$1:$M$1, 0), FALSE)</f>
        <v>0.26100000000000001</v>
      </c>
      <c r="R40" s="6">
        <f t="shared" si="10"/>
        <v>-2.1352939999999987E-2</v>
      </c>
      <c r="S40" s="6">
        <f>VLOOKUP($A40, 'Plate Discipline'!$A$2:$N$155, MATCH('Underlying Calculated'!S$1, 'Plate Discipline'!$A$1:$N$1, 0), FALSE)</f>
        <v>0.62251656</v>
      </c>
      <c r="T40" s="6">
        <f>VLOOKUP($A40, 'Plate Discipline 2'!$A$2:$M$155, MATCH('Underlying Calculated'!T$1, 'Plate Discipline 2'!$A$1:$M$1, 0), FALSE)</f>
        <v>0.57699999999999996</v>
      </c>
      <c r="U40" s="6">
        <f t="shared" si="11"/>
        <v>-4.5516560000000039E-2</v>
      </c>
      <c r="V40" s="6">
        <f>VLOOKUP($A40, 'Plate Discipline'!$A$2:$N$155, MATCH('Underlying Calculated'!V$1, 'Plate Discipline'!$A$1:$N$1, 0), FALSE)</f>
        <v>0.45785877000000003</v>
      </c>
      <c r="W40" s="6">
        <f>VLOOKUP($A40, 'Plate Discipline 2'!$A$2:$M$155, MATCH('Underlying Calculated'!W$1, 'Plate Discipline 2'!$A$1:$M$1, 0), FALSE)</f>
        <v>0.41399999999999998</v>
      </c>
      <c r="X40" s="6">
        <f t="shared" si="12"/>
        <v>-4.3858770000000047E-2</v>
      </c>
      <c r="Y40" s="6">
        <f>VLOOKUP($A40, 'Plate Discipline'!$A$2:$N$155, MATCH('Underlying Calculated'!Y$1, 'Plate Discipline'!$A$1:$N$1, 0), FALSE)</f>
        <v>0.59166666999999995</v>
      </c>
      <c r="Z40" s="6">
        <f>VLOOKUP($A40, 'Plate Discipline 2'!$A$2:$M$155, MATCH('Underlying Calculated'!Z$1, 'Plate Discipline 2'!$A$1:$M$1, 0), FALSE)</f>
        <v>0.53300000000000003</v>
      </c>
      <c r="AA40" s="6">
        <f t="shared" si="13"/>
        <v>-5.8666669999999921E-2</v>
      </c>
      <c r="AB40" s="6">
        <f>VLOOKUP($A40, 'Plate Discipline'!$A$2:$N$155, MATCH('Underlying Calculated'!AB$1, 'Plate Discipline'!$A$1:$N$1, 0), FALSE)</f>
        <v>0.88652481999999999</v>
      </c>
      <c r="AC40" s="6">
        <f>VLOOKUP($A40, 'Plate Discipline 2'!$A$2:$M$155, MATCH('Underlying Calculated'!AC$1, 'Plate Discipline 2'!$A$1:$M$1, 0), FALSE)</f>
        <v>0.86899999999999999</v>
      </c>
      <c r="AD40" s="6">
        <f t="shared" si="14"/>
        <v>-1.7524819999999997E-2</v>
      </c>
      <c r="AE40" s="6">
        <f>VLOOKUP($A40, 'Plate Discipline'!$A$2:$N$155, MATCH('Underlying Calculated'!AE$1, 'Plate Discipline'!$A$1:$N$1, 0), FALSE)</f>
        <v>0.79850745999999995</v>
      </c>
      <c r="AF40" s="6">
        <f>VLOOKUP($A40, 'Plate Discipline 2'!$A$2:$M$155, MATCH('Underlying Calculated'!AF$1, 'Plate Discipline 2'!$A$1:$M$1, 0), FALSE)</f>
        <v>0.75900000000000001</v>
      </c>
      <c r="AG40" s="6">
        <f t="shared" si="15"/>
        <v>-3.9507459999999939E-2</v>
      </c>
      <c r="AH40" s="8">
        <f>VLOOKUP($A40, Statcast!$A$2:$N$155, MATCH('Underlying Calculated'!AH$1, Statcast!$A$1:$N$1, 0), FALSE)</f>
        <v>88.691884414009394</v>
      </c>
      <c r="AI40" s="8">
        <f>VLOOKUP($A40, 'Statcast 2'!$A$2:$M$155, MATCH('Underlying Calculated'!AI$1, 'Statcast 2'!$A$1:$M$1, 0), FALSE)</f>
        <v>90.2</v>
      </c>
      <c r="AJ40" s="8">
        <f t="shared" si="16"/>
        <v>1.508115585990609</v>
      </c>
      <c r="AK40" s="8">
        <f>VLOOKUP($A40, Statcast!$A$2:$N$155, MATCH('Underlying Calculated'!AK$1, Statcast!$A$1:$N$1, 0), FALSE)</f>
        <v>15.4434632484957</v>
      </c>
      <c r="AL40" s="8">
        <f>VLOOKUP($A40, 'Statcast 2'!$A$2:$M$155, MATCH('Underlying Calculated'!AL$1, 'Statcast 2'!$A$1:$M$1, 0), FALSE)</f>
        <v>13.5</v>
      </c>
      <c r="AM40" s="8">
        <f t="shared" si="17"/>
        <v>-1.9434632484957</v>
      </c>
      <c r="AN40" s="5">
        <f>VLOOKUP($A40, Statcast!$A$2:$N$155, MATCH('Underlying Calculated'!AN$1, Statcast!$A$1:$N$1, 0), FALSE)</f>
        <v>0.13664596000000001</v>
      </c>
      <c r="AO40" s="5">
        <f>VLOOKUP($A40, 'Statcast 2'!$A$2:$M$155, MATCH('Underlying Calculated'!AO$1, 'Statcast 2'!$A$1:$M$1, 0), FALSE)</f>
        <v>0.11700000000000001</v>
      </c>
      <c r="AP40" s="5">
        <f t="shared" si="18"/>
        <v>-1.9645960000000004E-2</v>
      </c>
      <c r="AQ40" s="5">
        <f>VLOOKUP($A40, Statcast!$A$2:$N$155, MATCH('Underlying Calculated'!AQ$1, Statcast!$A$1:$N$1, 0), FALSE)</f>
        <v>0.39130435000000002</v>
      </c>
      <c r="AR40" s="5">
        <f>VLOOKUP($A40, 'Statcast 2'!$A$2:$M$155, MATCH('Underlying Calculated'!AR$1, 'Statcast 2'!$A$1:$M$1, 0), FALSE)</f>
        <v>0.48799999999999999</v>
      </c>
      <c r="AS40" s="8">
        <f t="shared" si="19"/>
        <v>9.6695649999999966E-2</v>
      </c>
      <c r="AT40" s="14">
        <f>VLOOKUP($A40,'+ Stats'!$A$2:$N$155, MATCH('Underlying Calculated'!AT$1, '+ Stats'!$A$1:$N$1, 0), FALSE)</f>
        <v>56.605138944027601</v>
      </c>
      <c r="AU40" s="14">
        <f>VLOOKUP($A40,'+ Stats 2'!$A$2:$M$155, MATCH('Underlying Calculated'!AU$1, '+ Stats 2'!$A$1:$M$1, 0), FALSE)</f>
        <v>94</v>
      </c>
      <c r="AV40" s="14">
        <f t="shared" si="20"/>
        <v>37.394861055972399</v>
      </c>
      <c r="AW40" s="14">
        <f>VLOOKUP($A40,'+ Stats'!$A$2:$N$155, MATCH('Underlying Calculated'!AW$1, '+ Stats'!$A$1:$N$1, 0), FALSE)</f>
        <v>97.352506389509799</v>
      </c>
      <c r="AX40" s="14">
        <f>VLOOKUP($A40,'+ Stats 2'!$A$2:$M$155, MATCH('Underlying Calculated'!AX$1, '+ Stats 2'!$A$1:$M$1, 0), FALSE)</f>
        <v>98</v>
      </c>
      <c r="AY40" s="14">
        <f t="shared" si="21"/>
        <v>0.64749361049020138</v>
      </c>
      <c r="AZ40" s="14">
        <f>VLOOKUP($A40,'+ Stats'!$A$2:$N$155, MATCH('Underlying Calculated'!AZ$1, '+ Stats'!$A$1:$N$1, 0), FALSE)</f>
        <v>126.307907807652</v>
      </c>
      <c r="BA40" s="14">
        <f>VLOOKUP($A40,'+ Stats 2'!$A$2:$S$155, MATCH('Underlying Calculated'!BA$1, '+ Stats 2'!$A$1:$S$1, 0), FALSE)</f>
        <v>105</v>
      </c>
      <c r="BB40" s="14">
        <f t="shared" si="22"/>
        <v>-21.307907807652001</v>
      </c>
    </row>
    <row r="41" spans="1:54" x14ac:dyDescent="0.45">
      <c r="A41" t="s">
        <v>157</v>
      </c>
      <c r="B41" t="str">
        <f>VLOOKUP($A41, 'Plate Discipline'!$A$2:$N$155, MATCH('Underlying Calculated'!B$1, 'Plate Discipline'!$A$1:$N$1, 0), FALSE)</f>
        <v>PIT</v>
      </c>
      <c r="C41" s="7">
        <f>VLOOKUP($A41, Dashboard!$A$2:$N$155, MATCH('Underlying Calculated'!C$1, Dashboard!$A$1:$N$1, 0), FALSE)</f>
        <v>0.306748466</v>
      </c>
      <c r="D41" s="7">
        <f>VLOOKUP($A41, 'Dashboard 2'!$A$2:$M$155, MATCH('Underlying Calculated'!D$1, 'Dashboard 2'!$A$1:$M$1, 0), FALSE)</f>
        <v>0.34799999999999998</v>
      </c>
      <c r="E41" s="7">
        <f t="shared" si="4"/>
        <v>4.1251533999999979E-2</v>
      </c>
      <c r="F41" s="7">
        <f>VLOOKUP($A41, 'Career Advanced'!$A$2:$X$450, MATCH('Underlying Calculated'!$D$1, 'Career Advanced'!$A$1:$X$1, 0), FALSE)</f>
        <v>0.32930367500000002</v>
      </c>
      <c r="G41" s="7">
        <f t="shared" si="5"/>
        <v>-2.255520900000002E-2</v>
      </c>
      <c r="H41" s="7">
        <f t="shared" si="6"/>
        <v>1.8696324999999958E-2</v>
      </c>
      <c r="I41" s="7">
        <f t="shared" si="7"/>
        <v>4.1251533999999979E-2</v>
      </c>
      <c r="J41" s="7">
        <f t="shared" si="8"/>
        <v>4.1251533999999979E-2</v>
      </c>
      <c r="K41" s="14">
        <f t="shared" si="9"/>
        <v>40</v>
      </c>
      <c r="L41" s="7">
        <f t="shared" si="23"/>
        <v>2.255520900000002E-2</v>
      </c>
      <c r="M41" s="7">
        <f t="shared" si="24"/>
        <v>1.8696324999999958E-2</v>
      </c>
      <c r="N41" s="14">
        <f t="shared" si="25"/>
        <v>62</v>
      </c>
      <c r="O41" s="14">
        <f t="shared" si="26"/>
        <v>46</v>
      </c>
      <c r="P41" s="6">
        <f>VLOOKUP($A41, 'Plate Discipline'!$A$2:$N$155, MATCH('Underlying Calculated'!P$1, 'Plate Discipline'!$A$1:$N$1, 0), FALSE)</f>
        <v>0.27642275999999999</v>
      </c>
      <c r="Q41" s="6">
        <f>VLOOKUP($A41, 'Plate Discipline 2'!$A$2:$M$155, MATCH('Underlying Calculated'!Q$1, 'Plate Discipline 2'!$A$1:$M$1, 0), FALSE)</f>
        <v>0.33900000000000002</v>
      </c>
      <c r="R41" s="6">
        <f t="shared" si="10"/>
        <v>6.2577240000000034E-2</v>
      </c>
      <c r="S41" s="6">
        <f>VLOOKUP($A41, 'Plate Discipline'!$A$2:$N$155, MATCH('Underlying Calculated'!S$1, 'Plate Discipline'!$A$1:$N$1, 0), FALSE)</f>
        <v>0.64052288000000002</v>
      </c>
      <c r="T41" s="6">
        <f>VLOOKUP($A41, 'Plate Discipline 2'!$A$2:$M$155, MATCH('Underlying Calculated'!T$1, 'Plate Discipline 2'!$A$1:$M$1, 0), FALSE)</f>
        <v>0.77100000000000002</v>
      </c>
      <c r="U41" s="6">
        <f t="shared" si="11"/>
        <v>0.13047712</v>
      </c>
      <c r="V41" s="6">
        <f>VLOOKUP($A41, 'Plate Discipline'!$A$2:$N$155, MATCH('Underlying Calculated'!V$1, 'Plate Discipline'!$A$1:$N$1, 0), FALSE)</f>
        <v>0.45215562999999998</v>
      </c>
      <c r="W41" s="6">
        <f>VLOOKUP($A41, 'Plate Discipline 2'!$A$2:$M$155, MATCH('Underlying Calculated'!W$1, 'Plate Discipline 2'!$A$1:$M$1, 0), FALSE)</f>
        <v>0.54500000000000004</v>
      </c>
      <c r="X41" s="6">
        <f t="shared" si="12"/>
        <v>9.2844370000000065E-2</v>
      </c>
      <c r="Y41" s="6">
        <f>VLOOKUP($A41, 'Plate Discipline'!$A$2:$N$155, MATCH('Underlying Calculated'!Y$1, 'Plate Discipline'!$A$1:$N$1, 0), FALSE)</f>
        <v>0.49264706000000003</v>
      </c>
      <c r="Z41" s="6">
        <f>VLOOKUP($A41, 'Plate Discipline 2'!$A$2:$M$155, MATCH('Underlying Calculated'!Z$1, 'Plate Discipline 2'!$A$1:$M$1, 0), FALSE)</f>
        <v>0.53</v>
      </c>
      <c r="AA41" s="6">
        <f t="shared" si="13"/>
        <v>3.7352940000000001E-2</v>
      </c>
      <c r="AB41" s="6">
        <f>VLOOKUP($A41, 'Plate Discipline'!$A$2:$N$155, MATCH('Underlying Calculated'!AB$1, 'Plate Discipline'!$A$1:$N$1, 0), FALSE)</f>
        <v>0.84013605000000002</v>
      </c>
      <c r="AC41" s="6">
        <f>VLOOKUP($A41, 'Plate Discipline 2'!$A$2:$M$155, MATCH('Underlying Calculated'!AC$1, 'Plate Discipline 2'!$A$1:$M$1, 0), FALSE)</f>
        <v>0.82299999999999995</v>
      </c>
      <c r="AD41" s="6">
        <f t="shared" si="14"/>
        <v>-1.7136050000000069E-2</v>
      </c>
      <c r="AE41" s="6">
        <f>VLOOKUP($A41, 'Plate Discipline'!$A$2:$N$155, MATCH('Underlying Calculated'!AE$1, 'Plate Discipline'!$A$1:$N$1, 0), FALSE)</f>
        <v>0.73023256000000003</v>
      </c>
      <c r="AF41" s="6">
        <f>VLOOKUP($A41, 'Plate Discipline 2'!$A$2:$M$155, MATCH('Underlying Calculated'!AF$1, 'Plate Discipline 2'!$A$1:$M$1, 0), FALSE)</f>
        <v>0.72799999999999998</v>
      </c>
      <c r="AG41" s="6">
        <f t="shared" si="15"/>
        <v>-2.2325600000000501E-3</v>
      </c>
      <c r="AH41" s="8">
        <f>VLOOKUP($A41, Statcast!$A$2:$N$155, MATCH('Underlying Calculated'!AH$1, Statcast!$A$1:$N$1, 0), FALSE)</f>
        <v>88.984848157097304</v>
      </c>
      <c r="AI41" s="8">
        <f>VLOOKUP($A41, 'Statcast 2'!$A$2:$M$155, MATCH('Underlying Calculated'!AI$1, 'Statcast 2'!$A$1:$M$1, 0), FALSE)</f>
        <v>90.9</v>
      </c>
      <c r="AJ41" s="8">
        <f t="shared" si="16"/>
        <v>1.9151518429027021</v>
      </c>
      <c r="AK41" s="8">
        <f>VLOOKUP($A41, Statcast!$A$2:$N$155, MATCH('Underlying Calculated'!AK$1, Statcast!$A$1:$N$1, 0), FALSE)</f>
        <v>8.2624334307277891</v>
      </c>
      <c r="AL41" s="8">
        <f>VLOOKUP($A41, 'Statcast 2'!$A$2:$M$155, MATCH('Underlying Calculated'!AL$1, 'Statcast 2'!$A$1:$M$1, 0), FALSE)</f>
        <v>10.3</v>
      </c>
      <c r="AM41" s="8">
        <f t="shared" si="17"/>
        <v>2.0375665692722116</v>
      </c>
      <c r="AN41" s="5">
        <f>VLOOKUP($A41, Statcast!$A$2:$N$155, MATCH('Underlying Calculated'!AN$1, Statcast!$A$1:$N$1, 0), FALSE)</f>
        <v>8.8235289999999994E-2</v>
      </c>
      <c r="AO41" s="5">
        <f>VLOOKUP($A41, 'Statcast 2'!$A$2:$M$155, MATCH('Underlying Calculated'!AO$1, 'Statcast 2'!$A$1:$M$1, 0), FALSE)</f>
        <v>9.2999999999999999E-2</v>
      </c>
      <c r="AP41" s="5">
        <f t="shared" si="18"/>
        <v>4.7647100000000053E-3</v>
      </c>
      <c r="AQ41" s="5">
        <f>VLOOKUP($A41, Statcast!$A$2:$N$155, MATCH('Underlying Calculated'!AQ$1, Statcast!$A$1:$N$1, 0), FALSE)</f>
        <v>0.44705882000000002</v>
      </c>
      <c r="AR41" s="5">
        <f>VLOOKUP($A41, 'Statcast 2'!$A$2:$M$155, MATCH('Underlying Calculated'!AR$1, 'Statcast 2'!$A$1:$M$1, 0), FALSE)</f>
        <v>0.46700000000000003</v>
      </c>
      <c r="AS41" s="8">
        <f t="shared" si="19"/>
        <v>1.9941180000000003E-2</v>
      </c>
      <c r="AT41" s="14">
        <f>VLOOKUP($A41,'+ Stats'!$A$2:$N$155, MATCH('Underlying Calculated'!AT$1, '+ Stats'!$A$1:$N$1, 0), FALSE)</f>
        <v>97.671612265979604</v>
      </c>
      <c r="AU41" s="14">
        <f>VLOOKUP($A41,'+ Stats 2'!$A$2:$M$155, MATCH('Underlying Calculated'!AU$1, '+ Stats 2'!$A$1:$M$1, 0), FALSE)</f>
        <v>119</v>
      </c>
      <c r="AV41" s="14">
        <f t="shared" si="20"/>
        <v>21.328387734020396</v>
      </c>
      <c r="AW41" s="14">
        <f>VLOOKUP($A41,'+ Stats'!$A$2:$N$155, MATCH('Underlying Calculated'!AW$1, '+ Stats'!$A$1:$N$1, 0), FALSE)</f>
        <v>116.24179867404099</v>
      </c>
      <c r="AX41" s="14">
        <f>VLOOKUP($A41,'+ Stats 2'!$A$2:$M$155, MATCH('Underlying Calculated'!AX$1, '+ Stats 2'!$A$1:$M$1, 0), FALSE)</f>
        <v>102</v>
      </c>
      <c r="AY41" s="14">
        <f t="shared" si="21"/>
        <v>-14.241798674040993</v>
      </c>
      <c r="AZ41" s="14">
        <f>VLOOKUP($A41,'+ Stats'!$A$2:$N$155, MATCH('Underlying Calculated'!AZ$1, '+ Stats'!$A$1:$N$1, 0), FALSE)</f>
        <v>82.422101154994607</v>
      </c>
      <c r="BA41" s="14">
        <f>VLOOKUP($A41,'+ Stats 2'!$A$2:$S$155, MATCH('Underlying Calculated'!BA$1, '+ Stats 2'!$A$1:$S$1, 0), FALSE)</f>
        <v>87</v>
      </c>
      <c r="BB41" s="14">
        <f t="shared" si="22"/>
        <v>4.577898845005393</v>
      </c>
    </row>
    <row r="42" spans="1:54" x14ac:dyDescent="0.45">
      <c r="A42" t="s">
        <v>40</v>
      </c>
      <c r="B42" t="str">
        <f>VLOOKUP($A42, 'Plate Discipline'!$A$2:$N$155, MATCH('Underlying Calculated'!B$1, 'Plate Discipline'!$A$1:$N$1, 0), FALSE)</f>
        <v>CIN</v>
      </c>
      <c r="C42" s="7">
        <f>VLOOKUP($A42, Dashboard!$A$2:$N$155, MATCH('Underlying Calculated'!C$1, Dashboard!$A$1:$N$1, 0), FALSE)</f>
        <v>0.34234234200000002</v>
      </c>
      <c r="D42" s="7">
        <f>VLOOKUP($A42, 'Dashboard 2'!$A$2:$M$155, MATCH('Underlying Calculated'!D$1, 'Dashboard 2'!$A$1:$M$1, 0), FALSE)</f>
        <v>0.35799999999999998</v>
      </c>
      <c r="E42" s="7">
        <f t="shared" si="4"/>
        <v>1.5657657999999963E-2</v>
      </c>
      <c r="F42" s="7">
        <f>VLOOKUP($A42, 'Career Advanced'!$A$2:$X$450, MATCH('Underlying Calculated'!$D$1, 'Career Advanced'!$A$1:$X$1, 0), FALSE)</f>
        <v>0.34642857100000002</v>
      </c>
      <c r="G42" s="7">
        <f t="shared" si="5"/>
        <v>-4.0862289999999968E-3</v>
      </c>
      <c r="H42" s="7">
        <f t="shared" si="6"/>
        <v>1.1571428999999966E-2</v>
      </c>
      <c r="I42" s="7">
        <f t="shared" si="7"/>
        <v>1.5657657999999963E-2</v>
      </c>
      <c r="J42" s="7">
        <f t="shared" si="8"/>
        <v>1.5657657999999963E-2</v>
      </c>
      <c r="K42" s="14">
        <f t="shared" si="9"/>
        <v>81</v>
      </c>
      <c r="L42" s="7">
        <f t="shared" si="23"/>
        <v>4.0862289999999968E-3</v>
      </c>
      <c r="M42" s="7">
        <f t="shared" si="24"/>
        <v>1.1571428999999966E-2</v>
      </c>
      <c r="N42" s="14">
        <f t="shared" si="25"/>
        <v>91</v>
      </c>
      <c r="O42" s="14">
        <f t="shared" si="26"/>
        <v>68</v>
      </c>
      <c r="P42" s="6">
        <f>VLOOKUP($A42, 'Plate Discipline'!$A$2:$N$155, MATCH('Underlying Calculated'!P$1, 'Plate Discipline'!$A$1:$N$1, 0), FALSE)</f>
        <v>0.27906976999999999</v>
      </c>
      <c r="Q42" s="6">
        <f>VLOOKUP($A42, 'Plate Discipline 2'!$A$2:$M$155, MATCH('Underlying Calculated'!Q$1, 'Plate Discipline 2'!$A$1:$M$1, 0), FALSE)</f>
        <v>0.26300000000000001</v>
      </c>
      <c r="R42" s="6">
        <f t="shared" si="10"/>
        <v>-1.6069769999999983E-2</v>
      </c>
      <c r="S42" s="6">
        <f>VLOOKUP($A42, 'Plate Discipline'!$A$2:$N$155, MATCH('Underlying Calculated'!S$1, 'Plate Discipline'!$A$1:$N$1, 0), FALSE)</f>
        <v>0.56235294000000002</v>
      </c>
      <c r="T42" s="6">
        <f>VLOOKUP($A42, 'Plate Discipline 2'!$A$2:$M$155, MATCH('Underlying Calculated'!T$1, 'Plate Discipline 2'!$A$1:$M$1, 0), FALSE)</f>
        <v>0.58599999999999997</v>
      </c>
      <c r="U42" s="6">
        <f t="shared" si="11"/>
        <v>2.3647059999999942E-2</v>
      </c>
      <c r="V42" s="6">
        <f>VLOOKUP($A42, 'Plate Discipline'!$A$2:$N$155, MATCH('Underlying Calculated'!V$1, 'Plate Discipline'!$A$1:$N$1, 0), FALSE)</f>
        <v>0.41314031000000001</v>
      </c>
      <c r="W42" s="6">
        <f>VLOOKUP($A42, 'Plate Discipline 2'!$A$2:$M$155, MATCH('Underlying Calculated'!W$1, 'Plate Discipline 2'!$A$1:$M$1, 0), FALSE)</f>
        <v>0.42399999999999999</v>
      </c>
      <c r="X42" s="6">
        <f t="shared" si="12"/>
        <v>1.0859689999999977E-2</v>
      </c>
      <c r="Y42" s="6">
        <f>VLOOKUP($A42, 'Plate Discipline'!$A$2:$N$155, MATCH('Underlying Calculated'!Y$1, 'Plate Discipline'!$A$1:$N$1, 0), FALSE)</f>
        <v>0.48484848000000003</v>
      </c>
      <c r="Z42" s="6">
        <f>VLOOKUP($A42, 'Plate Discipline 2'!$A$2:$M$155, MATCH('Underlying Calculated'!Z$1, 'Plate Discipline 2'!$A$1:$M$1, 0), FALSE)</f>
        <v>0.441</v>
      </c>
      <c r="AA42" s="6">
        <f t="shared" si="13"/>
        <v>-4.3848480000000023E-2</v>
      </c>
      <c r="AB42" s="6">
        <f>VLOOKUP($A42, 'Plate Discipline'!$A$2:$N$155, MATCH('Underlying Calculated'!AB$1, 'Plate Discipline'!$A$1:$N$1, 0), FALSE)</f>
        <v>0.76569038</v>
      </c>
      <c r="AC42" s="6">
        <f>VLOOKUP($A42, 'Plate Discipline 2'!$A$2:$M$155, MATCH('Underlying Calculated'!AC$1, 'Plate Discipline 2'!$A$1:$M$1, 0), FALSE)</f>
        <v>0.80700000000000005</v>
      </c>
      <c r="AD42" s="6">
        <f t="shared" si="14"/>
        <v>4.1309620000000047E-2</v>
      </c>
      <c r="AE42" s="6">
        <f>VLOOKUP($A42, 'Plate Discipline'!$A$2:$N$155, MATCH('Underlying Calculated'!AE$1, 'Plate Discipline'!$A$1:$N$1, 0), FALSE)</f>
        <v>0.66576818999999998</v>
      </c>
      <c r="AF42" s="6">
        <f>VLOOKUP($A42, 'Plate Discipline 2'!$A$2:$M$155, MATCH('Underlying Calculated'!AF$1, 'Plate Discipline 2'!$A$1:$M$1, 0), FALSE)</f>
        <v>0.69399999999999995</v>
      </c>
      <c r="AG42" s="6">
        <f t="shared" si="15"/>
        <v>2.8231809999999968E-2</v>
      </c>
      <c r="AH42" s="8">
        <f>VLOOKUP($A42, Statcast!$A$2:$N$155, MATCH('Underlying Calculated'!AH$1, Statcast!$A$1:$N$1, 0), FALSE)</f>
        <v>91.674019409438301</v>
      </c>
      <c r="AI42" s="8">
        <f>VLOOKUP($A42, 'Statcast 2'!$A$2:$M$155, MATCH('Underlying Calculated'!AI$1, 'Statcast 2'!$A$1:$M$1, 0), FALSE)</f>
        <v>91.9</v>
      </c>
      <c r="AJ42" s="8">
        <f t="shared" si="16"/>
        <v>0.22598059056170428</v>
      </c>
      <c r="AK42" s="8">
        <f>VLOOKUP($A42, Statcast!$A$2:$N$155, MATCH('Underlying Calculated'!AK$1, Statcast!$A$1:$N$1, 0), FALSE)</f>
        <v>8.0006099575656897</v>
      </c>
      <c r="AL42" s="8">
        <f>VLOOKUP($A42, 'Statcast 2'!$A$2:$M$155, MATCH('Underlying Calculated'!AL$1, 'Statcast 2'!$A$1:$M$1, 0), FALSE)</f>
        <v>11.4</v>
      </c>
      <c r="AM42" s="8">
        <f t="shared" si="17"/>
        <v>3.3993900424343106</v>
      </c>
      <c r="AN42" s="5">
        <f>VLOOKUP($A42, Statcast!$A$2:$N$155, MATCH('Underlying Calculated'!AN$1, Statcast!$A$1:$N$1, 0), FALSE)</f>
        <v>0.11570248</v>
      </c>
      <c r="AO42" s="5">
        <f>VLOOKUP($A42, 'Statcast 2'!$A$2:$M$155, MATCH('Underlying Calculated'!AO$1, 'Statcast 2'!$A$1:$M$1, 0), FALSE)</f>
        <v>0.13</v>
      </c>
      <c r="AP42" s="5">
        <f t="shared" si="18"/>
        <v>1.4297520000000008E-2</v>
      </c>
      <c r="AQ42" s="5">
        <f>VLOOKUP($A42, Statcast!$A$2:$N$155, MATCH('Underlying Calculated'!AQ$1, Statcast!$A$1:$N$1, 0), FALSE)</f>
        <v>0.46280991999999999</v>
      </c>
      <c r="AR42" s="5">
        <f>VLOOKUP($A42, 'Statcast 2'!$A$2:$M$155, MATCH('Underlying Calculated'!AR$1, 'Statcast 2'!$A$1:$M$1, 0), FALSE)</f>
        <v>0.45300000000000001</v>
      </c>
      <c r="AS42" s="8">
        <f t="shared" si="19"/>
        <v>-9.809919999999972E-3</v>
      </c>
      <c r="AT42" s="14">
        <f>VLOOKUP($A42,'+ Stats'!$A$2:$N$155, MATCH('Underlying Calculated'!AT$1, '+ Stats'!$A$1:$N$1, 0), FALSE)</f>
        <v>76.752730328102601</v>
      </c>
      <c r="AU42" s="14">
        <f>VLOOKUP($A42,'+ Stats 2'!$A$2:$M$155, MATCH('Underlying Calculated'!AU$1, '+ Stats 2'!$A$1:$M$1, 0), FALSE)</f>
        <v>113</v>
      </c>
      <c r="AV42" s="14">
        <f t="shared" si="20"/>
        <v>36.247269671897399</v>
      </c>
      <c r="AW42" s="14">
        <f>VLOOKUP($A42,'+ Stats'!$A$2:$N$155, MATCH('Underlying Calculated'!AW$1, '+ Stats'!$A$1:$N$1, 0), FALSE)</f>
        <v>124.122598564444</v>
      </c>
      <c r="AX42" s="14">
        <f>VLOOKUP($A42,'+ Stats 2'!$A$2:$M$155, MATCH('Underlying Calculated'!AX$1, '+ Stats 2'!$A$1:$M$1, 0), FALSE)</f>
        <v>98</v>
      </c>
      <c r="AY42" s="14">
        <f t="shared" si="21"/>
        <v>-26.122598564444004</v>
      </c>
      <c r="AZ42" s="14">
        <f>VLOOKUP($A42,'+ Stats'!$A$2:$N$155, MATCH('Underlying Calculated'!AZ$1, '+ Stats'!$A$1:$N$1, 0), FALSE)</f>
        <v>84.490713462199096</v>
      </c>
      <c r="BA42" s="14">
        <f>VLOOKUP($A42,'+ Stats 2'!$A$2:$S$155, MATCH('Underlying Calculated'!BA$1, '+ Stats 2'!$A$1:$S$1, 0), FALSE)</f>
        <v>95</v>
      </c>
      <c r="BB42" s="14">
        <f t="shared" si="22"/>
        <v>10.509286537800904</v>
      </c>
    </row>
    <row r="43" spans="1:54" x14ac:dyDescent="0.45">
      <c r="A43" t="s">
        <v>150</v>
      </c>
      <c r="B43" t="str">
        <f>VLOOKUP($A43, 'Plate Discipline'!$A$2:$N$155, MATCH('Underlying Calculated'!B$1, 'Plate Discipline'!$A$1:$N$1, 0), FALSE)</f>
        <v>CHC</v>
      </c>
      <c r="C43" s="7">
        <f>VLOOKUP($A43, Dashboard!$A$2:$N$155, MATCH('Underlying Calculated'!C$1, Dashboard!$A$1:$N$1, 0), FALSE)</f>
        <v>0.33333333300000001</v>
      </c>
      <c r="D43" s="7">
        <f>VLOOKUP($A43, 'Dashboard 2'!$A$2:$M$155, MATCH('Underlying Calculated'!D$1, 'Dashboard 2'!$A$1:$M$1, 0), FALSE)</f>
        <v>0.33300000000000002</v>
      </c>
      <c r="E43" s="7">
        <f t="shared" si="4"/>
        <v>-3.3333299999999122E-4</v>
      </c>
      <c r="F43" s="7">
        <f>VLOOKUP($A43, 'Career Advanced'!$A$2:$X$450, MATCH('Underlying Calculated'!$D$1, 'Career Advanced'!$A$1:$X$1, 0), FALSE)</f>
        <v>0.325806451</v>
      </c>
      <c r="G43" s="7">
        <f t="shared" si="5"/>
        <v>7.5268820000000125E-3</v>
      </c>
      <c r="H43" s="7">
        <f t="shared" si="6"/>
        <v>7.1935490000000213E-3</v>
      </c>
      <c r="I43" s="7">
        <f t="shared" si="7"/>
        <v>-3.3333299999999122E-4</v>
      </c>
      <c r="J43" s="7">
        <f t="shared" si="8"/>
        <v>3.3333299999999122E-4</v>
      </c>
      <c r="K43" s="14">
        <f t="shared" si="9"/>
        <v>103</v>
      </c>
      <c r="L43" s="7">
        <f t="shared" si="23"/>
        <v>7.5268820000000125E-3</v>
      </c>
      <c r="M43" s="7">
        <f t="shared" si="24"/>
        <v>7.1935490000000213E-3</v>
      </c>
      <c r="N43" s="14">
        <f t="shared" si="25"/>
        <v>87</v>
      </c>
      <c r="O43" s="14">
        <f t="shared" si="26"/>
        <v>87</v>
      </c>
      <c r="P43" s="6">
        <f>VLOOKUP($A43, 'Plate Discipline'!$A$2:$N$155, MATCH('Underlying Calculated'!P$1, 'Plate Discipline'!$A$1:$N$1, 0), FALSE)</f>
        <v>0.26913579999999998</v>
      </c>
      <c r="Q43" s="6">
        <f>VLOOKUP($A43, 'Plate Discipline 2'!$A$2:$M$155, MATCH('Underlying Calculated'!Q$1, 'Plate Discipline 2'!$A$1:$M$1, 0), FALSE)</f>
        <v>0.24299999999999999</v>
      </c>
      <c r="R43" s="6">
        <f t="shared" si="10"/>
        <v>-2.6135799999999987E-2</v>
      </c>
      <c r="S43" s="6">
        <f>VLOOKUP($A43, 'Plate Discipline'!$A$2:$N$155, MATCH('Underlying Calculated'!S$1, 'Plate Discipline'!$A$1:$N$1, 0), FALSE)</f>
        <v>0.66935484000000001</v>
      </c>
      <c r="T43" s="6">
        <f>VLOOKUP($A43, 'Plate Discipline 2'!$A$2:$M$155, MATCH('Underlying Calculated'!T$1, 'Plate Discipline 2'!$A$1:$M$1, 0), FALSE)</f>
        <v>0.64200000000000002</v>
      </c>
      <c r="U43" s="6">
        <f t="shared" si="11"/>
        <v>-2.7354839999999991E-2</v>
      </c>
      <c r="V43" s="6">
        <f>VLOOKUP($A43, 'Plate Discipline'!$A$2:$N$155, MATCH('Underlying Calculated'!V$1, 'Plate Discipline'!$A$1:$N$1, 0), FALSE)</f>
        <v>0.46074646000000002</v>
      </c>
      <c r="W43" s="6">
        <f>VLOOKUP($A43, 'Plate Discipline 2'!$A$2:$M$155, MATCH('Underlying Calculated'!W$1, 'Plate Discipline 2'!$A$1:$M$1, 0), FALSE)</f>
        <v>0.442</v>
      </c>
      <c r="X43" s="6">
        <f t="shared" si="12"/>
        <v>-1.874646000000002E-2</v>
      </c>
      <c r="Y43" s="6">
        <f>VLOOKUP($A43, 'Plate Discipline'!$A$2:$N$155, MATCH('Underlying Calculated'!Y$1, 'Plate Discipline'!$A$1:$N$1, 0), FALSE)</f>
        <v>0.4587156</v>
      </c>
      <c r="Z43" s="6">
        <f>VLOOKUP($A43, 'Plate Discipline 2'!$A$2:$M$155, MATCH('Underlying Calculated'!Z$1, 'Plate Discipline 2'!$A$1:$M$1, 0), FALSE)</f>
        <v>0.497</v>
      </c>
      <c r="AA43" s="6">
        <f t="shared" si="13"/>
        <v>3.8284399999999996E-2</v>
      </c>
      <c r="AB43" s="6">
        <f>VLOOKUP($A43, 'Plate Discipline'!$A$2:$N$155, MATCH('Underlying Calculated'!AB$1, 'Plate Discipline'!$A$1:$N$1, 0), FALSE)</f>
        <v>0.81124498</v>
      </c>
      <c r="AC43" s="6">
        <f>VLOOKUP($A43, 'Plate Discipline 2'!$A$2:$M$155, MATCH('Underlying Calculated'!AC$1, 'Plate Discipline 2'!$A$1:$M$1, 0), FALSE)</f>
        <v>0.86499999999999999</v>
      </c>
      <c r="AD43" s="6">
        <f t="shared" si="14"/>
        <v>5.3755019999999987E-2</v>
      </c>
      <c r="AE43" s="6">
        <f>VLOOKUP($A43, 'Plate Discipline'!$A$2:$N$155, MATCH('Underlying Calculated'!AE$1, 'Plate Discipline'!$A$1:$N$1, 0), FALSE)</f>
        <v>0.70391060999999999</v>
      </c>
      <c r="AF43" s="6">
        <f>VLOOKUP($A43, 'Plate Discipline 2'!$A$2:$M$155, MATCH('Underlying Calculated'!AF$1, 'Plate Discipline 2'!$A$1:$M$1, 0), FALSE)</f>
        <v>0.76400000000000001</v>
      </c>
      <c r="AG43" s="6">
        <f t="shared" si="15"/>
        <v>6.008939000000002E-2</v>
      </c>
      <c r="AH43" s="8">
        <f>VLOOKUP($A43, Statcast!$A$2:$N$155, MATCH('Underlying Calculated'!AH$1, Statcast!$A$1:$N$1, 0), FALSE)</f>
        <v>88.189268072446097</v>
      </c>
      <c r="AI43" s="8">
        <f>VLOOKUP($A43, 'Statcast 2'!$A$2:$M$155, MATCH('Underlying Calculated'!AI$1, 'Statcast 2'!$A$1:$M$1, 0), FALSE)</f>
        <v>90.3</v>
      </c>
      <c r="AJ43" s="8">
        <f t="shared" si="16"/>
        <v>2.1107319275538998</v>
      </c>
      <c r="AK43" s="8">
        <f>VLOOKUP($A43, Statcast!$A$2:$N$155, MATCH('Underlying Calculated'!AK$1, Statcast!$A$1:$N$1, 0), FALSE)</f>
        <v>18.4054639438788</v>
      </c>
      <c r="AL43" s="8">
        <f>VLOOKUP($A43, 'Statcast 2'!$A$2:$M$155, MATCH('Underlying Calculated'!AL$1, 'Statcast 2'!$A$1:$M$1, 0), FALSE)</f>
        <v>14.5</v>
      </c>
      <c r="AM43" s="8">
        <f t="shared" si="17"/>
        <v>-3.9054639438788001</v>
      </c>
      <c r="AN43" s="5">
        <f>VLOOKUP($A43, Statcast!$A$2:$N$155, MATCH('Underlying Calculated'!AN$1, Statcast!$A$1:$N$1, 0), FALSE)</f>
        <v>0.12371134</v>
      </c>
      <c r="AO43" s="5">
        <f>VLOOKUP($A43, 'Statcast 2'!$A$2:$M$155, MATCH('Underlying Calculated'!AO$1, 'Statcast 2'!$A$1:$M$1, 0), FALSE)</f>
        <v>0.10100000000000001</v>
      </c>
      <c r="AP43" s="5">
        <f t="shared" si="18"/>
        <v>-2.2711339999999997E-2</v>
      </c>
      <c r="AQ43" s="5">
        <f>VLOOKUP($A43, Statcast!$A$2:$N$155, MATCH('Underlying Calculated'!AQ$1, Statcast!$A$1:$N$1, 0), FALSE)</f>
        <v>0.36082473999999998</v>
      </c>
      <c r="AR43" s="5">
        <f>VLOOKUP($A43, 'Statcast 2'!$A$2:$M$155, MATCH('Underlying Calculated'!AR$1, 'Statcast 2'!$A$1:$M$1, 0), FALSE)</f>
        <v>0.39900000000000002</v>
      </c>
      <c r="AS43" s="8">
        <f t="shared" si="19"/>
        <v>3.8175260000000044E-2</v>
      </c>
      <c r="AT43" s="14">
        <f>VLOOKUP($A43,'+ Stats'!$A$2:$N$155, MATCH('Underlying Calculated'!AT$1, '+ Stats'!$A$1:$N$1, 0), FALSE)</f>
        <v>115.306764180173</v>
      </c>
      <c r="AU43" s="14">
        <f>VLOOKUP($A43,'+ Stats 2'!$A$2:$M$155, MATCH('Underlying Calculated'!AU$1, '+ Stats 2'!$A$1:$M$1, 0), FALSE)</f>
        <v>104</v>
      </c>
      <c r="AV43" s="14">
        <f t="shared" si="20"/>
        <v>-11.306764180173005</v>
      </c>
      <c r="AW43" s="14">
        <f>VLOOKUP($A43,'+ Stats'!$A$2:$N$155, MATCH('Underlying Calculated'!AW$1, '+ Stats'!$A$1:$N$1, 0), FALSE)</f>
        <v>79.916236588403606</v>
      </c>
      <c r="AX43" s="14">
        <f>VLOOKUP($A43,'+ Stats 2'!$A$2:$M$155, MATCH('Underlying Calculated'!AX$1, '+ Stats 2'!$A$1:$M$1, 0), FALSE)</f>
        <v>104</v>
      </c>
      <c r="AY43" s="14">
        <f t="shared" si="21"/>
        <v>24.083763411596394</v>
      </c>
      <c r="AZ43" s="14">
        <f>VLOOKUP($A43,'+ Stats'!$A$2:$N$155, MATCH('Underlying Calculated'!AZ$1, '+ Stats'!$A$1:$N$1, 0), FALSE)</f>
        <v>115.08053813492999</v>
      </c>
      <c r="BA43" s="14">
        <f>VLOOKUP($A43,'+ Stats 2'!$A$2:$S$155, MATCH('Underlying Calculated'!BA$1, '+ Stats 2'!$A$1:$S$1, 0), FALSE)</f>
        <v>93</v>
      </c>
      <c r="BB43" s="14">
        <f t="shared" si="22"/>
        <v>-22.080538134929995</v>
      </c>
    </row>
    <row r="44" spans="1:54" x14ac:dyDescent="0.45">
      <c r="A44" t="s">
        <v>185</v>
      </c>
      <c r="B44" t="str">
        <f>VLOOKUP($A44, 'Plate Discipline'!$A$2:$N$155, MATCH('Underlying Calculated'!B$1, 'Plate Discipline'!$A$1:$N$1, 0), FALSE)</f>
        <v>ARI</v>
      </c>
      <c r="C44" s="7">
        <f>VLOOKUP($A44, Dashboard!$A$2:$N$155, MATCH('Underlying Calculated'!C$1, Dashboard!$A$1:$N$1, 0), FALSE)</f>
        <v>0.26451612899999999</v>
      </c>
      <c r="D44" s="7">
        <f>VLOOKUP($A44, 'Dashboard 2'!$A$2:$M$155, MATCH('Underlying Calculated'!D$1, 'Dashboard 2'!$A$1:$M$1, 0), FALSE)</f>
        <v>0.33500000000000002</v>
      </c>
      <c r="E44" s="7">
        <f t="shared" si="4"/>
        <v>7.0483871000000031E-2</v>
      </c>
      <c r="F44" s="7">
        <f>VLOOKUP($A44, 'Career Advanced'!$A$2:$X$450, MATCH('Underlying Calculated'!$D$1, 'Career Advanced'!$A$1:$X$1, 0), FALSE)</f>
        <v>0.31470869099999998</v>
      </c>
      <c r="G44" s="7">
        <f t="shared" si="5"/>
        <v>-5.0192561999999996E-2</v>
      </c>
      <c r="H44" s="7">
        <f t="shared" si="6"/>
        <v>2.0291309000000035E-2</v>
      </c>
      <c r="I44" s="7">
        <f t="shared" si="7"/>
        <v>7.0483871000000031E-2</v>
      </c>
      <c r="J44" s="7">
        <f t="shared" si="8"/>
        <v>7.0483871000000031E-2</v>
      </c>
      <c r="K44" s="14">
        <f t="shared" si="9"/>
        <v>18</v>
      </c>
      <c r="L44" s="7">
        <f t="shared" si="23"/>
        <v>5.0192561999999996E-2</v>
      </c>
      <c r="M44" s="7">
        <f t="shared" si="24"/>
        <v>2.0291309000000035E-2</v>
      </c>
      <c r="N44" s="14">
        <f t="shared" si="25"/>
        <v>28</v>
      </c>
      <c r="O44" s="14">
        <f t="shared" si="26"/>
        <v>41</v>
      </c>
      <c r="P44" s="6">
        <f>VLOOKUP($A44, 'Plate Discipline'!$A$2:$N$155, MATCH('Underlying Calculated'!P$1, 'Plate Discipline'!$A$1:$N$1, 0), FALSE)</f>
        <v>0.31</v>
      </c>
      <c r="Q44" s="6">
        <f>VLOOKUP($A44, 'Plate Discipline 2'!$A$2:$M$155, MATCH('Underlying Calculated'!Q$1, 'Plate Discipline 2'!$A$1:$M$1, 0), FALSE)</f>
        <v>0.314</v>
      </c>
      <c r="R44" s="6">
        <f t="shared" si="10"/>
        <v>4.0000000000000036E-3</v>
      </c>
      <c r="S44" s="6">
        <f>VLOOKUP($A44, 'Plate Discipline'!$A$2:$N$155, MATCH('Underlying Calculated'!S$1, 'Plate Discipline'!$A$1:$N$1, 0), FALSE)</f>
        <v>0.68932039000000001</v>
      </c>
      <c r="T44" s="6">
        <f>VLOOKUP($A44, 'Plate Discipline 2'!$A$2:$M$155, MATCH('Underlying Calculated'!T$1, 'Plate Discipline 2'!$A$1:$M$1, 0), FALSE)</f>
        <v>0.69199999999999995</v>
      </c>
      <c r="U44" s="6">
        <f t="shared" si="11"/>
        <v>2.6796099999999434E-3</v>
      </c>
      <c r="V44" s="6">
        <f>VLOOKUP($A44, 'Plate Discipline'!$A$2:$N$155, MATCH('Underlying Calculated'!V$1, 'Plate Discipline'!$A$1:$N$1, 0), FALSE)</f>
        <v>0.50246305000000002</v>
      </c>
      <c r="W44" s="6">
        <f>VLOOKUP($A44, 'Plate Discipline 2'!$A$2:$M$155, MATCH('Underlying Calculated'!W$1, 'Plate Discipline 2'!$A$1:$M$1, 0), FALSE)</f>
        <v>0.51300000000000001</v>
      </c>
      <c r="X44" s="6">
        <f t="shared" si="12"/>
        <v>1.0536949999999989E-2</v>
      </c>
      <c r="Y44" s="6">
        <f>VLOOKUP($A44, 'Plate Discipline'!$A$2:$N$155, MATCH('Underlying Calculated'!Y$1, 'Plate Discipline'!$A$1:$N$1, 0), FALSE)</f>
        <v>0.60483871</v>
      </c>
      <c r="Z44" s="6">
        <f>VLOOKUP($A44, 'Plate Discipline 2'!$A$2:$M$155, MATCH('Underlying Calculated'!Z$1, 'Plate Discipline 2'!$A$1:$M$1, 0), FALSE)</f>
        <v>0.63600000000000001</v>
      </c>
      <c r="AA44" s="6">
        <f t="shared" si="13"/>
        <v>3.1161290000000008E-2</v>
      </c>
      <c r="AB44" s="6">
        <f>VLOOKUP($A44, 'Plate Discipline'!$A$2:$N$155, MATCH('Underlying Calculated'!AB$1, 'Plate Discipline'!$A$1:$N$1, 0), FALSE)</f>
        <v>0.89084507000000002</v>
      </c>
      <c r="AC44" s="6">
        <f>VLOOKUP($A44, 'Plate Discipline 2'!$A$2:$M$155, MATCH('Underlying Calculated'!AC$1, 'Plate Discipline 2'!$A$1:$M$1, 0), FALSE)</f>
        <v>0.89400000000000002</v>
      </c>
      <c r="AD44" s="6">
        <f t="shared" si="14"/>
        <v>3.1549300000000002E-3</v>
      </c>
      <c r="AE44" s="6">
        <f>VLOOKUP($A44, 'Plate Discipline'!$A$2:$N$155, MATCH('Underlying Calculated'!AE$1, 'Plate Discipline'!$A$1:$N$1, 0), FALSE)</f>
        <v>0.80392156999999997</v>
      </c>
      <c r="AF44" s="6">
        <f>VLOOKUP($A44, 'Plate Discipline 2'!$A$2:$M$155, MATCH('Underlying Calculated'!AF$1, 'Plate Discipline 2'!$A$1:$M$1, 0), FALSE)</f>
        <v>0.82</v>
      </c>
      <c r="AG44" s="6">
        <f t="shared" si="15"/>
        <v>1.6078429999999977E-2</v>
      </c>
      <c r="AH44" s="8">
        <f>VLOOKUP($A44, Statcast!$A$2:$N$155, MATCH('Underlying Calculated'!AH$1, Statcast!$A$1:$N$1, 0), FALSE)</f>
        <v>88.475078938170199</v>
      </c>
      <c r="AI44" s="8">
        <f>VLOOKUP($A44, 'Statcast 2'!$A$2:$M$155, MATCH('Underlying Calculated'!AI$1, 'Statcast 2'!$A$1:$M$1, 0), FALSE)</f>
        <v>88.2</v>
      </c>
      <c r="AJ44" s="8">
        <f t="shared" si="16"/>
        <v>-0.27507893817019635</v>
      </c>
      <c r="AK44" s="8">
        <f>VLOOKUP($A44, Statcast!$A$2:$N$155, MATCH('Underlying Calculated'!AK$1, Statcast!$A$1:$N$1, 0), FALSE)</f>
        <v>14.2275319987942</v>
      </c>
      <c r="AL44" s="8">
        <f>VLOOKUP($A44, 'Statcast 2'!$A$2:$M$155, MATCH('Underlying Calculated'!AL$1, 'Statcast 2'!$A$1:$M$1, 0), FALSE)</f>
        <v>16.399999999999999</v>
      </c>
      <c r="AM44" s="8">
        <f t="shared" si="17"/>
        <v>2.1724680012057984</v>
      </c>
      <c r="AN44" s="5">
        <f>VLOOKUP($A44, Statcast!$A$2:$N$155, MATCH('Underlying Calculated'!AN$1, Statcast!$A$1:$N$1, 0), FALSE)</f>
        <v>6.8322980000000005E-2</v>
      </c>
      <c r="AO44" s="5">
        <f>VLOOKUP($A44, 'Statcast 2'!$A$2:$M$155, MATCH('Underlying Calculated'!AO$1, 'Statcast 2'!$A$1:$M$1, 0), FALSE)</f>
        <v>7.0999999999999994E-2</v>
      </c>
      <c r="AP44" s="5">
        <f t="shared" si="18"/>
        <v>2.6770199999999883E-3</v>
      </c>
      <c r="AQ44" s="5">
        <f>VLOOKUP($A44, Statcast!$A$2:$N$155, MATCH('Underlying Calculated'!AQ$1, Statcast!$A$1:$N$1, 0), FALSE)</f>
        <v>0.41614907000000001</v>
      </c>
      <c r="AR44" s="5">
        <f>VLOOKUP($A44, 'Statcast 2'!$A$2:$M$155, MATCH('Underlying Calculated'!AR$1, 'Statcast 2'!$A$1:$M$1, 0), FALSE)</f>
        <v>0.39100000000000001</v>
      </c>
      <c r="AS44" s="8">
        <f t="shared" si="19"/>
        <v>-2.5149069999999996E-2</v>
      </c>
      <c r="AT44" s="14">
        <f>VLOOKUP($A44,'+ Stats'!$A$2:$N$155, MATCH('Underlying Calculated'!AT$1, '+ Stats'!$A$1:$N$1, 0), FALSE)</f>
        <v>103.131516038494</v>
      </c>
      <c r="AU44" s="14">
        <f>VLOOKUP($A44,'+ Stats 2'!$A$2:$M$155, MATCH('Underlying Calculated'!AU$1, '+ Stats 2'!$A$1:$M$1, 0), FALSE)</f>
        <v>108</v>
      </c>
      <c r="AV44" s="14">
        <f t="shared" si="20"/>
        <v>4.8684839615060014</v>
      </c>
      <c r="AW44" s="14">
        <f>VLOOKUP($A44,'+ Stats'!$A$2:$N$155, MATCH('Underlying Calculated'!AW$1, '+ Stats'!$A$1:$N$1, 0), FALSE)</f>
        <v>93.859837421339094</v>
      </c>
      <c r="AX44" s="14">
        <f>VLOOKUP($A44,'+ Stats 2'!$A$2:$M$155, MATCH('Underlying Calculated'!AX$1, '+ Stats 2'!$A$1:$M$1, 0), FALSE)</f>
        <v>86</v>
      </c>
      <c r="AY44" s="14">
        <f t="shared" si="21"/>
        <v>-7.859837421339094</v>
      </c>
      <c r="AZ44" s="14">
        <f>VLOOKUP($A44,'+ Stats'!$A$2:$N$155, MATCH('Underlying Calculated'!AZ$1, '+ Stats'!$A$1:$N$1, 0), FALSE)</f>
        <v>105.439644555966</v>
      </c>
      <c r="BA44" s="14">
        <f>VLOOKUP($A44,'+ Stats 2'!$A$2:$S$155, MATCH('Underlying Calculated'!BA$1, '+ Stats 2'!$A$1:$S$1, 0), FALSE)</f>
        <v>112</v>
      </c>
      <c r="BB44" s="14">
        <f t="shared" si="22"/>
        <v>6.5603554440340019</v>
      </c>
    </row>
    <row r="45" spans="1:54" x14ac:dyDescent="0.45">
      <c r="A45" t="s">
        <v>112</v>
      </c>
      <c r="B45" t="str">
        <f>VLOOKUP($A45, 'Plate Discipline'!$A$2:$N$155, MATCH('Underlying Calculated'!B$1, 'Plate Discipline'!$A$1:$N$1, 0), FALSE)</f>
        <v>OAK</v>
      </c>
      <c r="C45" s="7">
        <f>VLOOKUP($A45, Dashboard!$A$2:$N$155, MATCH('Underlying Calculated'!C$1, Dashboard!$A$1:$N$1, 0), FALSE)</f>
        <v>0.26573426500000003</v>
      </c>
      <c r="D45" s="7">
        <f>VLOOKUP($A45, 'Dashboard 2'!$A$2:$M$155, MATCH('Underlying Calculated'!D$1, 'Dashboard 2'!$A$1:$M$1, 0), FALSE)</f>
        <v>0.26700000000000002</v>
      </c>
      <c r="E45" s="7">
        <f t="shared" si="4"/>
        <v>1.2657349999999901E-3</v>
      </c>
      <c r="F45" s="7">
        <f>VLOOKUP($A45, 'Career Advanced'!$A$2:$X$450, MATCH('Underlying Calculated'!$D$1, 'Career Advanced'!$A$1:$X$1, 0), FALSE)</f>
        <v>0.25148809500000002</v>
      </c>
      <c r="G45" s="7">
        <f t="shared" si="5"/>
        <v>1.4246170000000002E-2</v>
      </c>
      <c r="H45" s="7">
        <f t="shared" si="6"/>
        <v>1.5511904999999993E-2</v>
      </c>
      <c r="I45" s="7">
        <f t="shared" si="7"/>
        <v>1.2657349999999901E-3</v>
      </c>
      <c r="J45" s="7">
        <f t="shared" si="8"/>
        <v>1.2657349999999901E-3</v>
      </c>
      <c r="K45" s="14">
        <f t="shared" si="9"/>
        <v>99</v>
      </c>
      <c r="L45" s="7">
        <f t="shared" si="23"/>
        <v>1.4246170000000002E-2</v>
      </c>
      <c r="M45" s="7">
        <f t="shared" si="24"/>
        <v>1.5511904999999993E-2</v>
      </c>
      <c r="N45" s="14">
        <f t="shared" si="25"/>
        <v>76</v>
      </c>
      <c r="O45" s="14">
        <f t="shared" si="26"/>
        <v>55</v>
      </c>
      <c r="P45" s="6">
        <f>VLOOKUP($A45, 'Plate Discipline'!$A$2:$N$155, MATCH('Underlying Calculated'!P$1, 'Plate Discipline'!$A$1:$N$1, 0), FALSE)</f>
        <v>0.25952381000000002</v>
      </c>
      <c r="Q45" s="6">
        <f>VLOOKUP($A45, 'Plate Discipline 2'!$A$2:$M$155, MATCH('Underlying Calculated'!Q$1, 'Plate Discipline 2'!$A$1:$M$1, 0), FALSE)</f>
        <v>0.27600000000000002</v>
      </c>
      <c r="R45" s="6">
        <f t="shared" si="10"/>
        <v>1.6476190000000002E-2</v>
      </c>
      <c r="S45" s="6">
        <f>VLOOKUP($A45, 'Plate Discipline'!$A$2:$N$155, MATCH('Underlying Calculated'!S$1, 'Plate Discipline'!$A$1:$N$1, 0), FALSE)</f>
        <v>0.61858190999999996</v>
      </c>
      <c r="T45" s="6">
        <f>VLOOKUP($A45, 'Plate Discipline 2'!$A$2:$M$155, MATCH('Underlying Calculated'!T$1, 'Plate Discipline 2'!$A$1:$M$1, 0), FALSE)</f>
        <v>0.63600000000000001</v>
      </c>
      <c r="U45" s="6">
        <f t="shared" si="11"/>
        <v>1.7418090000000053E-2</v>
      </c>
      <c r="V45" s="6">
        <f>VLOOKUP($A45, 'Plate Discipline'!$A$2:$N$155, MATCH('Underlying Calculated'!V$1, 'Plate Discipline'!$A$1:$N$1, 0), FALSE)</f>
        <v>0.43667068999999997</v>
      </c>
      <c r="W45" s="6">
        <f>VLOOKUP($A45, 'Plate Discipline 2'!$A$2:$M$155, MATCH('Underlying Calculated'!W$1, 'Plate Discipline 2'!$A$1:$M$1, 0), FALSE)</f>
        <v>0.45200000000000001</v>
      </c>
      <c r="X45" s="6">
        <f t="shared" si="12"/>
        <v>1.532931000000004E-2</v>
      </c>
      <c r="Y45" s="6">
        <f>VLOOKUP($A45, 'Plate Discipline'!$A$2:$N$155, MATCH('Underlying Calculated'!Y$1, 'Plate Discipline'!$A$1:$N$1, 0), FALSE)</f>
        <v>0.5412844</v>
      </c>
      <c r="Z45" s="6">
        <f>VLOOKUP($A45, 'Plate Discipline 2'!$A$2:$M$155, MATCH('Underlying Calculated'!Z$1, 'Plate Discipline 2'!$A$1:$M$1, 0), FALSE)</f>
        <v>0.57899999999999996</v>
      </c>
      <c r="AA45" s="6">
        <f t="shared" si="13"/>
        <v>3.771559999999996E-2</v>
      </c>
      <c r="AB45" s="6">
        <f>VLOOKUP($A45, 'Plate Discipline'!$A$2:$N$155, MATCH('Underlying Calculated'!AB$1, 'Plate Discipline'!$A$1:$N$1, 0), FALSE)</f>
        <v>0.80237153999999999</v>
      </c>
      <c r="AC45" s="6">
        <f>VLOOKUP($A45, 'Plate Discipline 2'!$A$2:$M$155, MATCH('Underlying Calculated'!AC$1, 'Plate Discipline 2'!$A$1:$M$1, 0), FALSE)</f>
        <v>0.89900000000000002</v>
      </c>
      <c r="AD45" s="6">
        <f t="shared" si="14"/>
        <v>9.6628460000000027E-2</v>
      </c>
      <c r="AE45" s="6">
        <f>VLOOKUP($A45, 'Plate Discipline'!$A$2:$N$155, MATCH('Underlying Calculated'!AE$1, 'Plate Discipline'!$A$1:$N$1, 0), FALSE)</f>
        <v>0.72375690999999998</v>
      </c>
      <c r="AF45" s="6">
        <f>VLOOKUP($A45, 'Plate Discipline 2'!$A$2:$M$155, MATCH('Underlying Calculated'!AF$1, 'Plate Discipline 2'!$A$1:$M$1, 0), FALSE)</f>
        <v>0.79900000000000004</v>
      </c>
      <c r="AG45" s="6">
        <f t="shared" si="15"/>
        <v>7.5243090000000068E-2</v>
      </c>
      <c r="AH45" s="8">
        <f>VLOOKUP($A45, Statcast!$A$2:$N$155, MATCH('Underlying Calculated'!AH$1, Statcast!$A$1:$N$1, 0), FALSE)</f>
        <v>88.205006612141901</v>
      </c>
      <c r="AI45" s="8">
        <f>VLOOKUP($A45, 'Statcast 2'!$A$2:$M$155, MATCH('Underlying Calculated'!AI$1, 'Statcast 2'!$A$1:$M$1, 0), FALSE)</f>
        <v>88.8</v>
      </c>
      <c r="AJ45" s="8">
        <f t="shared" si="16"/>
        <v>0.59499338785809641</v>
      </c>
      <c r="AK45" s="8">
        <f>VLOOKUP($A45, Statcast!$A$2:$N$155, MATCH('Underlying Calculated'!AK$1, Statcast!$A$1:$N$1, 0), FALSE)</f>
        <v>19.122465035915301</v>
      </c>
      <c r="AL45" s="8">
        <f>VLOOKUP($A45, 'Statcast 2'!$A$2:$M$155, MATCH('Underlying Calculated'!AL$1, 'Statcast 2'!$A$1:$M$1, 0), FALSE)</f>
        <v>18.5</v>
      </c>
      <c r="AM45" s="8">
        <f t="shared" si="17"/>
        <v>-0.622465035915301</v>
      </c>
      <c r="AN45" s="5">
        <f>VLOOKUP($A45, Statcast!$A$2:$N$155, MATCH('Underlying Calculated'!AN$1, Statcast!$A$1:$N$1, 0), FALSE)</f>
        <v>9.2105259999999994E-2</v>
      </c>
      <c r="AO45" s="5">
        <f>VLOOKUP($A45, 'Statcast 2'!$A$2:$M$155, MATCH('Underlying Calculated'!AO$1, 'Statcast 2'!$A$1:$M$1, 0), FALSE)</f>
        <v>8.5000000000000006E-2</v>
      </c>
      <c r="AP45" s="5">
        <f t="shared" si="18"/>
        <v>-7.1052599999999883E-3</v>
      </c>
      <c r="AQ45" s="5">
        <f>VLOOKUP($A45, Statcast!$A$2:$N$155, MATCH('Underlying Calculated'!AQ$1, Statcast!$A$1:$N$1, 0), FALSE)</f>
        <v>0.33552631999999999</v>
      </c>
      <c r="AR45" s="5">
        <f>VLOOKUP($A45, 'Statcast 2'!$A$2:$M$155, MATCH('Underlying Calculated'!AR$1, 'Statcast 2'!$A$1:$M$1, 0), FALSE)</f>
        <v>0.378</v>
      </c>
      <c r="AS45" s="8">
        <f t="shared" si="19"/>
        <v>4.2473680000000014E-2</v>
      </c>
      <c r="AT45" s="14">
        <f>VLOOKUP($A45,'+ Stats'!$A$2:$N$155, MATCH('Underlying Calculated'!AT$1, '+ Stats'!$A$1:$N$1, 0), FALSE)</f>
        <v>92.535686188111399</v>
      </c>
      <c r="AU45" s="14">
        <f>VLOOKUP($A45,'+ Stats 2'!$A$2:$M$155, MATCH('Underlying Calculated'!AU$1, '+ Stats 2'!$A$1:$M$1, 0), FALSE)</f>
        <v>91</v>
      </c>
      <c r="AV45" s="14">
        <f t="shared" si="20"/>
        <v>-1.5356861881113986</v>
      </c>
      <c r="AW45" s="14">
        <f>VLOOKUP($A45,'+ Stats'!$A$2:$N$155, MATCH('Underlying Calculated'!AW$1, '+ Stats'!$A$1:$N$1, 0), FALSE)</f>
        <v>75.515387945473606</v>
      </c>
      <c r="AX45" s="14">
        <f>VLOOKUP($A45,'+ Stats 2'!$A$2:$M$155, MATCH('Underlying Calculated'!AX$1, '+ Stats 2'!$A$1:$M$1, 0), FALSE)</f>
        <v>85</v>
      </c>
      <c r="AY45" s="14">
        <f t="shared" si="21"/>
        <v>9.4846120545263943</v>
      </c>
      <c r="AZ45" s="14">
        <f>VLOOKUP($A45,'+ Stats'!$A$2:$N$155, MATCH('Underlying Calculated'!AZ$1, '+ Stats'!$A$1:$N$1, 0), FALSE)</f>
        <v>129.73025255494699</v>
      </c>
      <c r="BA45" s="14">
        <f>VLOOKUP($A45,'+ Stats 2'!$A$2:$S$155, MATCH('Underlying Calculated'!BA$1, '+ Stats 2'!$A$1:$S$1, 0), FALSE)</f>
        <v>121</v>
      </c>
      <c r="BB45" s="14">
        <f t="shared" si="22"/>
        <v>-8.7302525549469863</v>
      </c>
    </row>
    <row r="46" spans="1:54" x14ac:dyDescent="0.45">
      <c r="A46" t="s">
        <v>210</v>
      </c>
      <c r="B46" t="str">
        <f>VLOOKUP($A46, 'Plate Discipline'!$A$2:$N$155, MATCH('Underlying Calculated'!B$1, 'Plate Discipline'!$A$1:$N$1, 0), FALSE)</f>
        <v>TOR</v>
      </c>
      <c r="C46" s="7">
        <f>VLOOKUP($A46, Dashboard!$A$2:$N$155, MATCH('Underlying Calculated'!C$1, Dashboard!$A$1:$N$1, 0), FALSE)</f>
        <v>0.24193548300000001</v>
      </c>
      <c r="D46" s="7">
        <f>VLOOKUP($A46, 'Dashboard 2'!$A$2:$M$155, MATCH('Underlying Calculated'!D$1, 'Dashboard 2'!$A$1:$M$1, 0), FALSE)</f>
        <v>0.313</v>
      </c>
      <c r="E46" s="7">
        <f t="shared" si="4"/>
        <v>7.1064516999999994E-2</v>
      </c>
      <c r="F46" s="7">
        <f>VLOOKUP($A46, 'Career Advanced'!$A$2:$X$450, MATCH('Underlying Calculated'!$D$1, 'Career Advanced'!$A$1:$X$1, 0), FALSE)</f>
        <v>0.31194132400000002</v>
      </c>
      <c r="G46" s="7">
        <f t="shared" si="5"/>
        <v>-7.0005841000000013E-2</v>
      </c>
      <c r="H46" s="7">
        <f t="shared" si="6"/>
        <v>1.0586759999999806E-3</v>
      </c>
      <c r="I46" s="7">
        <f t="shared" si="7"/>
        <v>7.1064516999999994E-2</v>
      </c>
      <c r="J46" s="7">
        <f t="shared" si="8"/>
        <v>7.1064516999999994E-2</v>
      </c>
      <c r="K46" s="14">
        <f t="shared" si="9"/>
        <v>17</v>
      </c>
      <c r="L46" s="7">
        <f t="shared" si="23"/>
        <v>7.0005841000000013E-2</v>
      </c>
      <c r="M46" s="7">
        <f t="shared" si="24"/>
        <v>1.0586759999999806E-3</v>
      </c>
      <c r="N46" s="14">
        <f t="shared" si="25"/>
        <v>9</v>
      </c>
      <c r="O46" s="14">
        <f t="shared" si="26"/>
        <v>102</v>
      </c>
      <c r="P46" s="6">
        <f>VLOOKUP($A46, 'Plate Discipline'!$A$2:$N$155, MATCH('Underlying Calculated'!P$1, 'Plate Discipline'!$A$1:$N$1, 0), FALSE)</f>
        <v>0.25706214999999999</v>
      </c>
      <c r="Q46" s="6">
        <f>VLOOKUP($A46, 'Plate Discipline 2'!$A$2:$M$155, MATCH('Underlying Calculated'!Q$1, 'Plate Discipline 2'!$A$1:$M$1, 0), FALSE)</f>
        <v>0.24199999999999999</v>
      </c>
      <c r="R46" s="6">
        <f t="shared" si="10"/>
        <v>-1.5062149999999996E-2</v>
      </c>
      <c r="S46" s="6">
        <f>VLOOKUP($A46, 'Plate Discipline'!$A$2:$N$155, MATCH('Underlying Calculated'!S$1, 'Plate Discipline'!$A$1:$N$1, 0), FALSE)</f>
        <v>0.66746411000000005</v>
      </c>
      <c r="T46" s="6">
        <f>VLOOKUP($A46, 'Plate Discipline 2'!$A$2:$M$155, MATCH('Underlying Calculated'!T$1, 'Plate Discipline 2'!$A$1:$M$1, 0), FALSE)</f>
        <v>0.624</v>
      </c>
      <c r="U46" s="6">
        <f t="shared" si="11"/>
        <v>-4.3464110000000056E-2</v>
      </c>
      <c r="V46" s="6">
        <f>VLOOKUP($A46, 'Plate Discipline'!$A$2:$N$155, MATCH('Underlying Calculated'!V$1, 'Plate Discipline'!$A$1:$N$1, 0), FALSE)</f>
        <v>0.47927460999999999</v>
      </c>
      <c r="W46" s="6">
        <f>VLOOKUP($A46, 'Plate Discipline 2'!$A$2:$M$155, MATCH('Underlying Calculated'!W$1, 'Plate Discipline 2'!$A$1:$M$1, 0), FALSE)</f>
        <v>0.44400000000000001</v>
      </c>
      <c r="X46" s="6">
        <f t="shared" si="12"/>
        <v>-3.5274609999999984E-2</v>
      </c>
      <c r="Y46" s="6">
        <f>VLOOKUP($A46, 'Plate Discipline'!$A$2:$N$155, MATCH('Underlying Calculated'!Y$1, 'Plate Discipline'!$A$1:$N$1, 0), FALSE)</f>
        <v>0.76923076999999995</v>
      </c>
      <c r="Z46" s="6">
        <f>VLOOKUP($A46, 'Plate Discipline 2'!$A$2:$M$155, MATCH('Underlying Calculated'!Z$1, 'Plate Discipline 2'!$A$1:$M$1, 0), FALSE)</f>
        <v>0.68500000000000005</v>
      </c>
      <c r="AA46" s="6">
        <f t="shared" si="13"/>
        <v>-8.4230769999999899E-2</v>
      </c>
      <c r="AB46" s="6">
        <f>VLOOKUP($A46, 'Plate Discipline'!$A$2:$N$155, MATCH('Underlying Calculated'!AB$1, 'Plate Discipline'!$A$1:$N$1, 0), FALSE)</f>
        <v>0.86738351000000002</v>
      </c>
      <c r="AC46" s="6">
        <f>VLOOKUP($A46, 'Plate Discipline 2'!$A$2:$M$155, MATCH('Underlying Calculated'!AC$1, 'Plate Discipline 2'!$A$1:$M$1, 0), FALSE)</f>
        <v>0.92100000000000004</v>
      </c>
      <c r="AD46" s="6">
        <f t="shared" si="14"/>
        <v>5.3616490000000017E-2</v>
      </c>
      <c r="AE46" s="6">
        <f>VLOOKUP($A46, 'Plate Discipline'!$A$2:$N$155, MATCH('Underlying Calculated'!AE$1, 'Plate Discipline'!$A$1:$N$1, 0), FALSE)</f>
        <v>0.84324323999999995</v>
      </c>
      <c r="AF46" s="6">
        <f>VLOOKUP($A46, 'Plate Discipline 2'!$A$2:$M$155, MATCH('Underlying Calculated'!AF$1, 'Plate Discipline 2'!$A$1:$M$1, 0), FALSE)</f>
        <v>0.86</v>
      </c>
      <c r="AG46" s="6">
        <f t="shared" si="15"/>
        <v>1.6756760000000037E-2</v>
      </c>
      <c r="AH46" s="8">
        <f>VLOOKUP($A46, Statcast!$A$2:$N$155, MATCH('Underlying Calculated'!AH$1, Statcast!$A$1:$N$1, 0), FALSE)</f>
        <v>87.409492254257202</v>
      </c>
      <c r="AI46" s="8">
        <f>VLOOKUP($A46, 'Statcast 2'!$A$2:$M$155, MATCH('Underlying Calculated'!AI$1, 'Statcast 2'!$A$1:$M$1, 0), FALSE)</f>
        <v>86.2</v>
      </c>
      <c r="AJ46" s="8">
        <f t="shared" si="16"/>
        <v>-1.2094922542571993</v>
      </c>
      <c r="AK46" s="8">
        <f>VLOOKUP($A46, Statcast!$A$2:$N$155, MATCH('Underlying Calculated'!AK$1, Statcast!$A$1:$N$1, 0), FALSE)</f>
        <v>17.822274278849299</v>
      </c>
      <c r="AL46" s="8">
        <f>VLOOKUP($A46, 'Statcast 2'!$A$2:$M$155, MATCH('Underlying Calculated'!AL$1, 'Statcast 2'!$A$1:$M$1, 0), FALSE)</f>
        <v>16.899999999999999</v>
      </c>
      <c r="AM46" s="8">
        <f t="shared" si="17"/>
        <v>-0.9222742788493008</v>
      </c>
      <c r="AN46" s="5">
        <f>VLOOKUP($A46, Statcast!$A$2:$N$155, MATCH('Underlying Calculated'!AN$1, Statcast!$A$1:$N$1, 0), FALSE)</f>
        <v>3.90625E-2</v>
      </c>
      <c r="AO46" s="5">
        <f>VLOOKUP($A46, 'Statcast 2'!$A$2:$M$155, MATCH('Underlying Calculated'!AO$1, 'Statcast 2'!$A$1:$M$1, 0), FALSE)</f>
        <v>3.9E-2</v>
      </c>
      <c r="AP46" s="5">
        <f t="shared" si="18"/>
        <v>-6.2500000000000056E-5</v>
      </c>
      <c r="AQ46" s="5">
        <f>VLOOKUP($A46, Statcast!$A$2:$N$155, MATCH('Underlying Calculated'!AQ$1, Statcast!$A$1:$N$1, 0), FALSE)</f>
        <v>0.3203125</v>
      </c>
      <c r="AR46" s="5">
        <f>VLOOKUP($A46, 'Statcast 2'!$A$2:$M$155, MATCH('Underlying Calculated'!AR$1, 'Statcast 2'!$A$1:$M$1, 0), FALSE)</f>
        <v>0.30599999999999999</v>
      </c>
      <c r="AS46" s="8">
        <f t="shared" si="19"/>
        <v>-1.4312500000000006E-2</v>
      </c>
      <c r="AT46" s="14">
        <f>VLOOKUP($A46,'+ Stats'!$A$2:$N$155, MATCH('Underlying Calculated'!AT$1, '+ Stats'!$A$1:$N$1, 0), FALSE)</f>
        <v>128.52178637237699</v>
      </c>
      <c r="AU46" s="14">
        <f>VLOOKUP($A46,'+ Stats 2'!$A$2:$M$155, MATCH('Underlying Calculated'!AU$1, '+ Stats 2'!$A$1:$M$1, 0), FALSE)</f>
        <v>135</v>
      </c>
      <c r="AV46" s="14">
        <f t="shared" si="20"/>
        <v>6.4782136276230062</v>
      </c>
      <c r="AW46" s="14">
        <f>VLOOKUP($A46,'+ Stats'!$A$2:$N$155, MATCH('Underlying Calculated'!AW$1, '+ Stats'!$A$1:$N$1, 0), FALSE)</f>
        <v>80.963140419958194</v>
      </c>
      <c r="AX46" s="14">
        <f>VLOOKUP($A46,'+ Stats 2'!$A$2:$M$155, MATCH('Underlying Calculated'!AX$1, '+ Stats 2'!$A$1:$M$1, 0), FALSE)</f>
        <v>83</v>
      </c>
      <c r="AY46" s="14">
        <f t="shared" si="21"/>
        <v>2.0368595800418063</v>
      </c>
      <c r="AZ46" s="14">
        <f>VLOOKUP($A46,'+ Stats'!$A$2:$N$155, MATCH('Underlying Calculated'!AZ$1, '+ Stats'!$A$1:$N$1, 0), FALSE)</f>
        <v>106.019275202393</v>
      </c>
      <c r="BA46" s="14">
        <f>VLOOKUP($A46,'+ Stats 2'!$A$2:$S$155, MATCH('Underlying Calculated'!BA$1, '+ Stats 2'!$A$1:$S$1, 0), FALSE)</f>
        <v>101</v>
      </c>
      <c r="BB46" s="14">
        <f t="shared" si="22"/>
        <v>-5.0192752023930041</v>
      </c>
    </row>
    <row r="47" spans="1:54" x14ac:dyDescent="0.45">
      <c r="A47" t="s">
        <v>83</v>
      </c>
      <c r="B47" t="str">
        <f>VLOOKUP($A47, 'Plate Discipline'!$A$2:$N$155, MATCH('Underlying Calculated'!B$1, 'Plate Discipline'!$A$1:$N$1, 0), FALSE)</f>
        <v>MIA</v>
      </c>
      <c r="C47" s="7">
        <f>VLOOKUP($A47, Dashboard!$A$2:$N$155, MATCH('Underlying Calculated'!C$1, Dashboard!$A$1:$N$1, 0), FALSE)</f>
        <v>0.328571428</v>
      </c>
      <c r="D47" s="7">
        <f>VLOOKUP($A47, 'Dashboard 2'!$A$2:$M$155, MATCH('Underlying Calculated'!D$1, 'Dashboard 2'!$A$1:$M$1, 0), FALSE)</f>
        <v>0.32100000000000001</v>
      </c>
      <c r="E47" s="7">
        <f t="shared" si="4"/>
        <v>-7.5714279999999912E-3</v>
      </c>
      <c r="F47" s="7">
        <f>VLOOKUP($A47, 'Career Advanced'!$A$2:$X$450, MATCH('Underlying Calculated'!$D$1, 'Career Advanced'!$A$1:$X$1, 0), FALSE)</f>
        <v>0.311330049</v>
      </c>
      <c r="G47" s="7">
        <f t="shared" si="5"/>
        <v>1.7241379000000001E-2</v>
      </c>
      <c r="H47" s="7">
        <f t="shared" si="6"/>
        <v>9.66995100000001E-3</v>
      </c>
      <c r="I47" s="7">
        <f t="shared" si="7"/>
        <v>-7.5714279999999912E-3</v>
      </c>
      <c r="J47" s="7">
        <f t="shared" si="8"/>
        <v>7.5714279999999912E-3</v>
      </c>
      <c r="K47" s="14">
        <f t="shared" si="9"/>
        <v>90</v>
      </c>
      <c r="L47" s="7">
        <f t="shared" si="23"/>
        <v>1.7241379000000001E-2</v>
      </c>
      <c r="M47" s="7">
        <f t="shared" si="24"/>
        <v>9.66995100000001E-3</v>
      </c>
      <c r="N47" s="14">
        <f t="shared" si="25"/>
        <v>68</v>
      </c>
      <c r="O47" s="14">
        <f t="shared" si="26"/>
        <v>75</v>
      </c>
      <c r="P47" s="6">
        <f>VLOOKUP($A47, 'Plate Discipline'!$A$2:$N$155, MATCH('Underlying Calculated'!P$1, 'Plate Discipline'!$A$1:$N$1, 0), FALSE)</f>
        <v>0.30020703999999998</v>
      </c>
      <c r="Q47" s="6">
        <f>VLOOKUP($A47, 'Plate Discipline 2'!$A$2:$M$155, MATCH('Underlying Calculated'!Q$1, 'Plate Discipline 2'!$A$1:$M$1, 0), FALSE)</f>
        <v>0.29099999999999998</v>
      </c>
      <c r="R47" s="6">
        <f t="shared" si="10"/>
        <v>-9.2070399999999997E-3</v>
      </c>
      <c r="S47" s="6">
        <f>VLOOKUP($A47, 'Plate Discipline'!$A$2:$N$155, MATCH('Underlying Calculated'!S$1, 'Plate Discipline'!$A$1:$N$1, 0), FALSE)</f>
        <v>0.63678161</v>
      </c>
      <c r="T47" s="6">
        <f>VLOOKUP($A47, 'Plate Discipline 2'!$A$2:$M$155, MATCH('Underlying Calculated'!T$1, 'Plate Discipline 2'!$A$1:$M$1, 0), FALSE)</f>
        <v>0.65</v>
      </c>
      <c r="U47" s="6">
        <f t="shared" si="11"/>
        <v>1.3218390000000024E-2</v>
      </c>
      <c r="V47" s="6">
        <f>VLOOKUP($A47, 'Plate Discipline'!$A$2:$N$155, MATCH('Underlying Calculated'!V$1, 'Plate Discipline'!$A$1:$N$1, 0), FALSE)</f>
        <v>0.45969499000000003</v>
      </c>
      <c r="W47" s="6">
        <f>VLOOKUP($A47, 'Plate Discipline 2'!$A$2:$M$155, MATCH('Underlying Calculated'!W$1, 'Plate Discipline 2'!$A$1:$M$1, 0), FALSE)</f>
        <v>0.47299999999999998</v>
      </c>
      <c r="X47" s="6">
        <f t="shared" si="12"/>
        <v>1.330500999999995E-2</v>
      </c>
      <c r="Y47" s="6">
        <f>VLOOKUP($A47, 'Plate Discipline'!$A$2:$N$155, MATCH('Underlying Calculated'!Y$1, 'Plate Discipline'!$A$1:$N$1, 0), FALSE)</f>
        <v>0.6</v>
      </c>
      <c r="Z47" s="6">
        <f>VLOOKUP($A47, 'Plate Discipline 2'!$A$2:$M$155, MATCH('Underlying Calculated'!Z$1, 'Plate Discipline 2'!$A$1:$M$1, 0), FALSE)</f>
        <v>0.53800000000000003</v>
      </c>
      <c r="AA47" s="6">
        <f t="shared" si="13"/>
        <v>-6.1999999999999944E-2</v>
      </c>
      <c r="AB47" s="6">
        <f>VLOOKUP($A47, 'Plate Discipline'!$A$2:$N$155, MATCH('Underlying Calculated'!AB$1, 'Plate Discipline'!$A$1:$N$1, 0), FALSE)</f>
        <v>0.81588448000000002</v>
      </c>
      <c r="AC47" s="6">
        <f>VLOOKUP($A47, 'Plate Discipline 2'!$A$2:$M$155, MATCH('Underlying Calculated'!AC$1, 'Plate Discipline 2'!$A$1:$M$1, 0), FALSE)</f>
        <v>0.80100000000000005</v>
      </c>
      <c r="AD47" s="6">
        <f t="shared" si="14"/>
        <v>-1.4884479999999978E-2</v>
      </c>
      <c r="AE47" s="6">
        <f>VLOOKUP($A47, 'Plate Discipline'!$A$2:$N$155, MATCH('Underlying Calculated'!AE$1, 'Plate Discipline'!$A$1:$N$1, 0), FALSE)</f>
        <v>0.74170616</v>
      </c>
      <c r="AF47" s="6">
        <f>VLOOKUP($A47, 'Plate Discipline 2'!$A$2:$M$155, MATCH('Underlying Calculated'!AF$1, 'Plate Discipline 2'!$A$1:$M$1, 0), FALSE)</f>
        <v>0.72099999999999997</v>
      </c>
      <c r="AG47" s="6">
        <f t="shared" si="15"/>
        <v>-2.0706160000000029E-2</v>
      </c>
      <c r="AH47" s="8">
        <f>VLOOKUP($A47, Statcast!$A$2:$N$155, MATCH('Underlying Calculated'!AH$1, Statcast!$A$1:$N$1, 0), FALSE)</f>
        <v>90.185775335903799</v>
      </c>
      <c r="AI47" s="8">
        <f>VLOOKUP($A47, 'Statcast 2'!$A$2:$M$155, MATCH('Underlying Calculated'!AI$1, 'Statcast 2'!$A$1:$M$1, 0), FALSE)</f>
        <v>89.3</v>
      </c>
      <c r="AJ47" s="8">
        <f t="shared" si="16"/>
        <v>-0.88577533590380142</v>
      </c>
      <c r="AK47" s="8">
        <f>VLOOKUP($A47, Statcast!$A$2:$N$155, MATCH('Underlying Calculated'!AK$1, Statcast!$A$1:$N$1, 0), FALSE)</f>
        <v>10.6703318891854</v>
      </c>
      <c r="AL47" s="8">
        <f>VLOOKUP($A47, 'Statcast 2'!$A$2:$M$155, MATCH('Underlying Calculated'!AL$1, 'Statcast 2'!$A$1:$M$1, 0), FALSE)</f>
        <v>11.6</v>
      </c>
      <c r="AM47" s="8">
        <f t="shared" si="17"/>
        <v>0.92966811081459966</v>
      </c>
      <c r="AN47" s="5">
        <f>VLOOKUP($A47, Statcast!$A$2:$N$155, MATCH('Underlying Calculated'!AN$1, Statcast!$A$1:$N$1, 0), FALSE)</f>
        <v>0.13513513999999999</v>
      </c>
      <c r="AO47" s="5">
        <f>VLOOKUP($A47, 'Statcast 2'!$A$2:$M$155, MATCH('Underlying Calculated'!AO$1, 'Statcast 2'!$A$1:$M$1, 0), FALSE)</f>
        <v>8.4000000000000005E-2</v>
      </c>
      <c r="AP47" s="5">
        <f t="shared" si="18"/>
        <v>-5.1135139999999982E-2</v>
      </c>
      <c r="AQ47" s="5">
        <f>VLOOKUP($A47, Statcast!$A$2:$N$155, MATCH('Underlying Calculated'!AQ$1, Statcast!$A$1:$N$1, 0), FALSE)</f>
        <v>0.41891891999999997</v>
      </c>
      <c r="AR47" s="5">
        <f>VLOOKUP($A47, 'Statcast 2'!$A$2:$M$155, MATCH('Underlying Calculated'!AR$1, 'Statcast 2'!$A$1:$M$1, 0), FALSE)</f>
        <v>0.39200000000000002</v>
      </c>
      <c r="AS47" s="8">
        <f t="shared" si="19"/>
        <v>-2.6918919999999957E-2</v>
      </c>
      <c r="AT47" s="14">
        <f>VLOOKUP($A47,'+ Stats'!$A$2:$N$155, MATCH('Underlying Calculated'!AT$1, '+ Stats'!$A$1:$N$1, 0), FALSE)</f>
        <v>79.811076802154602</v>
      </c>
      <c r="AU47" s="14">
        <f>VLOOKUP($A47,'+ Stats 2'!$A$2:$M$155, MATCH('Underlying Calculated'!AU$1, '+ Stats 2'!$A$1:$M$1, 0), FALSE)</f>
        <v>87</v>
      </c>
      <c r="AV47" s="14">
        <f t="shared" si="20"/>
        <v>7.1889231978453978</v>
      </c>
      <c r="AW47" s="14">
        <f>VLOOKUP($A47,'+ Stats'!$A$2:$N$155, MATCH('Underlying Calculated'!AW$1, '+ Stats'!$A$1:$N$1, 0), FALSE)</f>
        <v>110.63012541013801</v>
      </c>
      <c r="AX47" s="14">
        <f>VLOOKUP($A47,'+ Stats 2'!$A$2:$M$155, MATCH('Underlying Calculated'!AX$1, '+ Stats 2'!$A$1:$M$1, 0), FALSE)</f>
        <v>114</v>
      </c>
      <c r="AY47" s="14">
        <f t="shared" si="21"/>
        <v>3.3698745898619933</v>
      </c>
      <c r="AZ47" s="14">
        <f>VLOOKUP($A47,'+ Stats'!$A$2:$N$155, MATCH('Underlying Calculated'!AZ$1, '+ Stats'!$A$1:$N$1, 0), FALSE)</f>
        <v>98.491131687115299</v>
      </c>
      <c r="BA47" s="14">
        <f>VLOOKUP($A47,'+ Stats 2'!$A$2:$S$155, MATCH('Underlying Calculated'!BA$1, '+ Stats 2'!$A$1:$S$1, 0), FALSE)</f>
        <v>91</v>
      </c>
      <c r="BB47" s="14">
        <f t="shared" si="22"/>
        <v>-7.4911316871152991</v>
      </c>
    </row>
    <row r="48" spans="1:54" x14ac:dyDescent="0.45">
      <c r="A48" t="s">
        <v>206</v>
      </c>
      <c r="B48" t="str">
        <f>VLOOKUP($A48, 'Plate Discipline'!$A$2:$N$155, MATCH('Underlying Calculated'!B$1, 'Plate Discipline'!$A$1:$N$1, 0), FALSE)</f>
        <v>TOR</v>
      </c>
      <c r="C48" s="7">
        <f>VLOOKUP($A48, Dashboard!$A$2:$N$155, MATCH('Underlying Calculated'!C$1, Dashboard!$A$1:$N$1, 0), FALSE)</f>
        <v>0.215277777</v>
      </c>
      <c r="D48" s="7">
        <f>VLOOKUP($A48, 'Dashboard 2'!$A$2:$M$155, MATCH('Underlying Calculated'!D$1, 'Dashboard 2'!$A$1:$M$1, 0), FALSE)</f>
        <v>0.25600000000000001</v>
      </c>
      <c r="E48" s="7">
        <f t="shared" si="4"/>
        <v>4.0722223000000002E-2</v>
      </c>
      <c r="F48" s="7">
        <f>VLOOKUP($A48, 'Career Advanced'!$A$2:$X$450, MATCH('Underlying Calculated'!$D$1, 'Career Advanced'!$A$1:$X$1, 0), FALSE)</f>
        <v>0.29393599100000001</v>
      </c>
      <c r="G48" s="7">
        <f t="shared" si="5"/>
        <v>-7.8658214000000004E-2</v>
      </c>
      <c r="H48" s="7">
        <f t="shared" si="6"/>
        <v>-3.7935991000000002E-2</v>
      </c>
      <c r="I48" s="7">
        <f t="shared" si="7"/>
        <v>4.0722223000000002E-2</v>
      </c>
      <c r="J48" s="7">
        <f t="shared" si="8"/>
        <v>4.0722223000000002E-2</v>
      </c>
      <c r="K48" s="14">
        <f t="shared" si="9"/>
        <v>43</v>
      </c>
      <c r="L48" s="7">
        <f t="shared" si="23"/>
        <v>7.8658214000000004E-2</v>
      </c>
      <c r="M48" s="7">
        <f t="shared" si="24"/>
        <v>3.7935991000000002E-2</v>
      </c>
      <c r="N48" s="14">
        <f t="shared" si="25"/>
        <v>5</v>
      </c>
      <c r="O48" s="14">
        <f t="shared" si="26"/>
        <v>20</v>
      </c>
      <c r="P48" s="6">
        <f>VLOOKUP($A48, 'Plate Discipline'!$A$2:$N$155, MATCH('Underlying Calculated'!P$1, 'Plate Discipline'!$A$1:$N$1, 0), FALSE)</f>
        <v>0.20175439000000001</v>
      </c>
      <c r="Q48" s="6">
        <f>VLOOKUP($A48, 'Plate Discipline 2'!$A$2:$M$155, MATCH('Underlying Calculated'!Q$1, 'Plate Discipline 2'!$A$1:$M$1, 0), FALSE)</f>
        <v>0.223</v>
      </c>
      <c r="R48" s="6">
        <f t="shared" si="10"/>
        <v>2.1245609999999998E-2</v>
      </c>
      <c r="S48" s="6">
        <f>VLOOKUP($A48, 'Plate Discipline'!$A$2:$N$155, MATCH('Underlying Calculated'!S$1, 'Plate Discipline'!$A$1:$N$1, 0), FALSE)</f>
        <v>0.74307305000000001</v>
      </c>
      <c r="T48" s="6">
        <f>VLOOKUP($A48, 'Plate Discipline 2'!$A$2:$M$155, MATCH('Underlying Calculated'!T$1, 'Plate Discipline 2'!$A$1:$M$1, 0), FALSE)</f>
        <v>0.73399999999999999</v>
      </c>
      <c r="U48" s="6">
        <f t="shared" si="11"/>
        <v>-9.0730500000000269E-3</v>
      </c>
      <c r="V48" s="6">
        <f>VLOOKUP($A48, 'Plate Discipline'!$A$2:$N$155, MATCH('Underlying Calculated'!V$1, 'Plate Discipline'!$A$1:$N$1, 0), FALSE)</f>
        <v>0.49255750999999998</v>
      </c>
      <c r="W48" s="6">
        <f>VLOOKUP($A48, 'Plate Discipline 2'!$A$2:$M$155, MATCH('Underlying Calculated'!W$1, 'Plate Discipline 2'!$A$1:$M$1, 0), FALSE)</f>
        <v>0.496</v>
      </c>
      <c r="X48" s="6">
        <f t="shared" si="12"/>
        <v>3.4424900000000203E-3</v>
      </c>
      <c r="Y48" s="6">
        <f>VLOOKUP($A48, 'Plate Discipline'!$A$2:$N$155, MATCH('Underlying Calculated'!Y$1, 'Plate Discipline'!$A$1:$N$1, 0), FALSE)</f>
        <v>0.46376812000000001</v>
      </c>
      <c r="Z48" s="6">
        <f>VLOOKUP($A48, 'Plate Discipline 2'!$A$2:$M$155, MATCH('Underlying Calculated'!Z$1, 'Plate Discipline 2'!$A$1:$M$1, 0), FALSE)</f>
        <v>0.44</v>
      </c>
      <c r="AA48" s="6">
        <f t="shared" si="13"/>
        <v>-2.3768120000000004E-2</v>
      </c>
      <c r="AB48" s="6">
        <f>VLOOKUP($A48, 'Plate Discipline'!$A$2:$N$155, MATCH('Underlying Calculated'!AB$1, 'Plate Discipline'!$A$1:$N$1, 0), FALSE)</f>
        <v>0.87118644000000001</v>
      </c>
      <c r="AC48" s="6">
        <f>VLOOKUP($A48, 'Plate Discipline 2'!$A$2:$M$155, MATCH('Underlying Calculated'!AC$1, 'Plate Discipline 2'!$A$1:$M$1, 0), FALSE)</f>
        <v>0.84899999999999998</v>
      </c>
      <c r="AD48" s="6">
        <f t="shared" si="14"/>
        <v>-2.2186440000000029E-2</v>
      </c>
      <c r="AE48" s="6">
        <f>VLOOKUP($A48, 'Plate Discipline'!$A$2:$N$155, MATCH('Underlying Calculated'!AE$1, 'Plate Discipline'!$A$1:$N$1, 0), FALSE)</f>
        <v>0.79395603999999997</v>
      </c>
      <c r="AF48" s="6">
        <f>VLOOKUP($A48, 'Plate Discipline 2'!$A$2:$M$155, MATCH('Underlying Calculated'!AF$1, 'Plate Discipline 2'!$A$1:$M$1, 0), FALSE)</f>
        <v>0.76300000000000001</v>
      </c>
      <c r="AG48" s="6">
        <f t="shared" si="15"/>
        <v>-3.0956039999999962E-2</v>
      </c>
      <c r="AH48" s="8">
        <f>VLOOKUP($A48, Statcast!$A$2:$N$155, MATCH('Underlying Calculated'!AH$1, Statcast!$A$1:$N$1, 0), FALSE)</f>
        <v>86.303832113331694</v>
      </c>
      <c r="AI48" s="8">
        <f>VLOOKUP($A48, 'Statcast 2'!$A$2:$M$155, MATCH('Underlying Calculated'!AI$1, 'Statcast 2'!$A$1:$M$1, 0), FALSE)</f>
        <v>88.6</v>
      </c>
      <c r="AJ48" s="8">
        <f t="shared" si="16"/>
        <v>2.2961678866683002</v>
      </c>
      <c r="AK48" s="8">
        <f>VLOOKUP($A48, Statcast!$A$2:$N$155, MATCH('Underlying Calculated'!AK$1, Statcast!$A$1:$N$1, 0), FALSE)</f>
        <v>9.2997849365760494</v>
      </c>
      <c r="AL48" s="8">
        <f>VLOOKUP($A48, 'Statcast 2'!$A$2:$M$155, MATCH('Underlying Calculated'!AL$1, 'Statcast 2'!$A$1:$M$1, 0), FALSE)</f>
        <v>9</v>
      </c>
      <c r="AM48" s="8">
        <f t="shared" si="17"/>
        <v>-0.29978493657604943</v>
      </c>
      <c r="AN48" s="5">
        <f>VLOOKUP($A48, Statcast!$A$2:$N$155, MATCH('Underlying Calculated'!AN$1, Statcast!$A$1:$N$1, 0), FALSE)</f>
        <v>5.4054049999999999E-2</v>
      </c>
      <c r="AO48" s="5">
        <f>VLOOKUP($A48, 'Statcast 2'!$A$2:$M$155, MATCH('Underlying Calculated'!AO$1, 'Statcast 2'!$A$1:$M$1, 0), FALSE)</f>
        <v>0.11600000000000001</v>
      </c>
      <c r="AP48" s="5">
        <f t="shared" si="18"/>
        <v>6.1945950000000007E-2</v>
      </c>
      <c r="AQ48" s="5">
        <f>VLOOKUP($A48, Statcast!$A$2:$N$155, MATCH('Underlying Calculated'!AQ$1, Statcast!$A$1:$N$1, 0), FALSE)</f>
        <v>0.33108108000000003</v>
      </c>
      <c r="AR48" s="5">
        <f>VLOOKUP($A48, 'Statcast 2'!$A$2:$M$155, MATCH('Underlying Calculated'!AR$1, 'Statcast 2'!$A$1:$M$1, 0), FALSE)</f>
        <v>0.39400000000000002</v>
      </c>
      <c r="AS48" s="8">
        <f t="shared" si="19"/>
        <v>6.2918919999999989E-2</v>
      </c>
      <c r="AT48" s="14">
        <f>VLOOKUP($A48,'+ Stats'!$A$2:$N$155, MATCH('Underlying Calculated'!AT$1, '+ Stats'!$A$1:$N$1, 0), FALSE)</f>
        <v>76.418359131194606</v>
      </c>
      <c r="AU48" s="14">
        <f>VLOOKUP($A48,'+ Stats 2'!$A$2:$M$155, MATCH('Underlying Calculated'!AU$1, '+ Stats 2'!$A$1:$M$1, 0), FALSE)</f>
        <v>88</v>
      </c>
      <c r="AV48" s="14">
        <f t="shared" si="20"/>
        <v>11.581640868805394</v>
      </c>
      <c r="AW48" s="14">
        <f>VLOOKUP($A48,'+ Stats'!$A$2:$N$155, MATCH('Underlying Calculated'!AW$1, '+ Stats'!$A$1:$N$1, 0), FALSE)</f>
        <v>128.645392005731</v>
      </c>
      <c r="AX48" s="14">
        <f>VLOOKUP($A48,'+ Stats 2'!$A$2:$M$155, MATCH('Underlying Calculated'!AX$1, '+ Stats 2'!$A$1:$M$1, 0), FALSE)</f>
        <v>121</v>
      </c>
      <c r="AY48" s="14">
        <f t="shared" si="21"/>
        <v>-7.6453920057309972</v>
      </c>
      <c r="AZ48" s="14">
        <f>VLOOKUP($A48,'+ Stats'!$A$2:$N$155, MATCH('Underlying Calculated'!AZ$1, '+ Stats'!$A$1:$N$1, 0), FALSE)</f>
        <v>81.312080377062401</v>
      </c>
      <c r="BA48" s="14">
        <f>VLOOKUP($A48,'+ Stats 2'!$A$2:$S$155, MATCH('Underlying Calculated'!BA$1, '+ Stats 2'!$A$1:$S$1, 0), FALSE)</f>
        <v>84</v>
      </c>
      <c r="BB48" s="14">
        <f t="shared" si="22"/>
        <v>2.6879196229375992</v>
      </c>
    </row>
    <row r="49" spans="1:54" x14ac:dyDescent="0.45">
      <c r="A49" t="s">
        <v>91</v>
      </c>
      <c r="B49" t="str">
        <f>VLOOKUP($A49, 'Plate Discipline'!$A$2:$N$155, MATCH('Underlying Calculated'!B$1, 'Plate Discipline'!$A$1:$N$1, 0), FALSE)</f>
        <v>TEX</v>
      </c>
      <c r="C49" s="7">
        <f>VLOOKUP($A49, Dashboard!$A$2:$N$155, MATCH('Underlying Calculated'!C$1, Dashboard!$A$1:$N$1, 0), FALSE)</f>
        <v>0.34677419300000001</v>
      </c>
      <c r="D49" s="7">
        <f>VLOOKUP($A49, 'Dashboard 2'!$A$2:$M$155, MATCH('Underlying Calculated'!D$1, 'Dashboard 2'!$A$1:$M$1, 0), FALSE)</f>
        <v>0.30599999999999999</v>
      </c>
      <c r="E49" s="7">
        <f t="shared" si="4"/>
        <v>-4.0774193000000014E-2</v>
      </c>
      <c r="F49" s="7">
        <f>VLOOKUP($A49, 'Career Advanced'!$A$2:$X$450, MATCH('Underlying Calculated'!$D$1, 'Career Advanced'!$A$1:$X$1, 0), FALSE)</f>
        <v>0.27858293000000001</v>
      </c>
      <c r="G49" s="7">
        <f t="shared" si="5"/>
        <v>6.8191263000000002E-2</v>
      </c>
      <c r="H49" s="7">
        <f t="shared" si="6"/>
        <v>2.7417069999999988E-2</v>
      </c>
      <c r="I49" s="7">
        <f t="shared" si="7"/>
        <v>-4.0774193000000014E-2</v>
      </c>
      <c r="J49" s="7">
        <f t="shared" si="8"/>
        <v>4.0774193000000014E-2</v>
      </c>
      <c r="K49" s="14">
        <f t="shared" si="9"/>
        <v>41</v>
      </c>
      <c r="L49" s="7">
        <f t="shared" si="23"/>
        <v>6.8191263000000002E-2</v>
      </c>
      <c r="M49" s="7">
        <f t="shared" si="24"/>
        <v>2.7417069999999988E-2</v>
      </c>
      <c r="N49" s="14">
        <f t="shared" si="25"/>
        <v>11</v>
      </c>
      <c r="O49" s="14">
        <f t="shared" si="26"/>
        <v>34</v>
      </c>
      <c r="P49" s="6">
        <f>VLOOKUP($A49, 'Plate Discipline'!$A$2:$N$155, MATCH('Underlying Calculated'!P$1, 'Plate Discipline'!$A$1:$N$1, 0), FALSE)</f>
        <v>0.27988338000000001</v>
      </c>
      <c r="Q49" s="6">
        <f>VLOOKUP($A49, 'Plate Discipline 2'!$A$2:$M$155, MATCH('Underlying Calculated'!Q$1, 'Plate Discipline 2'!$A$1:$M$1, 0), FALSE)</f>
        <v>0.26900000000000002</v>
      </c>
      <c r="R49" s="6">
        <f t="shared" si="10"/>
        <v>-1.0883379999999998E-2</v>
      </c>
      <c r="S49" s="6">
        <f>VLOOKUP($A49, 'Plate Discipline'!$A$2:$N$155, MATCH('Underlying Calculated'!S$1, 'Plate Discipline'!$A$1:$N$1, 0), FALSE)</f>
        <v>0.62992126000000004</v>
      </c>
      <c r="T49" s="6">
        <f>VLOOKUP($A49, 'Plate Discipline 2'!$A$2:$M$155, MATCH('Underlying Calculated'!T$1, 'Plate Discipline 2'!$A$1:$M$1, 0), FALSE)</f>
        <v>0.63800000000000001</v>
      </c>
      <c r="U49" s="6">
        <f t="shared" si="11"/>
        <v>8.0787399999999732E-3</v>
      </c>
      <c r="V49" s="6">
        <f>VLOOKUP($A49, 'Plate Discipline'!$A$2:$N$155, MATCH('Underlying Calculated'!V$1, 'Plate Discipline'!$A$1:$N$1, 0), FALSE)</f>
        <v>0.46408840000000001</v>
      </c>
      <c r="W49" s="6">
        <f>VLOOKUP($A49, 'Plate Discipline 2'!$A$2:$M$155, MATCH('Underlying Calculated'!W$1, 'Plate Discipline 2'!$A$1:$M$1, 0), FALSE)</f>
        <v>0.45900000000000002</v>
      </c>
      <c r="X49" s="6">
        <f t="shared" si="12"/>
        <v>-5.0883999999999929E-3</v>
      </c>
      <c r="Y49" s="6">
        <f>VLOOKUP($A49, 'Plate Discipline'!$A$2:$N$155, MATCH('Underlying Calculated'!Y$1, 'Plate Discipline'!$A$1:$N$1, 0), FALSE)</f>
        <v>0.58333332999999998</v>
      </c>
      <c r="Z49" s="6">
        <f>VLOOKUP($A49, 'Plate Discipline 2'!$A$2:$M$155, MATCH('Underlying Calculated'!Z$1, 'Plate Discipline 2'!$A$1:$M$1, 0), FALSE)</f>
        <v>0.60599999999999998</v>
      </c>
      <c r="AA49" s="6">
        <f t="shared" si="13"/>
        <v>2.266667E-2</v>
      </c>
      <c r="AB49" s="6">
        <f>VLOOKUP($A49, 'Plate Discipline'!$A$2:$N$155, MATCH('Underlying Calculated'!AB$1, 'Plate Discipline'!$A$1:$N$1, 0), FALSE)</f>
        <v>0.90833333000000005</v>
      </c>
      <c r="AC49" s="6">
        <f>VLOOKUP($A49, 'Plate Discipline 2'!$A$2:$M$155, MATCH('Underlying Calculated'!AC$1, 'Plate Discipline 2'!$A$1:$M$1, 0), FALSE)</f>
        <v>0.88200000000000001</v>
      </c>
      <c r="AD49" s="6">
        <f t="shared" si="14"/>
        <v>-2.6333330000000044E-2</v>
      </c>
      <c r="AE49" s="6">
        <f>VLOOKUP($A49, 'Plate Discipline'!$A$2:$N$155, MATCH('Underlying Calculated'!AE$1, 'Plate Discipline'!$A$1:$N$1, 0), FALSE)</f>
        <v>0.81547619000000005</v>
      </c>
      <c r="AF49" s="6">
        <f>VLOOKUP($A49, 'Plate Discipline 2'!$A$2:$M$155, MATCH('Underlying Calculated'!AF$1, 'Plate Discipline 2'!$A$1:$M$1, 0), FALSE)</f>
        <v>0.80300000000000005</v>
      </c>
      <c r="AG49" s="6">
        <f t="shared" si="15"/>
        <v>-1.2476189999999998E-2</v>
      </c>
      <c r="AH49" s="8">
        <f>VLOOKUP($A49, Statcast!$A$2:$N$155, MATCH('Underlying Calculated'!AH$1, Statcast!$A$1:$N$1, 0), FALSE)</f>
        <v>86.146826660156194</v>
      </c>
      <c r="AI49" s="8">
        <f>VLOOKUP($A49, 'Statcast 2'!$A$2:$M$155, MATCH('Underlying Calculated'!AI$1, 'Statcast 2'!$A$1:$M$1, 0), FALSE)</f>
        <v>88.5</v>
      </c>
      <c r="AJ49" s="8">
        <f t="shared" si="16"/>
        <v>2.3531733398438064</v>
      </c>
      <c r="AK49" s="8">
        <f>VLOOKUP($A49, Statcast!$A$2:$N$155, MATCH('Underlying Calculated'!AK$1, Statcast!$A$1:$N$1, 0), FALSE)</f>
        <v>12.854344900131199</v>
      </c>
      <c r="AL49" s="8">
        <f>VLOOKUP($A49, 'Statcast 2'!$A$2:$M$155, MATCH('Underlying Calculated'!AL$1, 'Statcast 2'!$A$1:$M$1, 0), FALSE)</f>
        <v>15.6</v>
      </c>
      <c r="AM49" s="8">
        <f t="shared" si="17"/>
        <v>2.7456550998688005</v>
      </c>
      <c r="AN49" s="5">
        <f>VLOOKUP($A49, Statcast!$A$2:$N$155, MATCH('Underlying Calculated'!AN$1, Statcast!$A$1:$N$1, 0), FALSE)</f>
        <v>2.3809520000000001E-2</v>
      </c>
      <c r="AO49" s="5">
        <f>VLOOKUP($A49, 'Statcast 2'!$A$2:$M$155, MATCH('Underlying Calculated'!AO$1, 'Statcast 2'!$A$1:$M$1, 0), FALSE)</f>
        <v>3.7999999999999999E-2</v>
      </c>
      <c r="AP49" s="5">
        <f t="shared" si="18"/>
        <v>1.4190479999999998E-2</v>
      </c>
      <c r="AQ49" s="5">
        <f>VLOOKUP($A49, Statcast!$A$2:$N$155, MATCH('Underlying Calculated'!AQ$1, Statcast!$A$1:$N$1, 0), FALSE)</f>
        <v>0.32539683000000003</v>
      </c>
      <c r="AR49" s="5">
        <f>VLOOKUP($A49, 'Statcast 2'!$A$2:$M$155, MATCH('Underlying Calculated'!AR$1, 'Statcast 2'!$A$1:$M$1, 0), FALSE)</f>
        <v>0.38</v>
      </c>
      <c r="AS49" s="8">
        <f t="shared" si="19"/>
        <v>5.4603169999999979E-2</v>
      </c>
      <c r="AT49" s="14">
        <f>VLOOKUP($A49,'+ Stats'!$A$2:$N$155, MATCH('Underlying Calculated'!AT$1, '+ Stats'!$A$1:$N$1, 0), FALSE)</f>
        <v>139.831703573146</v>
      </c>
      <c r="AU49" s="14">
        <f>VLOOKUP($A49,'+ Stats 2'!$A$2:$M$155, MATCH('Underlying Calculated'!AU$1, '+ Stats 2'!$A$1:$M$1, 0), FALSE)</f>
        <v>110</v>
      </c>
      <c r="AV49" s="14">
        <f t="shared" si="20"/>
        <v>-29.831703573146001</v>
      </c>
      <c r="AW49" s="14">
        <f>VLOOKUP($A49,'+ Stats'!$A$2:$N$155, MATCH('Underlying Calculated'!AW$1, '+ Stats'!$A$1:$N$1, 0), FALSE)</f>
        <v>102.18678039237101</v>
      </c>
      <c r="AX49" s="14">
        <f>VLOOKUP($A49,'+ Stats 2'!$A$2:$M$155, MATCH('Underlying Calculated'!AX$1, '+ Stats 2'!$A$1:$M$1, 0), FALSE)</f>
        <v>95</v>
      </c>
      <c r="AY49" s="14">
        <f t="shared" si="21"/>
        <v>-7.1867803923710056</v>
      </c>
      <c r="AZ49" s="14">
        <f>VLOOKUP($A49,'+ Stats'!$A$2:$N$155, MATCH('Underlying Calculated'!AZ$1, '+ Stats'!$A$1:$N$1, 0), FALSE)</f>
        <v>77.838151635387106</v>
      </c>
      <c r="BA49" s="14">
        <f>VLOOKUP($A49,'+ Stats 2'!$A$2:$S$155, MATCH('Underlying Calculated'!BA$1, '+ Stats 2'!$A$1:$S$1, 0), FALSE)</f>
        <v>101</v>
      </c>
      <c r="BB49" s="14">
        <f t="shared" si="22"/>
        <v>23.161848364612894</v>
      </c>
    </row>
    <row r="50" spans="1:54" x14ac:dyDescent="0.45">
      <c r="A50" t="s">
        <v>202</v>
      </c>
      <c r="B50" t="str">
        <f>VLOOKUP($A50, 'Plate Discipline'!$A$2:$N$155, MATCH('Underlying Calculated'!B$1, 'Plate Discipline'!$A$1:$N$1, 0), FALSE)</f>
        <v>SFG</v>
      </c>
      <c r="C50" s="7">
        <f>VLOOKUP($A50, Dashboard!$A$2:$N$155, MATCH('Underlying Calculated'!C$1, Dashboard!$A$1:$N$1, 0), FALSE)</f>
        <v>0.243243243</v>
      </c>
      <c r="D50" s="7">
        <f>VLOOKUP($A50, 'Dashboard 2'!$A$2:$M$155, MATCH('Underlying Calculated'!D$1, 'Dashboard 2'!$A$1:$M$1, 0), FALSE)</f>
        <v>0.3</v>
      </c>
      <c r="E50" s="7">
        <f t="shared" si="4"/>
        <v>5.6756756999999991E-2</v>
      </c>
      <c r="F50" s="7">
        <f>VLOOKUP($A50, 'Career Advanced'!$A$2:$X$450, MATCH('Underlying Calculated'!$D$1, 'Career Advanced'!$A$1:$X$1, 0), FALSE)</f>
        <v>0.28820375300000001</v>
      </c>
      <c r="G50" s="7">
        <f t="shared" si="5"/>
        <v>-4.4960510000000009E-2</v>
      </c>
      <c r="H50" s="7">
        <f t="shared" si="6"/>
        <v>1.1796246999999982E-2</v>
      </c>
      <c r="I50" s="7">
        <f t="shared" si="7"/>
        <v>5.6756756999999991E-2</v>
      </c>
      <c r="J50" s="7">
        <f t="shared" si="8"/>
        <v>5.6756756999999991E-2</v>
      </c>
      <c r="K50" s="14">
        <f t="shared" si="9"/>
        <v>27</v>
      </c>
      <c r="L50" s="7">
        <f t="shared" si="23"/>
        <v>4.4960510000000009E-2</v>
      </c>
      <c r="M50" s="7">
        <f t="shared" si="24"/>
        <v>1.1796246999999982E-2</v>
      </c>
      <c r="N50" s="14">
        <f t="shared" si="25"/>
        <v>35</v>
      </c>
      <c r="O50" s="14">
        <f t="shared" si="26"/>
        <v>66</v>
      </c>
      <c r="P50" s="6">
        <f>VLOOKUP($A50, 'Plate Discipline'!$A$2:$N$155, MATCH('Underlying Calculated'!P$1, 'Plate Discipline'!$A$1:$N$1, 0), FALSE)</f>
        <v>0.29442971000000001</v>
      </c>
      <c r="Q50" s="6">
        <f>VLOOKUP($A50, 'Plate Discipline 2'!$A$2:$M$155, MATCH('Underlying Calculated'!Q$1, 'Plate Discipline 2'!$A$1:$M$1, 0), FALSE)</f>
        <v>0.26</v>
      </c>
      <c r="R50" s="6">
        <f t="shared" si="10"/>
        <v>-3.4429710000000002E-2</v>
      </c>
      <c r="S50" s="6">
        <f>VLOOKUP($A50, 'Plate Discipline'!$A$2:$N$155, MATCH('Underlying Calculated'!S$1, 'Plate Discipline'!$A$1:$N$1, 0), FALSE)</f>
        <v>0.70645161000000001</v>
      </c>
      <c r="T50" s="6">
        <f>VLOOKUP($A50, 'Plate Discipline 2'!$A$2:$M$155, MATCH('Underlying Calculated'!T$1, 'Plate Discipline 2'!$A$1:$M$1, 0), FALSE)</f>
        <v>0.61499999999999999</v>
      </c>
      <c r="U50" s="6">
        <f t="shared" si="11"/>
        <v>-9.1451610000000016E-2</v>
      </c>
      <c r="V50" s="6">
        <f>VLOOKUP($A50, 'Plate Discipline'!$A$2:$N$155, MATCH('Underlying Calculated'!V$1, 'Plate Discipline'!$A$1:$N$1, 0), FALSE)</f>
        <v>0.48034934000000001</v>
      </c>
      <c r="W50" s="6">
        <f>VLOOKUP($A50, 'Plate Discipline 2'!$A$2:$M$155, MATCH('Underlying Calculated'!W$1, 'Plate Discipline 2'!$A$1:$M$1, 0), FALSE)</f>
        <v>0.43099999999999999</v>
      </c>
      <c r="X50" s="6">
        <f t="shared" si="12"/>
        <v>-4.9349340000000019E-2</v>
      </c>
      <c r="Y50" s="6">
        <f>VLOOKUP($A50, 'Plate Discipline'!$A$2:$N$155, MATCH('Underlying Calculated'!Y$1, 'Plate Discipline'!$A$1:$N$1, 0), FALSE)</f>
        <v>0.57657658000000001</v>
      </c>
      <c r="Z50" s="6">
        <f>VLOOKUP($A50, 'Plate Discipline 2'!$A$2:$M$155, MATCH('Underlying Calculated'!Z$1, 'Plate Discipline 2'!$A$1:$M$1, 0), FALSE)</f>
        <v>0.46</v>
      </c>
      <c r="AA50" s="6">
        <f t="shared" si="13"/>
        <v>-0.11657657999999999</v>
      </c>
      <c r="AB50" s="6">
        <f>VLOOKUP($A50, 'Plate Discipline'!$A$2:$N$155, MATCH('Underlying Calculated'!AB$1, 'Plate Discipline'!$A$1:$N$1, 0), FALSE)</f>
        <v>0.84018265000000003</v>
      </c>
      <c r="AC50" s="6">
        <f>VLOOKUP($A50, 'Plate Discipline 2'!$A$2:$M$155, MATCH('Underlying Calculated'!AC$1, 'Plate Discipline 2'!$A$1:$M$1, 0), FALSE)</f>
        <v>0.83699999999999997</v>
      </c>
      <c r="AD50" s="6">
        <f t="shared" si="14"/>
        <v>-3.1826500000000646E-3</v>
      </c>
      <c r="AE50" s="6">
        <f>VLOOKUP($A50, 'Plate Discipline'!$A$2:$N$155, MATCH('Underlying Calculated'!AE$1, 'Plate Discipline'!$A$1:$N$1, 0), FALSE)</f>
        <v>0.75151515000000002</v>
      </c>
      <c r="AF50" s="6">
        <f>VLOOKUP($A50, 'Plate Discipline 2'!$A$2:$M$155, MATCH('Underlying Calculated'!AF$1, 'Plate Discipline 2'!$A$1:$M$1, 0), FALSE)</f>
        <v>0.72</v>
      </c>
      <c r="AG50" s="6">
        <f t="shared" si="15"/>
        <v>-3.1515150000000047E-2</v>
      </c>
      <c r="AH50" s="8">
        <f>VLOOKUP($A50, Statcast!$A$2:$N$155, MATCH('Underlying Calculated'!AH$1, Statcast!$A$1:$N$1, 0), FALSE)</f>
        <v>89.519205272707097</v>
      </c>
      <c r="AI50" s="8">
        <f>VLOOKUP($A50, 'Statcast 2'!$A$2:$M$155, MATCH('Underlying Calculated'!AI$1, 'Statcast 2'!$A$1:$M$1, 0), FALSE)</f>
        <v>90.3</v>
      </c>
      <c r="AJ50" s="8">
        <f t="shared" si="16"/>
        <v>0.78079472729289989</v>
      </c>
      <c r="AK50" s="8">
        <f>VLOOKUP($A50, Statcast!$A$2:$N$155, MATCH('Underlying Calculated'!AK$1, Statcast!$A$1:$N$1, 0), FALSE)</f>
        <v>20.916662491794298</v>
      </c>
      <c r="AL50" s="8">
        <f>VLOOKUP($A50, 'Statcast 2'!$A$2:$M$155, MATCH('Underlying Calculated'!AL$1, 'Statcast 2'!$A$1:$M$1, 0), FALSE)</f>
        <v>16.100000000000001</v>
      </c>
      <c r="AM50" s="8">
        <f t="shared" si="17"/>
        <v>-4.8166624917942968</v>
      </c>
      <c r="AN50" s="5">
        <f>VLOOKUP($A50, Statcast!$A$2:$N$155, MATCH('Underlying Calculated'!AN$1, Statcast!$A$1:$N$1, 0), FALSE)</f>
        <v>8.5470089999999999E-2</v>
      </c>
      <c r="AO50" s="5">
        <f>VLOOKUP($A50, 'Statcast 2'!$A$2:$M$155, MATCH('Underlying Calculated'!AO$1, 'Statcast 2'!$A$1:$M$1, 0), FALSE)</f>
        <v>0.11899999999999999</v>
      </c>
      <c r="AP50" s="5">
        <f t="shared" si="18"/>
        <v>3.3529909999999996E-2</v>
      </c>
      <c r="AQ50" s="5">
        <f>VLOOKUP($A50, Statcast!$A$2:$N$155, MATCH('Underlying Calculated'!AQ$1, Statcast!$A$1:$N$1, 0), FALSE)</f>
        <v>0.39316238999999997</v>
      </c>
      <c r="AR50" s="5">
        <f>VLOOKUP($A50, 'Statcast 2'!$A$2:$M$155, MATCH('Underlying Calculated'!AR$1, 'Statcast 2'!$A$1:$M$1, 0), FALSE)</f>
        <v>0.43099999999999999</v>
      </c>
      <c r="AS50" s="8">
        <f t="shared" si="19"/>
        <v>3.7837610000000022E-2</v>
      </c>
      <c r="AT50" s="14">
        <f>VLOOKUP($A50,'+ Stats'!$A$2:$N$155, MATCH('Underlying Calculated'!AT$1, '+ Stats'!$A$1:$N$1, 0), FALSE)</f>
        <v>81.709222209510997</v>
      </c>
      <c r="AU50" s="14">
        <f>VLOOKUP($A50,'+ Stats 2'!$A$2:$M$155, MATCH('Underlying Calculated'!AU$1, '+ Stats 2'!$A$1:$M$1, 0), FALSE)</f>
        <v>88</v>
      </c>
      <c r="AV50" s="14">
        <f t="shared" si="20"/>
        <v>6.2907777904890025</v>
      </c>
      <c r="AW50" s="14">
        <f>VLOOKUP($A50,'+ Stats'!$A$2:$N$155, MATCH('Underlying Calculated'!AW$1, '+ Stats'!$A$1:$N$1, 0), FALSE)</f>
        <v>77.494532371866498</v>
      </c>
      <c r="AX50" s="14">
        <f>VLOOKUP($A50,'+ Stats 2'!$A$2:$M$155, MATCH('Underlying Calculated'!AX$1, '+ Stats 2'!$A$1:$M$1, 0), FALSE)</f>
        <v>94</v>
      </c>
      <c r="AY50" s="14">
        <f t="shared" si="21"/>
        <v>16.505467628133502</v>
      </c>
      <c r="AZ50" s="14">
        <f>VLOOKUP($A50,'+ Stats'!$A$2:$N$155, MATCH('Underlying Calculated'!AZ$1, '+ Stats'!$A$1:$N$1, 0), FALSE)</f>
        <v>135.87996000655701</v>
      </c>
      <c r="BA50" s="14">
        <f>VLOOKUP($A50,'+ Stats 2'!$A$2:$S$155, MATCH('Underlying Calculated'!BA$1, '+ Stats 2'!$A$1:$S$1, 0), FALSE)</f>
        <v>114</v>
      </c>
      <c r="BB50" s="14">
        <f t="shared" si="22"/>
        <v>-21.879960006557013</v>
      </c>
    </row>
    <row r="51" spans="1:54" x14ac:dyDescent="0.45">
      <c r="A51" t="s">
        <v>170</v>
      </c>
      <c r="B51" t="str">
        <f>VLOOKUP($A51, 'Plate Discipline'!$A$2:$N$155, MATCH('Underlying Calculated'!B$1, 'Plate Discipline'!$A$1:$N$1, 0), FALSE)</f>
        <v>STL</v>
      </c>
      <c r="C51" s="7">
        <f>VLOOKUP($A51, Dashboard!$A$2:$N$155, MATCH('Underlying Calculated'!C$1, Dashboard!$A$1:$N$1, 0), FALSE)</f>
        <v>0.25</v>
      </c>
      <c r="D51" s="7">
        <f>VLOOKUP($A51, 'Dashboard 2'!$A$2:$M$155, MATCH('Underlying Calculated'!D$1, 'Dashboard 2'!$A$1:$M$1, 0), FALSE)</f>
        <v>0.311</v>
      </c>
      <c r="E51" s="7">
        <f t="shared" ref="E51:E79" si="27">D51-C51</f>
        <v>6.0999999999999999E-2</v>
      </c>
      <c r="F51" s="7">
        <f>VLOOKUP($A51, 'Career Advanced'!$A$2:$X$450, MATCH('Underlying Calculated'!$D$1, 'Career Advanced'!$A$1:$X$1, 0), FALSE)</f>
        <v>0.30662710100000001</v>
      </c>
      <c r="G51" s="7">
        <f t="shared" ref="G51:G79" si="28">C51-F51</f>
        <v>-5.6627101000000013E-2</v>
      </c>
      <c r="H51" s="7">
        <f t="shared" ref="H51:H79" si="29">D51-F51</f>
        <v>4.3728989999999857E-3</v>
      </c>
      <c r="I51" s="7">
        <f t="shared" si="7"/>
        <v>6.0999999999999999E-2</v>
      </c>
      <c r="J51" s="7">
        <f t="shared" si="8"/>
        <v>6.0999999999999999E-2</v>
      </c>
      <c r="K51" s="14">
        <f t="shared" si="9"/>
        <v>23</v>
      </c>
      <c r="L51" s="7">
        <f t="shared" si="23"/>
        <v>5.6627101000000013E-2</v>
      </c>
      <c r="M51" s="7">
        <f t="shared" si="24"/>
        <v>4.3728989999999857E-3</v>
      </c>
      <c r="N51" s="14">
        <f t="shared" si="25"/>
        <v>21</v>
      </c>
      <c r="O51" s="14">
        <f t="shared" si="26"/>
        <v>93</v>
      </c>
      <c r="P51" s="6">
        <f>VLOOKUP($A51, 'Plate Discipline'!$A$2:$N$155, MATCH('Underlying Calculated'!P$1, 'Plate Discipline'!$A$1:$N$1, 0), FALSE)</f>
        <v>0.21204819</v>
      </c>
      <c r="Q51" s="6">
        <f>VLOOKUP($A51, 'Plate Discipline 2'!$A$2:$M$155, MATCH('Underlying Calculated'!Q$1, 'Plate Discipline 2'!$A$1:$M$1, 0), FALSE)</f>
        <v>0.27300000000000002</v>
      </c>
      <c r="R51" s="6">
        <f t="shared" ref="R51:R79" si="30">Q51-P51</f>
        <v>6.0951810000000023E-2</v>
      </c>
      <c r="S51" s="6">
        <f>VLOOKUP($A51, 'Plate Discipline'!$A$2:$N$155, MATCH('Underlying Calculated'!S$1, 'Plate Discipline'!$A$1:$N$1, 0), FALSE)</f>
        <v>0.55875830999999998</v>
      </c>
      <c r="T51" s="6">
        <f>VLOOKUP($A51, 'Plate Discipline 2'!$A$2:$M$155, MATCH('Underlying Calculated'!T$1, 'Plate Discipline 2'!$A$1:$M$1, 0), FALSE)</f>
        <v>0.627</v>
      </c>
      <c r="U51" s="6">
        <f t="shared" ref="U51:U79" si="31">T51-S51</f>
        <v>6.8241690000000021E-2</v>
      </c>
      <c r="V51" s="6">
        <f>VLOOKUP($A51, 'Plate Discipline'!$A$2:$N$155, MATCH('Underlying Calculated'!V$1, 'Plate Discipline'!$A$1:$N$1, 0), FALSE)</f>
        <v>0.39260970000000001</v>
      </c>
      <c r="W51" s="6">
        <f>VLOOKUP($A51, 'Plate Discipline 2'!$A$2:$M$155, MATCH('Underlying Calculated'!W$1, 'Plate Discipline 2'!$A$1:$M$1, 0), FALSE)</f>
        <v>0.45700000000000002</v>
      </c>
      <c r="X51" s="6">
        <f t="shared" ref="X51:X79" si="32">W51-V51</f>
        <v>6.4390300000000011E-2</v>
      </c>
      <c r="Y51" s="6">
        <f>VLOOKUP($A51, 'Plate Discipline'!$A$2:$N$155, MATCH('Underlying Calculated'!Y$1, 'Plate Discipline'!$A$1:$N$1, 0), FALSE)</f>
        <v>0.70454545000000002</v>
      </c>
      <c r="Z51" s="6">
        <f>VLOOKUP($A51, 'Plate Discipline 2'!$A$2:$M$155, MATCH('Underlying Calculated'!Z$1, 'Plate Discipline 2'!$A$1:$M$1, 0), FALSE)</f>
        <v>0.68</v>
      </c>
      <c r="AA51" s="6">
        <f t="shared" ref="AA51:AA79" si="33">Z51-Y51</f>
        <v>-2.4545449999999969E-2</v>
      </c>
      <c r="AB51" s="6">
        <f>VLOOKUP($A51, 'Plate Discipline'!$A$2:$N$155, MATCH('Underlying Calculated'!AB$1, 'Plate Discipline'!$A$1:$N$1, 0), FALSE)</f>
        <v>0.90873015999999995</v>
      </c>
      <c r="AC51" s="6">
        <f>VLOOKUP($A51, 'Plate Discipline 2'!$A$2:$M$155, MATCH('Underlying Calculated'!AC$1, 'Plate Discipline 2'!$A$1:$M$1, 0), FALSE)</f>
        <v>0.93799999999999994</v>
      </c>
      <c r="AD51" s="6">
        <f t="shared" ref="AD51:AD79" si="34">AC51-AB51</f>
        <v>2.9269839999999991E-2</v>
      </c>
      <c r="AE51" s="6">
        <f>VLOOKUP($A51, 'Plate Discipline'!$A$2:$N$155, MATCH('Underlying Calculated'!AE$1, 'Plate Discipline'!$A$1:$N$1, 0), FALSE)</f>
        <v>0.85588235000000001</v>
      </c>
      <c r="AF51" s="6">
        <f>VLOOKUP($A51, 'Plate Discipline 2'!$A$2:$M$155, MATCH('Underlying Calculated'!AF$1, 'Plate Discipline 2'!$A$1:$M$1, 0), FALSE)</f>
        <v>0.86399999999999999</v>
      </c>
      <c r="AG51" s="6">
        <f t="shared" ref="AG51:AG79" si="35">AF51-AE51</f>
        <v>8.1176499999999763E-3</v>
      </c>
      <c r="AH51" s="8">
        <f>VLOOKUP($A51, Statcast!$A$2:$N$155, MATCH('Underlying Calculated'!AH$1, Statcast!$A$1:$N$1, 0), FALSE)</f>
        <v>88.384668498695902</v>
      </c>
      <c r="AI51" s="8">
        <f>VLOOKUP($A51, 'Statcast 2'!$A$2:$M$155, MATCH('Underlying Calculated'!AI$1, 'Statcast 2'!$A$1:$M$1, 0), FALSE)</f>
        <v>88.7</v>
      </c>
      <c r="AJ51" s="8">
        <f t="shared" ref="AJ51:AJ79" si="36">AI51-AH51</f>
        <v>0.31533150130410093</v>
      </c>
      <c r="AK51" s="8">
        <f>VLOOKUP($A51, Statcast!$A$2:$N$155, MATCH('Underlying Calculated'!AK$1, Statcast!$A$1:$N$1, 0), FALSE)</f>
        <v>12.7127750476677</v>
      </c>
      <c r="AL51" s="8">
        <f>VLOOKUP($A51, 'Statcast 2'!$A$2:$M$155, MATCH('Underlying Calculated'!AL$1, 'Statcast 2'!$A$1:$M$1, 0), FALSE)</f>
        <v>13.9</v>
      </c>
      <c r="AM51" s="8">
        <f t="shared" ref="AM51:AM79" si="37">AL51-AK51</f>
        <v>1.1872249523323006</v>
      </c>
      <c r="AN51" s="5">
        <f>VLOOKUP($A51, Statcast!$A$2:$N$155, MATCH('Underlying Calculated'!AN$1, Statcast!$A$1:$N$1, 0), FALSE)</f>
        <v>6.5476190000000004E-2</v>
      </c>
      <c r="AO51" s="5">
        <f>VLOOKUP($A51, 'Statcast 2'!$A$2:$M$155, MATCH('Underlying Calculated'!AO$1, 'Statcast 2'!$A$1:$M$1, 0), FALSE)</f>
        <v>4.1000000000000002E-2</v>
      </c>
      <c r="AP51" s="5">
        <f t="shared" ref="AP51:AP79" si="38">AO51-AN51</f>
        <v>-2.4476190000000002E-2</v>
      </c>
      <c r="AQ51" s="5">
        <f>VLOOKUP($A51, Statcast!$A$2:$N$155, MATCH('Underlying Calculated'!AQ$1, Statcast!$A$1:$N$1, 0), FALSE)</f>
        <v>0.375</v>
      </c>
      <c r="AR51" s="5">
        <f>VLOOKUP($A51, 'Statcast 2'!$A$2:$M$155, MATCH('Underlying Calculated'!AR$1, 'Statcast 2'!$A$1:$M$1, 0), FALSE)</f>
        <v>0.372</v>
      </c>
      <c r="AS51" s="8">
        <f t="shared" ref="AS51:AS79" si="39">AR51-AQ51</f>
        <v>-3.0000000000000027E-3</v>
      </c>
      <c r="AT51" s="14">
        <f>VLOOKUP($A51,'+ Stats'!$A$2:$N$155, MATCH('Underlying Calculated'!AT$1, '+ Stats'!$A$1:$N$1, 0), FALSE)</f>
        <v>93.400362070356096</v>
      </c>
      <c r="AU51" s="14">
        <f>VLOOKUP($A51,'+ Stats 2'!$A$2:$M$155, MATCH('Underlying Calculated'!AU$1, '+ Stats 2'!$A$1:$M$1, 0), FALSE)</f>
        <v>105</v>
      </c>
      <c r="AV51" s="14">
        <f t="shared" ref="AV51:AV79" si="40">AU51-AT51</f>
        <v>11.599637929643904</v>
      </c>
      <c r="AW51" s="14">
        <f>VLOOKUP($A51,'+ Stats'!$A$2:$N$155, MATCH('Underlying Calculated'!AW$1, '+ Stats'!$A$1:$N$1, 0), FALSE)</f>
        <v>98.840331667458301</v>
      </c>
      <c r="AX51" s="14">
        <f>VLOOKUP($A51,'+ Stats 2'!$A$2:$M$155, MATCH('Underlying Calculated'!AX$1, '+ Stats 2'!$A$1:$M$1, 0), FALSE)</f>
        <v>96</v>
      </c>
      <c r="AY51" s="14">
        <f t="shared" ref="AY51:AY79" si="41">AX51-AW51</f>
        <v>-2.840331667458301</v>
      </c>
      <c r="AZ51" s="14">
        <f>VLOOKUP($A51,'+ Stats'!$A$2:$N$155, MATCH('Underlying Calculated'!AZ$1, '+ Stats'!$A$1:$N$1, 0), FALSE)</f>
        <v>104.878422212264</v>
      </c>
      <c r="BA51" s="14">
        <f>VLOOKUP($A51,'+ Stats 2'!$A$2:$S$155, MATCH('Underlying Calculated'!BA$1, '+ Stats 2'!$A$1:$S$1, 0), FALSE)</f>
        <v>101</v>
      </c>
      <c r="BB51" s="14">
        <f t="shared" ref="BB51:BB79" si="42">BA51-AZ51</f>
        <v>-3.8784222122639989</v>
      </c>
    </row>
    <row r="52" spans="1:54" x14ac:dyDescent="0.45">
      <c r="A52" t="s">
        <v>196</v>
      </c>
      <c r="B52" t="str">
        <f>VLOOKUP($A52, 'Plate Discipline'!$A$2:$N$155, MATCH('Underlying Calculated'!B$1, 'Plate Discipline'!$A$1:$N$1, 0), FALSE)</f>
        <v>STL</v>
      </c>
      <c r="C52" s="7">
        <f>VLOOKUP($A52, Dashboard!$A$2:$N$155, MATCH('Underlying Calculated'!C$1, Dashboard!$A$1:$N$1, 0), FALSE)</f>
        <v>0.30327868800000002</v>
      </c>
      <c r="D52" s="7">
        <f>VLOOKUP($A52, 'Dashboard 2'!$A$2:$M$155, MATCH('Underlying Calculated'!D$1, 'Dashboard 2'!$A$1:$M$1, 0), FALSE)</f>
        <v>0.309</v>
      </c>
      <c r="E52" s="7">
        <f t="shared" si="27"/>
        <v>5.7213119999999784E-3</v>
      </c>
      <c r="F52" s="7">
        <f>VLOOKUP($A52, 'Career Advanced'!$A$2:$X$450, MATCH('Underlying Calculated'!$D$1, 'Career Advanced'!$A$1:$X$1, 0), FALSE)</f>
        <v>0.34380776299999999</v>
      </c>
      <c r="G52" s="7">
        <f t="shared" si="28"/>
        <v>-4.052907499999997E-2</v>
      </c>
      <c r="H52" s="7">
        <f t="shared" si="29"/>
        <v>-3.4807762999999992E-2</v>
      </c>
      <c r="I52" s="7">
        <f t="shared" si="7"/>
        <v>5.7213119999999784E-3</v>
      </c>
      <c r="J52" s="7">
        <f t="shared" si="8"/>
        <v>5.7213119999999784E-3</v>
      </c>
      <c r="K52" s="14">
        <f t="shared" si="9"/>
        <v>94</v>
      </c>
      <c r="L52" s="7">
        <f t="shared" si="23"/>
        <v>4.052907499999997E-2</v>
      </c>
      <c r="M52" s="7">
        <f t="shared" si="24"/>
        <v>3.4807762999999992E-2</v>
      </c>
      <c r="N52" s="14">
        <f t="shared" si="25"/>
        <v>42</v>
      </c>
      <c r="O52" s="14">
        <f t="shared" si="26"/>
        <v>24</v>
      </c>
      <c r="P52" s="6">
        <f>VLOOKUP($A52, 'Plate Discipline'!$A$2:$N$155, MATCH('Underlying Calculated'!P$1, 'Plate Discipline'!$A$1:$N$1, 0), FALSE)</f>
        <v>0.28169013999999998</v>
      </c>
      <c r="Q52" s="6">
        <f>VLOOKUP($A52, 'Plate Discipline 2'!$A$2:$M$155, MATCH('Underlying Calculated'!Q$1, 'Plate Discipline 2'!$A$1:$M$1, 0), FALSE)</f>
        <v>0.28499999999999998</v>
      </c>
      <c r="R52" s="6">
        <f t="shared" si="30"/>
        <v>3.3098599999999978E-3</v>
      </c>
      <c r="S52" s="6">
        <f>VLOOKUP($A52, 'Plate Discipline'!$A$2:$N$155, MATCH('Underlying Calculated'!S$1, 'Plate Discipline'!$A$1:$N$1, 0), FALSE)</f>
        <v>0.61567877999999998</v>
      </c>
      <c r="T52" s="6">
        <f>VLOOKUP($A52, 'Plate Discipline 2'!$A$2:$M$155, MATCH('Underlying Calculated'!T$1, 'Plate Discipline 2'!$A$1:$M$1, 0), FALSE)</f>
        <v>0.65900000000000003</v>
      </c>
      <c r="U52" s="6">
        <f t="shared" si="31"/>
        <v>4.3321220000000049E-2</v>
      </c>
      <c r="V52" s="6">
        <f>VLOOKUP($A52, 'Plate Discipline'!$A$2:$N$155, MATCH('Underlying Calculated'!V$1, 'Plate Discipline'!$A$1:$N$1, 0), FALSE)</f>
        <v>0.46575341999999997</v>
      </c>
      <c r="W52" s="6">
        <f>VLOOKUP($A52, 'Plate Discipline 2'!$A$2:$M$155, MATCH('Underlying Calculated'!W$1, 'Plate Discipline 2'!$A$1:$M$1, 0), FALSE)</f>
        <v>0.48399999999999999</v>
      </c>
      <c r="X52" s="6">
        <f t="shared" si="32"/>
        <v>1.8246580000000012E-2</v>
      </c>
      <c r="Y52" s="6">
        <f>VLOOKUP($A52, 'Plate Discipline'!$A$2:$N$155, MATCH('Underlying Calculated'!Y$1, 'Plate Discipline'!$A$1:$N$1, 0), FALSE)</f>
        <v>0.59166666999999995</v>
      </c>
      <c r="Z52" s="6">
        <f>VLOOKUP($A52, 'Plate Discipline 2'!$A$2:$M$155, MATCH('Underlying Calculated'!Z$1, 'Plate Discipline 2'!$A$1:$M$1, 0), FALSE)</f>
        <v>0.629</v>
      </c>
      <c r="AA52" s="6">
        <f t="shared" si="33"/>
        <v>3.7333330000000053E-2</v>
      </c>
      <c r="AB52" s="6">
        <f>VLOOKUP($A52, 'Plate Discipline'!$A$2:$N$155, MATCH('Underlying Calculated'!AB$1, 'Plate Discipline'!$A$1:$N$1, 0), FALSE)</f>
        <v>0.77018633999999997</v>
      </c>
      <c r="AC52" s="6">
        <f>VLOOKUP($A52, 'Plate Discipline 2'!$A$2:$M$155, MATCH('Underlying Calculated'!AC$1, 'Plate Discipline 2'!$A$1:$M$1, 0), FALSE)</f>
        <v>0.81699999999999995</v>
      </c>
      <c r="AD52" s="6">
        <f t="shared" si="34"/>
        <v>4.6813659999999979E-2</v>
      </c>
      <c r="AE52" s="6">
        <f>VLOOKUP($A52, 'Plate Discipline'!$A$2:$N$155, MATCH('Underlying Calculated'!AE$1, 'Plate Discipline'!$A$1:$N$1, 0), FALSE)</f>
        <v>0.72171945999999998</v>
      </c>
      <c r="AF52" s="6">
        <f>VLOOKUP($A52, 'Plate Discipline 2'!$A$2:$M$155, MATCH('Underlying Calculated'!AF$1, 'Plate Discipline 2'!$A$1:$M$1, 0), FALSE)</f>
        <v>0.76500000000000001</v>
      </c>
      <c r="AG52" s="6">
        <f t="shared" si="35"/>
        <v>4.3280540000000034E-2</v>
      </c>
      <c r="AH52" s="8">
        <f>VLOOKUP($A52, Statcast!$A$2:$N$155, MATCH('Underlying Calculated'!AH$1, Statcast!$A$1:$N$1, 0), FALSE)</f>
        <v>91.160432564195702</v>
      </c>
      <c r="AI52" s="8">
        <f>VLOOKUP($A52, 'Statcast 2'!$A$2:$M$155, MATCH('Underlying Calculated'!AI$1, 'Statcast 2'!$A$1:$M$1, 0), FALSE)</f>
        <v>91.9</v>
      </c>
      <c r="AJ52" s="8">
        <f t="shared" si="36"/>
        <v>0.73956743580430384</v>
      </c>
      <c r="AK52" s="8">
        <f>VLOOKUP($A52, Statcast!$A$2:$N$155, MATCH('Underlying Calculated'!AK$1, Statcast!$A$1:$N$1, 0), FALSE)</f>
        <v>14.0550785942595</v>
      </c>
      <c r="AL52" s="8">
        <f>VLOOKUP($A52, 'Statcast 2'!$A$2:$M$155, MATCH('Underlying Calculated'!AL$1, 'Statcast 2'!$A$1:$M$1, 0), FALSE)</f>
        <v>14.1</v>
      </c>
      <c r="AM52" s="8">
        <f t="shared" si="37"/>
        <v>4.4921405740499409E-2</v>
      </c>
      <c r="AN52" s="5">
        <f>VLOOKUP($A52, Statcast!$A$2:$N$155, MATCH('Underlying Calculated'!AN$1, Statcast!$A$1:$N$1, 0), FALSE)</f>
        <v>6.1068699999999997E-2</v>
      </c>
      <c r="AO52" s="5">
        <f>VLOOKUP($A52, 'Statcast 2'!$A$2:$M$155, MATCH('Underlying Calculated'!AO$1, 'Statcast 2'!$A$1:$M$1, 0), FALSE)</f>
        <v>0.126</v>
      </c>
      <c r="AP52" s="5">
        <f t="shared" si="38"/>
        <v>6.4931299999999997E-2</v>
      </c>
      <c r="AQ52" s="5">
        <f>VLOOKUP($A52, Statcast!$A$2:$N$155, MATCH('Underlying Calculated'!AQ$1, Statcast!$A$1:$N$1, 0), FALSE)</f>
        <v>0.44274808999999998</v>
      </c>
      <c r="AR52" s="5">
        <f>VLOOKUP($A52, 'Statcast 2'!$A$2:$M$155, MATCH('Underlying Calculated'!AR$1, 'Statcast 2'!$A$1:$M$1, 0), FALSE)</f>
        <v>0.51</v>
      </c>
      <c r="AS52" s="8">
        <f t="shared" si="39"/>
        <v>6.7251910000000026E-2</v>
      </c>
      <c r="AT52" s="14">
        <f>VLOOKUP($A52,'+ Stats'!$A$2:$N$155, MATCH('Underlying Calculated'!AT$1, '+ Stats'!$A$1:$N$1, 0), FALSE)</f>
        <v>105.31188611496</v>
      </c>
      <c r="AU52" s="14">
        <f>VLOOKUP($A52,'+ Stats 2'!$A$2:$M$155, MATCH('Underlying Calculated'!AU$1, '+ Stats 2'!$A$1:$M$1, 0), FALSE)</f>
        <v>103</v>
      </c>
      <c r="AV52" s="14">
        <f t="shared" si="40"/>
        <v>-2.3118861149600036</v>
      </c>
      <c r="AW52" s="14">
        <f>VLOOKUP($A52,'+ Stats'!$A$2:$N$155, MATCH('Underlying Calculated'!AW$1, '+ Stats'!$A$1:$N$1, 0), FALSE)</f>
        <v>99.120913563778203</v>
      </c>
      <c r="AX52" s="14">
        <f>VLOOKUP($A52,'+ Stats 2'!$A$2:$M$155, MATCH('Underlying Calculated'!AX$1, '+ Stats 2'!$A$1:$M$1, 0), FALSE)</f>
        <v>98</v>
      </c>
      <c r="AY52" s="14">
        <f t="shared" si="41"/>
        <v>-1.1209135637782026</v>
      </c>
      <c r="AZ52" s="14">
        <f>VLOOKUP($A52,'+ Stats'!$A$2:$N$155, MATCH('Underlying Calculated'!AZ$1, '+ Stats'!$A$1:$N$1, 0), FALSE)</f>
        <v>98.174208372735706</v>
      </c>
      <c r="BA52" s="14">
        <f>VLOOKUP($A52,'+ Stats 2'!$A$2:$S$155, MATCH('Underlying Calculated'!BA$1, '+ Stats 2'!$A$1:$S$1, 0), FALSE)</f>
        <v>101</v>
      </c>
      <c r="BB52" s="14">
        <f t="shared" si="42"/>
        <v>2.8257916272642944</v>
      </c>
    </row>
    <row r="53" spans="1:54" x14ac:dyDescent="0.45">
      <c r="A53" t="s">
        <v>175</v>
      </c>
      <c r="B53" t="str">
        <f>VLOOKUP($A53, 'Plate Discipline'!$A$2:$N$155, MATCH('Underlying Calculated'!B$1, 'Plate Discipline'!$A$1:$N$1, 0), FALSE)</f>
        <v>CIN</v>
      </c>
      <c r="C53" s="7">
        <f>VLOOKUP($A53, Dashboard!$A$2:$N$155, MATCH('Underlying Calculated'!C$1, Dashboard!$A$1:$N$1, 0), FALSE)</f>
        <v>0.26984126899999999</v>
      </c>
      <c r="D53" s="7">
        <f>VLOOKUP($A53, 'Dashboard 2'!$A$2:$M$155, MATCH('Underlying Calculated'!D$1, 'Dashboard 2'!$A$1:$M$1, 0), FALSE)</f>
        <v>0.3</v>
      </c>
      <c r="E53" s="7">
        <f t="shared" si="27"/>
        <v>3.0158730999999994E-2</v>
      </c>
      <c r="F53" s="7">
        <f>VLOOKUP($A53, 'Career Advanced'!$A$2:$X$450, MATCH('Underlying Calculated'!$D$1, 'Career Advanced'!$A$1:$X$1, 0), FALSE)</f>
        <v>0.30262172199999998</v>
      </c>
      <c r="G53" s="7">
        <f t="shared" si="28"/>
        <v>-3.2780452999999987E-2</v>
      </c>
      <c r="H53" s="7">
        <f t="shared" si="29"/>
        <v>-2.621721999999993E-3</v>
      </c>
      <c r="I53" s="7">
        <f t="shared" si="7"/>
        <v>3.0158730999999994E-2</v>
      </c>
      <c r="J53" s="7">
        <f t="shared" si="8"/>
        <v>3.0158730999999994E-2</v>
      </c>
      <c r="K53" s="14">
        <f t="shared" si="9"/>
        <v>56</v>
      </c>
      <c r="L53" s="7">
        <f t="shared" si="23"/>
        <v>3.2780452999999987E-2</v>
      </c>
      <c r="M53" s="7">
        <f t="shared" si="24"/>
        <v>2.621721999999993E-3</v>
      </c>
      <c r="N53" s="14">
        <f t="shared" si="25"/>
        <v>50</v>
      </c>
      <c r="O53" s="14">
        <f t="shared" si="26"/>
        <v>98</v>
      </c>
      <c r="P53" s="6">
        <f>VLOOKUP($A53, 'Plate Discipline'!$A$2:$N$155, MATCH('Underlying Calculated'!P$1, 'Plate Discipline'!$A$1:$N$1, 0), FALSE)</f>
        <v>0.14646465</v>
      </c>
      <c r="Q53" s="6">
        <f>VLOOKUP($A53, 'Plate Discipline 2'!$A$2:$M$155, MATCH('Underlying Calculated'!Q$1, 'Plate Discipline 2'!$A$1:$M$1, 0), FALSE)</f>
        <v>0.182</v>
      </c>
      <c r="R53" s="6">
        <f t="shared" si="30"/>
        <v>3.5535349999999993E-2</v>
      </c>
      <c r="S53" s="6">
        <f>VLOOKUP($A53, 'Plate Discipline'!$A$2:$N$155, MATCH('Underlying Calculated'!S$1, 'Plate Discipline'!$A$1:$N$1, 0), FALSE)</f>
        <v>0.53452116000000005</v>
      </c>
      <c r="T53" s="6">
        <f>VLOOKUP($A53, 'Plate Discipline 2'!$A$2:$M$155, MATCH('Underlying Calculated'!T$1, 'Plate Discipline 2'!$A$1:$M$1, 0), FALSE)</f>
        <v>0.60199999999999998</v>
      </c>
      <c r="U53" s="6">
        <f t="shared" si="31"/>
        <v>6.7478839999999929E-2</v>
      </c>
      <c r="V53" s="6">
        <f>VLOOKUP($A53, 'Plate Discipline'!$A$2:$N$155, MATCH('Underlying Calculated'!V$1, 'Plate Discipline'!$A$1:$N$1, 0), FALSE)</f>
        <v>0.35266271999999999</v>
      </c>
      <c r="W53" s="6">
        <f>VLOOKUP($A53, 'Plate Discipline 2'!$A$2:$M$155, MATCH('Underlying Calculated'!W$1, 'Plate Discipline 2'!$A$1:$M$1, 0), FALSE)</f>
        <v>0.40600000000000003</v>
      </c>
      <c r="X53" s="6">
        <f t="shared" si="32"/>
        <v>5.3337280000000042E-2</v>
      </c>
      <c r="Y53" s="6">
        <f>VLOOKUP($A53, 'Plate Discipline'!$A$2:$N$155, MATCH('Underlying Calculated'!Y$1, 'Plate Discipline'!$A$1:$N$1, 0), FALSE)</f>
        <v>0.62068966000000003</v>
      </c>
      <c r="Z53" s="6">
        <f>VLOOKUP($A53, 'Plate Discipline 2'!$A$2:$M$155, MATCH('Underlying Calculated'!Z$1, 'Plate Discipline 2'!$A$1:$M$1, 0), FALSE)</f>
        <v>0.57299999999999995</v>
      </c>
      <c r="AA53" s="6">
        <f t="shared" si="33"/>
        <v>-4.7689660000000078E-2</v>
      </c>
      <c r="AB53" s="6">
        <f>VLOOKUP($A53, 'Plate Discipline'!$A$2:$N$155, MATCH('Underlying Calculated'!AB$1, 'Plate Discipline'!$A$1:$N$1, 0), FALSE)</f>
        <v>0.90833333000000005</v>
      </c>
      <c r="AC53" s="6">
        <f>VLOOKUP($A53, 'Plate Discipline 2'!$A$2:$M$155, MATCH('Underlying Calculated'!AC$1, 'Plate Discipline 2'!$A$1:$M$1, 0), FALSE)</f>
        <v>0.871</v>
      </c>
      <c r="AD53" s="6">
        <f t="shared" si="34"/>
        <v>-3.7333330000000053E-2</v>
      </c>
      <c r="AE53" s="6">
        <f>VLOOKUP($A53, 'Plate Discipline'!$A$2:$N$155, MATCH('Underlying Calculated'!AE$1, 'Plate Discipline'!$A$1:$N$1, 0), FALSE)</f>
        <v>0.85234898999999997</v>
      </c>
      <c r="AF53" s="6">
        <f>VLOOKUP($A53, 'Plate Discipline 2'!$A$2:$M$155, MATCH('Underlying Calculated'!AF$1, 'Plate Discipline 2'!$A$1:$M$1, 0), FALSE)</f>
        <v>0.80900000000000005</v>
      </c>
      <c r="AG53" s="6">
        <f t="shared" si="35"/>
        <v>-4.3348989999999921E-2</v>
      </c>
      <c r="AH53" s="8">
        <f>VLOOKUP($A53, Statcast!$A$2:$N$155, MATCH('Underlying Calculated'!AH$1, Statcast!$A$1:$N$1, 0), FALSE)</f>
        <v>86.907021671533499</v>
      </c>
      <c r="AI53" s="8">
        <f>VLOOKUP($A53, 'Statcast 2'!$A$2:$M$155, MATCH('Underlying Calculated'!AI$1, 'Statcast 2'!$A$1:$M$1, 0), FALSE)</f>
        <v>87.5</v>
      </c>
      <c r="AJ53" s="8">
        <f t="shared" si="36"/>
        <v>0.59297832846650067</v>
      </c>
      <c r="AK53" s="8">
        <f>VLOOKUP($A53, Statcast!$A$2:$N$155, MATCH('Underlying Calculated'!AK$1, Statcast!$A$1:$N$1, 0), FALSE)</f>
        <v>8.0903790742158801</v>
      </c>
      <c r="AL53" s="8">
        <f>VLOOKUP($A53, 'Statcast 2'!$A$2:$M$155, MATCH('Underlying Calculated'!AL$1, 'Statcast 2'!$A$1:$M$1, 0), FALSE)</f>
        <v>15.7</v>
      </c>
      <c r="AM53" s="8">
        <f t="shared" si="37"/>
        <v>7.6096209257841192</v>
      </c>
      <c r="AN53" s="5">
        <f>VLOOKUP($A53, Statcast!$A$2:$N$155, MATCH('Underlying Calculated'!AN$1, Statcast!$A$1:$N$1, 0), FALSE)</f>
        <v>3.1007750000000001E-2</v>
      </c>
      <c r="AO53" s="5">
        <f>VLOOKUP($A53, 'Statcast 2'!$A$2:$M$155, MATCH('Underlying Calculated'!AO$1, 'Statcast 2'!$A$1:$M$1, 0), FALSE)</f>
        <v>0.108</v>
      </c>
      <c r="AP53" s="5">
        <f t="shared" si="38"/>
        <v>7.6992249999999998E-2</v>
      </c>
      <c r="AQ53" s="5">
        <f>VLOOKUP($A53, Statcast!$A$2:$N$155, MATCH('Underlying Calculated'!AQ$1, Statcast!$A$1:$N$1, 0), FALSE)</f>
        <v>0.32558140000000002</v>
      </c>
      <c r="AR53" s="5">
        <f>VLOOKUP($A53, 'Statcast 2'!$A$2:$M$155, MATCH('Underlying Calculated'!AR$1, 'Statcast 2'!$A$1:$M$1, 0), FALSE)</f>
        <v>0.40200000000000002</v>
      </c>
      <c r="AS53" s="8">
        <f t="shared" si="39"/>
        <v>7.6418600000000003E-2</v>
      </c>
      <c r="AT53" s="14">
        <f>VLOOKUP($A53,'+ Stats'!$A$2:$N$155, MATCH('Underlying Calculated'!AT$1, '+ Stats'!$A$1:$N$1, 0), FALSE)</f>
        <v>128.71452758565201</v>
      </c>
      <c r="AU53" s="14">
        <f>VLOOKUP($A53,'+ Stats 2'!$A$2:$M$155, MATCH('Underlying Calculated'!AU$1, '+ Stats 2'!$A$1:$M$1, 0), FALSE)</f>
        <v>95</v>
      </c>
      <c r="AV53" s="14">
        <f t="shared" si="40"/>
        <v>-33.714527585652007</v>
      </c>
      <c r="AW53" s="14">
        <f>VLOOKUP($A53,'+ Stats'!$A$2:$N$155, MATCH('Underlying Calculated'!AW$1, '+ Stats'!$A$1:$N$1, 0), FALSE)</f>
        <v>113.538501025052</v>
      </c>
      <c r="AX53" s="14">
        <f>VLOOKUP($A53,'+ Stats 2'!$A$2:$M$155, MATCH('Underlying Calculated'!AX$1, '+ Stats 2'!$A$1:$M$1, 0), FALSE)</f>
        <v>93</v>
      </c>
      <c r="AY53" s="14">
        <f t="shared" si="41"/>
        <v>-20.538501025052</v>
      </c>
      <c r="AZ53" s="14">
        <f>VLOOKUP($A53,'+ Stats'!$A$2:$N$155, MATCH('Underlying Calculated'!AZ$1, '+ Stats'!$A$1:$N$1, 0), FALSE)</f>
        <v>68.930827075061302</v>
      </c>
      <c r="BA53" s="14">
        <f>VLOOKUP($A53,'+ Stats 2'!$A$2:$S$155, MATCH('Underlying Calculated'!BA$1, '+ Stats 2'!$A$1:$S$1, 0), FALSE)</f>
        <v>111</v>
      </c>
      <c r="BB53" s="14">
        <f t="shared" si="42"/>
        <v>42.069172924938698</v>
      </c>
    </row>
    <row r="54" spans="1:54" x14ac:dyDescent="0.45">
      <c r="A54" t="s">
        <v>187</v>
      </c>
      <c r="B54" t="str">
        <f>VLOOKUP($A54, 'Plate Discipline'!$A$2:$N$155, MATCH('Underlying Calculated'!B$1, 'Plate Discipline'!$A$1:$N$1, 0), FALSE)</f>
        <v>PIT</v>
      </c>
      <c r="C54" s="7">
        <f>VLOOKUP($A54, Dashboard!$A$2:$N$155, MATCH('Underlying Calculated'!C$1, Dashboard!$A$1:$N$1, 0), FALSE)</f>
        <v>0.28155339800000001</v>
      </c>
      <c r="D54" s="7">
        <f>VLOOKUP($A54, 'Dashboard 2'!$A$2:$M$155, MATCH('Underlying Calculated'!D$1, 'Dashboard 2'!$A$1:$M$1, 0), FALSE)</f>
        <v>0.29399999999999998</v>
      </c>
      <c r="E54" s="7">
        <f t="shared" si="27"/>
        <v>1.2446601999999973E-2</v>
      </c>
      <c r="F54" s="7">
        <f>VLOOKUP($A54, 'Career Advanced'!$A$2:$X$450, MATCH('Underlying Calculated'!$D$1, 'Career Advanced'!$A$1:$X$1, 0), FALSE)</f>
        <v>0.31394147999999999</v>
      </c>
      <c r="G54" s="7">
        <f t="shared" si="28"/>
        <v>-3.2388081999999985E-2</v>
      </c>
      <c r="H54" s="7">
        <f t="shared" si="29"/>
        <v>-1.9941480000000011E-2</v>
      </c>
      <c r="I54" s="7">
        <f t="shared" si="7"/>
        <v>1.2446601999999973E-2</v>
      </c>
      <c r="J54" s="7">
        <f t="shared" si="8"/>
        <v>1.2446601999999973E-2</v>
      </c>
      <c r="K54" s="14">
        <f t="shared" si="9"/>
        <v>84</v>
      </c>
      <c r="L54" s="7">
        <f t="shared" si="23"/>
        <v>3.2388081999999985E-2</v>
      </c>
      <c r="M54" s="7">
        <f t="shared" si="24"/>
        <v>1.9941480000000011E-2</v>
      </c>
      <c r="N54" s="14">
        <f t="shared" si="25"/>
        <v>51</v>
      </c>
      <c r="O54" s="14">
        <f t="shared" si="26"/>
        <v>43</v>
      </c>
      <c r="P54" s="6">
        <f>VLOOKUP($A54, 'Plate Discipline'!$A$2:$N$155, MATCH('Underlying Calculated'!P$1, 'Plate Discipline'!$A$1:$N$1, 0), FALSE)</f>
        <v>0.18449198</v>
      </c>
      <c r="Q54" s="6">
        <f>VLOOKUP($A54, 'Plate Discipline 2'!$A$2:$M$155, MATCH('Underlying Calculated'!Q$1, 'Plate Discipline 2'!$A$1:$M$1, 0), FALSE)</f>
        <v>0.16500000000000001</v>
      </c>
      <c r="R54" s="6">
        <f t="shared" si="30"/>
        <v>-1.9491979999999992E-2</v>
      </c>
      <c r="S54" s="6">
        <f>VLOOKUP($A54, 'Plate Discipline'!$A$2:$N$155, MATCH('Underlying Calculated'!S$1, 'Plate Discipline'!$A$1:$N$1, 0), FALSE)</f>
        <v>0.63636364000000001</v>
      </c>
      <c r="T54" s="6">
        <f>VLOOKUP($A54, 'Plate Discipline 2'!$A$2:$M$155, MATCH('Underlying Calculated'!T$1, 'Plate Discipline 2'!$A$1:$M$1, 0), FALSE)</f>
        <v>0.63500000000000001</v>
      </c>
      <c r="U54" s="6">
        <f t="shared" si="31"/>
        <v>-1.3636399999999993E-3</v>
      </c>
      <c r="V54" s="6">
        <f>VLOOKUP($A54, 'Plate Discipline'!$A$2:$N$155, MATCH('Underlying Calculated'!V$1, 'Plate Discipline'!$A$1:$N$1, 0), FALSE)</f>
        <v>0.42297980000000002</v>
      </c>
      <c r="W54" s="6">
        <f>VLOOKUP($A54, 'Plate Discipline 2'!$A$2:$M$155, MATCH('Underlying Calculated'!W$1, 'Plate Discipline 2'!$A$1:$M$1, 0), FALSE)</f>
        <v>0.42499999999999999</v>
      </c>
      <c r="X54" s="6">
        <f t="shared" si="32"/>
        <v>2.020199999999972E-3</v>
      </c>
      <c r="Y54" s="6">
        <f>VLOOKUP($A54, 'Plate Discipline'!$A$2:$N$155, MATCH('Underlying Calculated'!Y$1, 'Plate Discipline'!$A$1:$N$1, 0), FALSE)</f>
        <v>0.46376812000000001</v>
      </c>
      <c r="Z54" s="6">
        <f>VLOOKUP($A54, 'Plate Discipline 2'!$A$2:$M$155, MATCH('Underlying Calculated'!Z$1, 'Plate Discipline 2'!$A$1:$M$1, 0), FALSE)</f>
        <v>0.45500000000000002</v>
      </c>
      <c r="AA54" s="6">
        <f t="shared" si="33"/>
        <v>-8.7681199999999904E-3</v>
      </c>
      <c r="AB54" s="6">
        <f>VLOOKUP($A54, 'Plate Discipline'!$A$2:$N$155, MATCH('Underlying Calculated'!AB$1, 'Plate Discipline'!$A$1:$N$1, 0), FALSE)</f>
        <v>0.79699248</v>
      </c>
      <c r="AC54" s="6">
        <f>VLOOKUP($A54, 'Plate Discipline 2'!$A$2:$M$155, MATCH('Underlying Calculated'!AC$1, 'Plate Discipline 2'!$A$1:$M$1, 0), FALSE)</f>
        <v>0.79400000000000004</v>
      </c>
      <c r="AD54" s="6">
        <f t="shared" si="34"/>
        <v>-2.9924799999999641E-3</v>
      </c>
      <c r="AE54" s="6">
        <f>VLOOKUP($A54, 'Plate Discipline'!$A$2:$N$155, MATCH('Underlying Calculated'!AE$1, 'Plate Discipline'!$A$1:$N$1, 0), FALSE)</f>
        <v>0.72835821000000001</v>
      </c>
      <c r="AF54" s="6">
        <f>VLOOKUP($A54, 'Plate Discipline 2'!$A$2:$M$155, MATCH('Underlying Calculated'!AF$1, 'Plate Discipline 2'!$A$1:$M$1, 0), FALSE)</f>
        <v>0.73499999999999999</v>
      </c>
      <c r="AG54" s="6">
        <f t="shared" si="35"/>
        <v>6.6417899999999808E-3</v>
      </c>
      <c r="AH54" s="8">
        <f>VLOOKUP($A54, Statcast!$A$2:$N$155, MATCH('Underlying Calculated'!AH$1, Statcast!$A$1:$N$1, 0), FALSE)</f>
        <v>89.310332003506701</v>
      </c>
      <c r="AI54" s="8">
        <f>VLOOKUP($A54, 'Statcast 2'!$A$2:$M$155, MATCH('Underlying Calculated'!AI$1, 'Statcast 2'!$A$1:$M$1, 0), FALSE)</f>
        <v>88.2</v>
      </c>
      <c r="AJ54" s="8">
        <f t="shared" si="36"/>
        <v>-1.1103320035066986</v>
      </c>
      <c r="AK54" s="8">
        <f>VLOOKUP($A54, Statcast!$A$2:$N$155, MATCH('Underlying Calculated'!AK$1, Statcast!$A$1:$N$1, 0), FALSE)</f>
        <v>11.830497871745701</v>
      </c>
      <c r="AL54" s="8">
        <f>VLOOKUP($A54, 'Statcast 2'!$A$2:$M$155, MATCH('Underlying Calculated'!AL$1, 'Statcast 2'!$A$1:$M$1, 0), FALSE)</f>
        <v>15.3</v>
      </c>
      <c r="AM54" s="8">
        <f t="shared" si="37"/>
        <v>3.4695021282542999</v>
      </c>
      <c r="AN54" s="5">
        <f>VLOOKUP($A54, Statcast!$A$2:$N$155, MATCH('Underlying Calculated'!AN$1, Statcast!$A$1:$N$1, 0), FALSE)</f>
        <v>0.17272726999999999</v>
      </c>
      <c r="AO54" s="5">
        <f>VLOOKUP($A54, 'Statcast 2'!$A$2:$M$155, MATCH('Underlying Calculated'!AO$1, 'Statcast 2'!$A$1:$M$1, 0), FALSE)</f>
        <v>0.104</v>
      </c>
      <c r="AP54" s="5">
        <f t="shared" si="38"/>
        <v>-6.8727269999999993E-2</v>
      </c>
      <c r="AQ54" s="5">
        <f>VLOOKUP($A54, Statcast!$A$2:$N$155, MATCH('Underlying Calculated'!AQ$1, Statcast!$A$1:$N$1, 0), FALSE)</f>
        <v>0.45454545000000002</v>
      </c>
      <c r="AR54" s="5">
        <f>VLOOKUP($A54, 'Statcast 2'!$A$2:$M$155, MATCH('Underlying Calculated'!AR$1, 'Statcast 2'!$A$1:$M$1, 0), FALSE)</f>
        <v>0.33</v>
      </c>
      <c r="AS54" s="8">
        <f t="shared" si="39"/>
        <v>-0.12454545</v>
      </c>
      <c r="AT54" s="14">
        <f>VLOOKUP($A54,'+ Stats'!$A$2:$N$155, MATCH('Underlying Calculated'!AT$1, '+ Stats'!$A$1:$N$1, 0), FALSE)</f>
        <v>82.334747234758595</v>
      </c>
      <c r="AU54" s="14">
        <f>VLOOKUP($A54,'+ Stats 2'!$A$2:$M$155, MATCH('Underlying Calculated'!AU$1, '+ Stats 2'!$A$1:$M$1, 0), FALSE)</f>
        <v>86</v>
      </c>
      <c r="AV54" s="14">
        <f t="shared" si="40"/>
        <v>3.6652527652414051</v>
      </c>
      <c r="AW54" s="14">
        <f>VLOOKUP($A54,'+ Stats'!$A$2:$N$155, MATCH('Underlying Calculated'!AW$1, '+ Stats'!$A$1:$N$1, 0), FALSE)</f>
        <v>99.333900621685402</v>
      </c>
      <c r="AX54" s="14">
        <f>VLOOKUP($A54,'+ Stats 2'!$A$2:$M$155, MATCH('Underlying Calculated'!AX$1, '+ Stats 2'!$A$1:$M$1, 0), FALSE)</f>
        <v>95</v>
      </c>
      <c r="AY54" s="14">
        <f t="shared" si="41"/>
        <v>-4.3339006216854017</v>
      </c>
      <c r="AZ54" s="14">
        <f>VLOOKUP($A54,'+ Stats'!$A$2:$N$155, MATCH('Underlying Calculated'!AZ$1, '+ Stats'!$A$1:$N$1, 0), FALSE)</f>
        <v>110.232355880363</v>
      </c>
      <c r="BA54" s="14">
        <f>VLOOKUP($A54,'+ Stats 2'!$A$2:$S$155, MATCH('Underlying Calculated'!BA$1, '+ Stats 2'!$A$1:$S$1, 0), FALSE)</f>
        <v>114</v>
      </c>
      <c r="BB54" s="14">
        <f t="shared" si="42"/>
        <v>3.7676441196369979</v>
      </c>
    </row>
    <row r="55" spans="1:54" x14ac:dyDescent="0.45">
      <c r="A55" t="s">
        <v>219</v>
      </c>
      <c r="B55" t="str">
        <f>VLOOKUP($A55, 'Plate Discipline'!$A$2:$N$155, MATCH('Underlying Calculated'!B$1, 'Plate Discipline'!$A$1:$N$1, 0), FALSE)</f>
        <v>CHW</v>
      </c>
      <c r="C55" s="7">
        <f>VLOOKUP($A55, Dashboard!$A$2:$N$155, MATCH('Underlying Calculated'!C$1, Dashboard!$A$1:$N$1, 0), FALSE)</f>
        <v>0.24460431599999999</v>
      </c>
      <c r="D55" s="7">
        <f>VLOOKUP($A55, 'Dashboard 2'!$A$2:$M$155, MATCH('Underlying Calculated'!D$1, 'Dashboard 2'!$A$1:$M$1, 0), FALSE)</f>
        <v>0.30199999999999999</v>
      </c>
      <c r="E55" s="7">
        <f t="shared" si="27"/>
        <v>5.7395684000000002E-2</v>
      </c>
      <c r="F55" s="7">
        <f>VLOOKUP($A55, 'Career Advanced'!$A$2:$X$450, MATCH('Underlying Calculated'!$D$1, 'Career Advanced'!$A$1:$X$1, 0), FALSE)</f>
        <v>0.28831870300000001</v>
      </c>
      <c r="G55" s="7">
        <f t="shared" si="28"/>
        <v>-4.3714387000000021E-2</v>
      </c>
      <c r="H55" s="7">
        <f t="shared" si="29"/>
        <v>1.3681296999999981E-2</v>
      </c>
      <c r="I55" s="7">
        <f t="shared" si="7"/>
        <v>5.7395684000000002E-2</v>
      </c>
      <c r="J55" s="7">
        <f t="shared" si="8"/>
        <v>5.7395684000000002E-2</v>
      </c>
      <c r="K55" s="14">
        <f t="shared" si="9"/>
        <v>25</v>
      </c>
      <c r="L55" s="7">
        <f t="shared" si="23"/>
        <v>4.3714387000000021E-2</v>
      </c>
      <c r="M55" s="7">
        <f t="shared" si="24"/>
        <v>1.3681296999999981E-2</v>
      </c>
      <c r="N55" s="14">
        <f t="shared" si="25"/>
        <v>39</v>
      </c>
      <c r="O55" s="14">
        <f t="shared" si="26"/>
        <v>60</v>
      </c>
      <c r="P55" s="6">
        <f>VLOOKUP($A55, 'Plate Discipline'!$A$2:$N$155, MATCH('Underlying Calculated'!P$1, 'Plate Discipline'!$A$1:$N$1, 0), FALSE)</f>
        <v>0.30917874000000001</v>
      </c>
      <c r="Q55" s="6">
        <f>VLOOKUP($A55, 'Plate Discipline 2'!$A$2:$M$155, MATCH('Underlying Calculated'!Q$1, 'Plate Discipline 2'!$A$1:$M$1, 0), FALSE)</f>
        <v>0.34100000000000003</v>
      </c>
      <c r="R55" s="6">
        <f t="shared" si="30"/>
        <v>3.1821260000000018E-2</v>
      </c>
      <c r="S55" s="6">
        <f>VLOOKUP($A55, 'Plate Discipline'!$A$2:$N$155, MATCH('Underlying Calculated'!S$1, 'Plate Discipline'!$A$1:$N$1, 0), FALSE)</f>
        <v>0.64268585</v>
      </c>
      <c r="T55" s="6">
        <f>VLOOKUP($A55, 'Plate Discipline 2'!$A$2:$M$155, MATCH('Underlying Calculated'!T$1, 'Plate Discipline 2'!$A$1:$M$1, 0), FALSE)</f>
        <v>0.63900000000000001</v>
      </c>
      <c r="U55" s="6">
        <f t="shared" si="31"/>
        <v>-3.6858499999999905E-3</v>
      </c>
      <c r="V55" s="6">
        <f>VLOOKUP($A55, 'Plate Discipline'!$A$2:$N$155, MATCH('Underlying Calculated'!V$1, 'Plate Discipline'!$A$1:$N$1, 0), FALSE)</f>
        <v>0.47653430000000002</v>
      </c>
      <c r="W55" s="6">
        <f>VLOOKUP($A55, 'Plate Discipline 2'!$A$2:$M$155, MATCH('Underlying Calculated'!W$1, 'Plate Discipline 2'!$A$1:$M$1, 0), FALSE)</f>
        <v>0.49</v>
      </c>
      <c r="X55" s="6">
        <f t="shared" si="32"/>
        <v>1.3465699999999969E-2</v>
      </c>
      <c r="Y55" s="6">
        <f>VLOOKUP($A55, 'Plate Discipline'!$A$2:$N$155, MATCH('Underlying Calculated'!Y$1, 'Plate Discipline'!$A$1:$N$1, 0), FALSE)</f>
        <v>0.5078125</v>
      </c>
      <c r="Z55" s="6">
        <f>VLOOKUP($A55, 'Plate Discipline 2'!$A$2:$M$155, MATCH('Underlying Calculated'!Z$1, 'Plate Discipline 2'!$A$1:$M$1, 0), FALSE)</f>
        <v>0.64100000000000001</v>
      </c>
      <c r="AA55" s="6">
        <f t="shared" si="33"/>
        <v>0.13318750000000001</v>
      </c>
      <c r="AB55" s="6">
        <f>VLOOKUP($A55, 'Plate Discipline'!$A$2:$N$155, MATCH('Underlying Calculated'!AB$1, 'Plate Discipline'!$A$1:$N$1, 0), FALSE)</f>
        <v>0.90671641999999997</v>
      </c>
      <c r="AC55" s="6">
        <f>VLOOKUP($A55, 'Plate Discipline 2'!$A$2:$M$155, MATCH('Underlying Calculated'!AC$1, 'Plate Discipline 2'!$A$1:$M$1, 0), FALSE)</f>
        <v>0.90800000000000003</v>
      </c>
      <c r="AD55" s="6">
        <f t="shared" si="34"/>
        <v>1.2835800000000619E-3</v>
      </c>
      <c r="AE55" s="6">
        <f>VLOOKUP($A55, 'Plate Discipline'!$A$2:$N$155, MATCH('Underlying Calculated'!AE$1, 'Plate Discipline'!$A$1:$N$1, 0), FALSE)</f>
        <v>0.77777777999999997</v>
      </c>
      <c r="AF55" s="6">
        <f>VLOOKUP($A55, 'Plate Discipline 2'!$A$2:$M$155, MATCH('Underlying Calculated'!AF$1, 'Plate Discipline 2'!$A$1:$M$1, 0), FALSE)</f>
        <v>0.81499999999999995</v>
      </c>
      <c r="AG55" s="6">
        <f t="shared" si="35"/>
        <v>3.7222219999999973E-2</v>
      </c>
      <c r="AH55" s="8">
        <f>VLOOKUP($A55, Statcast!$A$2:$N$155, MATCH('Underlying Calculated'!AH$1, Statcast!$A$1:$N$1, 0), FALSE)</f>
        <v>90.931758853939002</v>
      </c>
      <c r="AI55" s="8">
        <f>VLOOKUP($A55, 'Statcast 2'!$A$2:$M$155, MATCH('Underlying Calculated'!AI$1, 'Statcast 2'!$A$1:$M$1, 0), FALSE)</f>
        <v>90.1</v>
      </c>
      <c r="AJ55" s="8">
        <f t="shared" si="36"/>
        <v>-0.83175885393900728</v>
      </c>
      <c r="AK55" s="8">
        <f>VLOOKUP($A55, Statcast!$A$2:$N$155, MATCH('Underlying Calculated'!AK$1, Statcast!$A$1:$N$1, 0), FALSE)</f>
        <v>19.323604470366298</v>
      </c>
      <c r="AL55" s="8">
        <f>VLOOKUP($A55, 'Statcast 2'!$A$2:$M$155, MATCH('Underlying Calculated'!AL$1, 'Statcast 2'!$A$1:$M$1, 0), FALSE)</f>
        <v>15.3</v>
      </c>
      <c r="AM55" s="8">
        <f t="shared" si="37"/>
        <v>-4.0236044703662976</v>
      </c>
      <c r="AN55" s="5">
        <f>VLOOKUP($A55, Statcast!$A$2:$N$155, MATCH('Underlying Calculated'!AN$1, Statcast!$A$1:$N$1, 0), FALSE)</f>
        <v>7.6923080000000005E-2</v>
      </c>
      <c r="AO55" s="5">
        <f>VLOOKUP($A55, 'Statcast 2'!$A$2:$M$155, MATCH('Underlying Calculated'!AO$1, 'Statcast 2'!$A$1:$M$1, 0), FALSE)</f>
        <v>0.114</v>
      </c>
      <c r="AP55" s="5">
        <f t="shared" si="38"/>
        <v>3.7076919999999999E-2</v>
      </c>
      <c r="AQ55" s="5">
        <f>VLOOKUP($A55, Statcast!$A$2:$N$155, MATCH('Underlying Calculated'!AQ$1, Statcast!$A$1:$N$1, 0), FALSE)</f>
        <v>0.42657342999999998</v>
      </c>
      <c r="AR55" s="5">
        <f>VLOOKUP($A55, 'Statcast 2'!$A$2:$M$155, MATCH('Underlying Calculated'!AR$1, 'Statcast 2'!$A$1:$M$1, 0), FALSE)</f>
        <v>0.42699999999999999</v>
      </c>
      <c r="AS55" s="8">
        <f t="shared" si="39"/>
        <v>4.2657000000001499E-4</v>
      </c>
      <c r="AT55" s="14">
        <f>VLOOKUP($A55,'+ Stats'!$A$2:$N$155, MATCH('Underlying Calculated'!AT$1, '+ Stats'!$A$1:$N$1, 0), FALSE)</f>
        <v>79.090329640312106</v>
      </c>
      <c r="AU55" s="14">
        <f>VLOOKUP($A55,'+ Stats 2'!$A$2:$M$155, MATCH('Underlying Calculated'!AU$1, '+ Stats 2'!$A$1:$M$1, 0), FALSE)</f>
        <v>95</v>
      </c>
      <c r="AV55" s="14">
        <f t="shared" si="40"/>
        <v>15.909670359687894</v>
      </c>
      <c r="AW55" s="14">
        <f>VLOOKUP($A55,'+ Stats'!$A$2:$N$155, MATCH('Underlying Calculated'!AW$1, '+ Stats'!$A$1:$N$1, 0), FALSE)</f>
        <v>85.953387495213093</v>
      </c>
      <c r="AX55" s="14">
        <f>VLOOKUP($A55,'+ Stats 2'!$A$2:$M$155, MATCH('Underlying Calculated'!AX$1, '+ Stats 2'!$A$1:$M$1, 0), FALSE)</f>
        <v>90</v>
      </c>
      <c r="AY55" s="14">
        <f t="shared" si="41"/>
        <v>4.046612504786907</v>
      </c>
      <c r="AZ55" s="14">
        <f>VLOOKUP($A55,'+ Stats'!$A$2:$N$155, MATCH('Underlying Calculated'!AZ$1, '+ Stats'!$A$1:$N$1, 0), FALSE)</f>
        <v>125.337472598337</v>
      </c>
      <c r="BA55" s="14">
        <f>VLOOKUP($A55,'+ Stats 2'!$A$2:$S$155, MATCH('Underlying Calculated'!BA$1, '+ Stats 2'!$A$1:$S$1, 0), FALSE)</f>
        <v>113</v>
      </c>
      <c r="BB55" s="14">
        <f t="shared" si="42"/>
        <v>-12.337472598337001</v>
      </c>
    </row>
    <row r="56" spans="1:54" x14ac:dyDescent="0.45">
      <c r="A56" t="s">
        <v>146</v>
      </c>
      <c r="B56" t="str">
        <f>VLOOKUP($A56, 'Plate Discipline'!$A$2:$N$155, MATCH('Underlying Calculated'!B$1, 'Plate Discipline'!$A$1:$N$1, 0), FALSE)</f>
        <v>CLE</v>
      </c>
      <c r="C56" s="7">
        <f>VLOOKUP($A56, Dashboard!$A$2:$N$155, MATCH('Underlying Calculated'!C$1, Dashboard!$A$1:$N$1, 0), FALSE)</f>
        <v>0.20833333300000001</v>
      </c>
      <c r="D56" s="7">
        <f>VLOOKUP($A56, 'Dashboard 2'!$A$2:$M$155, MATCH('Underlying Calculated'!D$1, 'Dashboard 2'!$A$1:$M$1, 0), FALSE)</f>
        <v>0.251</v>
      </c>
      <c r="E56" s="7">
        <f t="shared" si="27"/>
        <v>4.2666666999999991E-2</v>
      </c>
      <c r="F56" s="7">
        <f>VLOOKUP($A56, 'Career Advanced'!$A$2:$X$450, MATCH('Underlying Calculated'!$D$1, 'Career Advanced'!$A$1:$X$1, 0), FALSE)</f>
        <v>0.28246753200000002</v>
      </c>
      <c r="G56" s="7">
        <f t="shared" si="28"/>
        <v>-7.4134199000000012E-2</v>
      </c>
      <c r="H56" s="7">
        <f t="shared" si="29"/>
        <v>-3.146753200000002E-2</v>
      </c>
      <c r="I56" s="7">
        <f t="shared" si="7"/>
        <v>4.2666666999999991E-2</v>
      </c>
      <c r="J56" s="7">
        <f t="shared" si="8"/>
        <v>4.2666666999999991E-2</v>
      </c>
      <c r="K56" s="14">
        <f t="shared" si="9"/>
        <v>39</v>
      </c>
      <c r="L56" s="7">
        <f t="shared" si="23"/>
        <v>7.4134199000000012E-2</v>
      </c>
      <c r="M56" s="7">
        <f t="shared" si="24"/>
        <v>3.146753200000002E-2</v>
      </c>
      <c r="N56" s="14">
        <f t="shared" si="25"/>
        <v>6</v>
      </c>
      <c r="O56" s="14">
        <f t="shared" si="26"/>
        <v>28</v>
      </c>
      <c r="P56" s="6">
        <f>VLOOKUP($A56, 'Plate Discipline'!$A$2:$N$155, MATCH('Underlying Calculated'!P$1, 'Plate Discipline'!$A$1:$N$1, 0), FALSE)</f>
        <v>0.34574468000000003</v>
      </c>
      <c r="Q56" s="6">
        <f>VLOOKUP($A56, 'Plate Discipline 2'!$A$2:$M$155, MATCH('Underlying Calculated'!Q$1, 'Plate Discipline 2'!$A$1:$M$1, 0), FALSE)</f>
        <v>0.309</v>
      </c>
      <c r="R56" s="6">
        <f t="shared" si="30"/>
        <v>-3.674468000000003E-2</v>
      </c>
      <c r="S56" s="6">
        <f>VLOOKUP($A56, 'Plate Discipline'!$A$2:$N$155, MATCH('Underlying Calculated'!S$1, 'Plate Discipline'!$A$1:$N$1, 0), FALSE)</f>
        <v>0.73121387000000004</v>
      </c>
      <c r="T56" s="6">
        <f>VLOOKUP($A56, 'Plate Discipline 2'!$A$2:$M$155, MATCH('Underlying Calculated'!T$1, 'Plate Discipline 2'!$A$1:$M$1, 0), FALSE)</f>
        <v>0.71</v>
      </c>
      <c r="U56" s="6">
        <f t="shared" si="31"/>
        <v>-2.1213870000000079E-2</v>
      </c>
      <c r="V56" s="6">
        <f>VLOOKUP($A56, 'Plate Discipline'!$A$2:$N$155, MATCH('Underlying Calculated'!V$1, 'Plate Discipline'!$A$1:$N$1, 0), FALSE)</f>
        <v>0.53047091000000002</v>
      </c>
      <c r="W56" s="6">
        <f>VLOOKUP($A56, 'Plate Discipline 2'!$A$2:$M$155, MATCH('Underlying Calculated'!W$1, 'Plate Discipline 2'!$A$1:$M$1, 0), FALSE)</f>
        <v>0.495</v>
      </c>
      <c r="X56" s="6">
        <f t="shared" si="32"/>
        <v>-3.5470910000000022E-2</v>
      </c>
      <c r="Y56" s="6">
        <f>VLOOKUP($A56, 'Plate Discipline'!$A$2:$N$155, MATCH('Underlying Calculated'!Y$1, 'Plate Discipline'!$A$1:$N$1, 0), FALSE)</f>
        <v>0.61538462000000005</v>
      </c>
      <c r="Z56" s="6">
        <f>VLOOKUP($A56, 'Plate Discipline 2'!$A$2:$M$155, MATCH('Underlying Calculated'!Z$1, 'Plate Discipline 2'!$A$1:$M$1, 0), FALSE)</f>
        <v>0.65500000000000003</v>
      </c>
      <c r="AA56" s="6">
        <f t="shared" si="33"/>
        <v>3.9615379999999978E-2</v>
      </c>
      <c r="AB56" s="6">
        <f>VLOOKUP($A56, 'Plate Discipline'!$A$2:$N$155, MATCH('Underlying Calculated'!AB$1, 'Plate Discipline'!$A$1:$N$1, 0), FALSE)</f>
        <v>0.87747036</v>
      </c>
      <c r="AC56" s="6">
        <f>VLOOKUP($A56, 'Plate Discipline 2'!$A$2:$M$155, MATCH('Underlying Calculated'!AC$1, 'Plate Discipline 2'!$A$1:$M$1, 0), FALSE)</f>
        <v>0.85899999999999999</v>
      </c>
      <c r="AD56" s="6">
        <f t="shared" si="34"/>
        <v>-1.8470360000000019E-2</v>
      </c>
      <c r="AE56" s="6">
        <f>VLOOKUP($A56, 'Plate Discipline'!$A$2:$N$155, MATCH('Underlying Calculated'!AE$1, 'Plate Discipline'!$A$1:$N$1, 0), FALSE)</f>
        <v>0.78851174999999996</v>
      </c>
      <c r="AF56" s="6">
        <f>VLOOKUP($A56, 'Plate Discipline 2'!$A$2:$M$155, MATCH('Underlying Calculated'!AF$1, 'Plate Discipline 2'!$A$1:$M$1, 0), FALSE)</f>
        <v>0.79100000000000004</v>
      </c>
      <c r="AG56" s="6">
        <f t="shared" si="35"/>
        <v>2.4882500000000807E-3</v>
      </c>
      <c r="AH56" s="8">
        <f>VLOOKUP($A56, Statcast!$A$2:$N$155, MATCH('Underlying Calculated'!AH$1, Statcast!$A$1:$N$1, 0), FALSE)</f>
        <v>90.814703721266497</v>
      </c>
      <c r="AI56" s="8">
        <f>VLOOKUP($A56, 'Statcast 2'!$A$2:$M$155, MATCH('Underlying Calculated'!AI$1, 'Statcast 2'!$A$1:$M$1, 0), FALSE)</f>
        <v>89.2</v>
      </c>
      <c r="AJ56" s="8">
        <f t="shared" si="36"/>
        <v>-1.6147037212664941</v>
      </c>
      <c r="AK56" s="8">
        <f>VLOOKUP($A56, Statcast!$A$2:$N$155, MATCH('Underlying Calculated'!AK$1, Statcast!$A$1:$N$1, 0), FALSE)</f>
        <v>13.3793264321791</v>
      </c>
      <c r="AL56" s="8">
        <f>VLOOKUP($A56, 'Statcast 2'!$A$2:$M$155, MATCH('Underlying Calculated'!AL$1, 'Statcast 2'!$A$1:$M$1, 0), FALSE)</f>
        <v>10.7</v>
      </c>
      <c r="AM56" s="8">
        <f t="shared" si="37"/>
        <v>-2.679326432179101</v>
      </c>
      <c r="AN56" s="5">
        <f>VLOOKUP($A56, Statcast!$A$2:$N$155, MATCH('Underlying Calculated'!AN$1, Statcast!$A$1:$N$1, 0), FALSE)</f>
        <v>0.10828024999999999</v>
      </c>
      <c r="AO56" s="5">
        <f>VLOOKUP($A56, 'Statcast 2'!$A$2:$M$155, MATCH('Underlying Calculated'!AO$1, 'Statcast 2'!$A$1:$M$1, 0), FALSE)</f>
        <v>7.0999999999999994E-2</v>
      </c>
      <c r="AP56" s="5">
        <f t="shared" si="38"/>
        <v>-3.7280250000000001E-2</v>
      </c>
      <c r="AQ56" s="5">
        <f>VLOOKUP($A56, Statcast!$A$2:$N$155, MATCH('Underlying Calculated'!AQ$1, Statcast!$A$1:$N$1, 0), FALSE)</f>
        <v>0.43949044999999998</v>
      </c>
      <c r="AR56" s="5">
        <f>VLOOKUP($A56, 'Statcast 2'!$A$2:$M$155, MATCH('Underlying Calculated'!AR$1, 'Statcast 2'!$A$1:$M$1, 0), FALSE)</f>
        <v>0.39200000000000002</v>
      </c>
      <c r="AS56" s="8">
        <f t="shared" si="39"/>
        <v>-4.7490449999999962E-2</v>
      </c>
      <c r="AT56" s="14">
        <f>VLOOKUP($A56,'+ Stats'!$A$2:$N$155, MATCH('Underlying Calculated'!AT$1, '+ Stats'!$A$1:$N$1, 0), FALSE)</f>
        <v>91.684331656736305</v>
      </c>
      <c r="AU56" s="14">
        <f>VLOOKUP($A56,'+ Stats 2'!$A$2:$M$155, MATCH('Underlying Calculated'!AU$1, '+ Stats 2'!$A$1:$M$1, 0), FALSE)</f>
        <v>81</v>
      </c>
      <c r="AV56" s="14">
        <f t="shared" si="40"/>
        <v>-10.684331656736305</v>
      </c>
      <c r="AW56" s="14">
        <f>VLOOKUP($A56,'+ Stats'!$A$2:$N$155, MATCH('Underlying Calculated'!AW$1, '+ Stats'!$A$1:$N$1, 0), FALSE)</f>
        <v>108.99022656582299</v>
      </c>
      <c r="AX56" s="14">
        <f>VLOOKUP($A56,'+ Stats 2'!$A$2:$M$155, MATCH('Underlying Calculated'!AX$1, '+ Stats 2'!$A$1:$M$1, 0), FALSE)</f>
        <v>113</v>
      </c>
      <c r="AY56" s="14">
        <f t="shared" si="41"/>
        <v>4.0097734341770064</v>
      </c>
      <c r="AZ56" s="14">
        <f>VLOOKUP($A56,'+ Stats'!$A$2:$N$155, MATCH('Underlying Calculated'!AZ$1, '+ Stats'!$A$1:$N$1, 0), FALSE)</f>
        <v>94.590445600350094</v>
      </c>
      <c r="BA56" s="14">
        <f>VLOOKUP($A56,'+ Stats 2'!$A$2:$S$155, MATCH('Underlying Calculated'!BA$1, '+ Stats 2'!$A$1:$S$1, 0), FALSE)</f>
        <v>96</v>
      </c>
      <c r="BB56" s="14">
        <f t="shared" si="42"/>
        <v>1.409554399649906</v>
      </c>
    </row>
    <row r="57" spans="1:54" s="9" customFormat="1" x14ac:dyDescent="0.45">
      <c r="A57" s="9" t="s">
        <v>221</v>
      </c>
      <c r="B57" s="9" t="str">
        <f>VLOOKUP($A57, 'Plate Discipline'!$A$2:$N$155, MATCH('Underlying Calculated'!B$1, 'Plate Discipline'!$A$1:$N$1, 0), FALSE)</f>
        <v>PHI</v>
      </c>
      <c r="C57" s="13">
        <f>VLOOKUP($A57, Dashboard!$A$2:$N$155, MATCH('Underlying Calculated'!C$1, Dashboard!$A$1:$N$1, 0), FALSE)</f>
        <v>0.23178807900000001</v>
      </c>
      <c r="D57" s="13">
        <f>VLOOKUP($A57, 'Dashboard 2'!$A$2:$M$155, MATCH('Underlying Calculated'!D$1, 'Dashboard 2'!$A$1:$M$1, 0), FALSE)</f>
        <v>0.308</v>
      </c>
      <c r="E57" s="13">
        <f t="shared" si="27"/>
        <v>7.6211920999999988E-2</v>
      </c>
      <c r="F57" s="13">
        <f>VLOOKUP($A57, 'Career Advanced'!$A$2:$X$450, MATCH('Underlying Calculated'!$D$1, 'Career Advanced'!$A$1:$X$1, 0), FALSE)</f>
        <v>0.32696493300000001</v>
      </c>
      <c r="G57" s="13">
        <f t="shared" si="28"/>
        <v>-9.5176854000000005E-2</v>
      </c>
      <c r="H57" s="13">
        <f t="shared" si="29"/>
        <v>-1.8964933000000017E-2</v>
      </c>
      <c r="I57" s="13">
        <f t="shared" si="7"/>
        <v>7.6211920999999988E-2</v>
      </c>
      <c r="J57" s="7">
        <f t="shared" si="8"/>
        <v>7.6211920999999988E-2</v>
      </c>
      <c r="K57" s="14">
        <f t="shared" si="9"/>
        <v>14</v>
      </c>
      <c r="L57" s="13">
        <f t="shared" si="23"/>
        <v>9.5176854000000005E-2</v>
      </c>
      <c r="M57" s="13">
        <f t="shared" si="24"/>
        <v>1.8964933000000017E-2</v>
      </c>
      <c r="N57" s="18">
        <f t="shared" si="25"/>
        <v>2</v>
      </c>
      <c r="O57" s="18">
        <f t="shared" si="26"/>
        <v>44</v>
      </c>
      <c r="P57" s="10">
        <f>VLOOKUP($A57, 'Plate Discipline'!$A$2:$N$155, MATCH('Underlying Calculated'!P$1, 'Plate Discipline'!$A$1:$N$1, 0), FALSE)</f>
        <v>0.37799042999999999</v>
      </c>
      <c r="Q57" s="10">
        <f>VLOOKUP($A57, 'Plate Discipline 2'!$A$2:$M$155, MATCH('Underlying Calculated'!Q$1, 'Plate Discipline 2'!$A$1:$M$1, 0), FALSE)</f>
        <v>0.38600000000000001</v>
      </c>
      <c r="R57" s="10">
        <f t="shared" si="30"/>
        <v>8.0095700000000214E-3</v>
      </c>
      <c r="S57" s="10">
        <f>VLOOKUP($A57, 'Plate Discipline'!$A$2:$N$155, MATCH('Underlying Calculated'!S$1, 'Plate Discipline'!$A$1:$N$1, 0), FALSE)</f>
        <v>0.77037036999999997</v>
      </c>
      <c r="T57" s="10">
        <f>VLOOKUP($A57, 'Plate Discipline 2'!$A$2:$M$155, MATCH('Underlying Calculated'!T$1, 'Plate Discipline 2'!$A$1:$M$1, 0), FALSE)</f>
        <v>0.79100000000000004</v>
      </c>
      <c r="U57" s="10">
        <f t="shared" si="31"/>
        <v>2.0629630000000065E-2</v>
      </c>
      <c r="V57" s="10">
        <f>VLOOKUP($A57, 'Plate Discipline'!$A$2:$N$155, MATCH('Underlying Calculated'!V$1, 'Plate Discipline'!$A$1:$N$1, 0), FALSE)</f>
        <v>0.57108141000000001</v>
      </c>
      <c r="W57" s="10">
        <f>VLOOKUP($A57, 'Plate Discipline 2'!$A$2:$M$155, MATCH('Underlying Calculated'!W$1, 'Plate Discipline 2'!$A$1:$M$1, 0), FALSE)</f>
        <v>0.59299999999999997</v>
      </c>
      <c r="X57" s="10">
        <f t="shared" si="32"/>
        <v>2.191858999999996E-2</v>
      </c>
      <c r="Y57" s="10">
        <f>VLOOKUP($A57, 'Plate Discipline'!$A$2:$N$155, MATCH('Underlying Calculated'!Y$1, 'Plate Discipline'!$A$1:$N$1, 0), FALSE)</f>
        <v>0.43037975000000001</v>
      </c>
      <c r="Z57" s="10">
        <f>VLOOKUP($A57, 'Plate Discipline 2'!$A$2:$M$155, MATCH('Underlying Calculated'!Z$1, 'Plate Discipline 2'!$A$1:$M$1, 0), FALSE)</f>
        <v>0.50800000000000001</v>
      </c>
      <c r="AA57" s="10">
        <f t="shared" si="33"/>
        <v>7.7620250000000002E-2</v>
      </c>
      <c r="AB57" s="10">
        <f>VLOOKUP($A57, 'Plate Discipline'!$A$2:$N$155, MATCH('Underlying Calculated'!AB$1, 'Plate Discipline'!$A$1:$N$1, 0), FALSE)</f>
        <v>0.81410256000000003</v>
      </c>
      <c r="AC57" s="10">
        <f>VLOOKUP($A57, 'Plate Discipline 2'!$A$2:$M$155, MATCH('Underlying Calculated'!AC$1, 'Plate Discipline 2'!$A$1:$M$1, 0), FALSE)</f>
        <v>0.84699999999999998</v>
      </c>
      <c r="AD57" s="10">
        <f t="shared" si="34"/>
        <v>3.2897439999999945E-2</v>
      </c>
      <c r="AE57" s="10">
        <f>VLOOKUP($A57, 'Plate Discipline'!$A$2:$N$155, MATCH('Underlying Calculated'!AE$1, 'Plate Discipline'!$A$1:$N$1, 0), FALSE)</f>
        <v>0.68510638000000001</v>
      </c>
      <c r="AF57" s="10">
        <f>VLOOKUP($A57, 'Plate Discipline 2'!$A$2:$M$155, MATCH('Underlying Calculated'!AF$1, 'Plate Discipline 2'!$A$1:$M$1, 0), FALSE)</f>
        <v>0.74</v>
      </c>
      <c r="AG57" s="10">
        <f t="shared" si="35"/>
        <v>5.4893619999999976E-2</v>
      </c>
      <c r="AH57" s="11">
        <f>VLOOKUP($A57, Statcast!$A$2:$N$155, MATCH('Underlying Calculated'!AH$1, Statcast!$A$1:$N$1, 0), FALSE)</f>
        <v>87.733490864941999</v>
      </c>
      <c r="AI57" s="11">
        <f>VLOOKUP($A57, 'Statcast 2'!$A$2:$M$155, MATCH('Underlying Calculated'!AI$1, 'Statcast 2'!$A$1:$M$1, 0), FALSE)</f>
        <v>88.3</v>
      </c>
      <c r="AJ57" s="11">
        <f t="shared" si="36"/>
        <v>0.56650913505799849</v>
      </c>
      <c r="AK57" s="11">
        <f>VLOOKUP($A57, Statcast!$A$2:$N$155, MATCH('Underlying Calculated'!AK$1, Statcast!$A$1:$N$1, 0), FALSE)</f>
        <v>14.9065333221368</v>
      </c>
      <c r="AL57" s="11">
        <f>VLOOKUP($A57, 'Statcast 2'!$A$2:$M$155, MATCH('Underlying Calculated'!AL$1, 'Statcast 2'!$A$1:$M$1, 0), FALSE)</f>
        <v>14.6</v>
      </c>
      <c r="AM57" s="11">
        <f t="shared" si="37"/>
        <v>-0.30653332213680073</v>
      </c>
      <c r="AN57" s="12">
        <f>VLOOKUP($A57, Statcast!$A$2:$N$155, MATCH('Underlying Calculated'!AN$1, Statcast!$A$1:$N$1, 0), FALSE)</f>
        <v>6.3694269999999997E-2</v>
      </c>
      <c r="AO57" s="12">
        <f>VLOOKUP($A57, 'Statcast 2'!$A$2:$M$155, MATCH('Underlying Calculated'!AO$1, 'Statcast 2'!$A$1:$M$1, 0), FALSE)</f>
        <v>0.08</v>
      </c>
      <c r="AP57" s="12">
        <f t="shared" si="38"/>
        <v>1.6305730000000004E-2</v>
      </c>
      <c r="AQ57" s="12">
        <f>VLOOKUP($A57, Statcast!$A$2:$N$155, MATCH('Underlying Calculated'!AQ$1, Statcast!$A$1:$N$1, 0), FALSE)</f>
        <v>0.36942675000000003</v>
      </c>
      <c r="AR57" s="12">
        <f>VLOOKUP($A57, 'Statcast 2'!$A$2:$M$155, MATCH('Underlying Calculated'!AR$1, 'Statcast 2'!$A$1:$M$1, 0), FALSE)</f>
        <v>0.37</v>
      </c>
      <c r="AS57" s="11">
        <f t="shared" si="39"/>
        <v>5.7324999999996962E-4</v>
      </c>
      <c r="AT57" s="18">
        <f>VLOOKUP($A57,'+ Stats'!$A$2:$N$155, MATCH('Underlying Calculated'!AT$1, '+ Stats'!$A$1:$N$1, 0), FALSE)</f>
        <v>102.554250290504</v>
      </c>
      <c r="AU57" s="18">
        <f>VLOOKUP($A57,'+ Stats 2'!$A$2:$M$155, MATCH('Underlying Calculated'!AU$1, '+ Stats 2'!$A$1:$M$1, 0), FALSE)</f>
        <v>122</v>
      </c>
      <c r="AV57" s="18">
        <f t="shared" si="40"/>
        <v>19.445749709495999</v>
      </c>
      <c r="AW57" s="18">
        <f>VLOOKUP($A57,'+ Stats'!$A$2:$N$155, MATCH('Underlying Calculated'!AW$1, '+ Stats'!$A$1:$N$1, 0), FALSE)</f>
        <v>90.328021702629002</v>
      </c>
      <c r="AX57" s="18">
        <f>VLOOKUP($A57,'+ Stats 2'!$A$2:$M$155, MATCH('Underlying Calculated'!AX$1, '+ Stats 2'!$A$1:$M$1, 0), FALSE)</f>
        <v>92</v>
      </c>
      <c r="AY57" s="18">
        <f t="shared" si="41"/>
        <v>1.6719782973709982</v>
      </c>
      <c r="AZ57" s="18">
        <f>VLOOKUP($A57,'+ Stats'!$A$2:$N$155, MATCH('Underlying Calculated'!AZ$1, '+ Stats'!$A$1:$N$1, 0), FALSE)</f>
        <v>109.842290923737</v>
      </c>
      <c r="BA57" s="18">
        <f>VLOOKUP($A57,'+ Stats 2'!$A$2:$S$155, MATCH('Underlying Calculated'!BA$1, '+ Stats 2'!$A$1:$S$1, 0), FALSE)</f>
        <v>98</v>
      </c>
      <c r="BB57" s="18">
        <f t="shared" si="42"/>
        <v>-11.842290923736996</v>
      </c>
    </row>
    <row r="58" spans="1:54" x14ac:dyDescent="0.45">
      <c r="A58" t="s">
        <v>130</v>
      </c>
      <c r="B58" t="str">
        <f>VLOOKUP($A58, 'Plate Discipline'!$A$2:$N$155, MATCH('Underlying Calculated'!B$1, 'Plate Discipline'!$A$1:$N$1, 0), FALSE)</f>
        <v>WSN</v>
      </c>
      <c r="C58" s="21">
        <f>VLOOKUP($A58, Dashboard!$A$2:$N$155, MATCH('Underlying Calculated'!C$1, Dashboard!$A$1:$N$1, 0), FALSE)</f>
        <v>0.30578512299999999</v>
      </c>
      <c r="D58" s="21">
        <f>VLOOKUP($A58, 'Dashboard 2'!$A$2:$M$155, MATCH('Underlying Calculated'!D$1, 'Dashboard 2'!$A$1:$M$1, 0), FALSE)</f>
        <v>0.312</v>
      </c>
      <c r="E58" s="21">
        <f t="shared" si="27"/>
        <v>6.2148770000000075E-3</v>
      </c>
      <c r="F58" s="21">
        <f>VLOOKUP($A58, 'Career Advanced'!$A$2:$X$450, MATCH('Underlying Calculated'!$D$1, 'Career Advanced'!$A$1:$X$1, 0), FALSE)</f>
        <v>0.30757341500000002</v>
      </c>
      <c r="G58" s="21">
        <f t="shared" si="28"/>
        <v>-1.7882920000000246E-3</v>
      </c>
      <c r="H58" s="21">
        <f t="shared" si="29"/>
        <v>4.4265849999999829E-3</v>
      </c>
      <c r="I58" s="21">
        <f t="shared" si="7"/>
        <v>6.2148770000000075E-3</v>
      </c>
      <c r="J58" s="7">
        <f t="shared" si="8"/>
        <v>6.2148770000000075E-3</v>
      </c>
      <c r="K58" s="14">
        <f t="shared" si="9"/>
        <v>93</v>
      </c>
      <c r="L58" s="21">
        <f t="shared" si="23"/>
        <v>1.7882920000000246E-3</v>
      </c>
      <c r="M58" s="21">
        <f t="shared" si="24"/>
        <v>4.4265849999999829E-3</v>
      </c>
      <c r="N58" s="25">
        <f t="shared" si="25"/>
        <v>96</v>
      </c>
      <c r="O58" s="25">
        <f t="shared" si="26"/>
        <v>92</v>
      </c>
      <c r="P58" s="22">
        <f>VLOOKUP($A58, 'Plate Discipline'!$A$2:$N$155, MATCH('Underlying Calculated'!P$1, 'Plate Discipline'!$A$1:$N$1, 0), FALSE)</f>
        <v>0.35161290000000001</v>
      </c>
      <c r="Q58" s="22">
        <f>VLOOKUP($A58, 'Plate Discipline 2'!$A$2:$M$155, MATCH('Underlying Calculated'!Q$1, 'Plate Discipline 2'!$A$1:$M$1, 0), FALSE)</f>
        <v>0.36599999999999999</v>
      </c>
      <c r="R58" s="22">
        <f t="shared" si="30"/>
        <v>1.4387099999999986E-2</v>
      </c>
      <c r="S58" s="22">
        <f>VLOOKUP($A58, 'Plate Discipline'!$A$2:$N$155, MATCH('Underlying Calculated'!S$1, 'Plate Discipline'!$A$1:$N$1, 0), FALSE)</f>
        <v>0.63696370000000002</v>
      </c>
      <c r="T58" s="22">
        <f>VLOOKUP($A58, 'Plate Discipline 2'!$A$2:$M$155, MATCH('Underlying Calculated'!T$1, 'Plate Discipline 2'!$A$1:$M$1, 0), FALSE)</f>
        <v>0.69399999999999995</v>
      </c>
      <c r="U58" s="22">
        <f t="shared" si="31"/>
        <v>5.7036299999999929E-2</v>
      </c>
      <c r="V58" s="22">
        <f>VLOOKUP($A58, 'Plate Discipline'!$A$2:$N$155, MATCH('Underlying Calculated'!V$1, 'Plate Discipline'!$A$1:$N$1, 0), FALSE)</f>
        <v>0.49265904999999999</v>
      </c>
      <c r="W58" s="22">
        <f>VLOOKUP($A58, 'Plate Discipline 2'!$A$2:$M$155, MATCH('Underlying Calculated'!W$1, 'Plate Discipline 2'!$A$1:$M$1, 0), FALSE)</f>
        <v>0.52400000000000002</v>
      </c>
      <c r="X58" s="22">
        <f t="shared" si="32"/>
        <v>3.1340950000000034E-2</v>
      </c>
      <c r="Y58" s="22">
        <f>VLOOKUP($A58, 'Plate Discipline'!$A$2:$N$155, MATCH('Underlying Calculated'!Y$1, 'Plate Discipline'!$A$1:$N$1, 0), FALSE)</f>
        <v>0.64220182999999997</v>
      </c>
      <c r="Z58" s="22">
        <f>VLOOKUP($A58, 'Plate Discipline 2'!$A$2:$M$155, MATCH('Underlying Calculated'!Z$1, 'Plate Discipline 2'!$A$1:$M$1, 0), FALSE)</f>
        <v>0.67700000000000005</v>
      </c>
      <c r="AA58" s="22">
        <f t="shared" si="33"/>
        <v>3.4798170000000073E-2</v>
      </c>
      <c r="AB58" s="22">
        <f>VLOOKUP($A58, 'Plate Discipline'!$A$2:$N$155, MATCH('Underlying Calculated'!AB$1, 'Plate Discipline'!$A$1:$N$1, 0), FALSE)</f>
        <v>0.89119170999999997</v>
      </c>
      <c r="AC58" s="22">
        <f>VLOOKUP($A58, 'Plate Discipline 2'!$A$2:$M$155, MATCH('Underlying Calculated'!AC$1, 'Plate Discipline 2'!$A$1:$M$1, 0), FALSE)</f>
        <v>0.89600000000000002</v>
      </c>
      <c r="AD58" s="22">
        <f t="shared" si="34"/>
        <v>4.8082900000000484E-3</v>
      </c>
      <c r="AE58" s="22">
        <f>VLOOKUP($A58, 'Plate Discipline'!$A$2:$N$155, MATCH('Underlying Calculated'!AE$1, 'Plate Discipline'!$A$1:$N$1, 0), FALSE)</f>
        <v>0.8013245</v>
      </c>
      <c r="AF58" s="22">
        <f>VLOOKUP($A58, 'Plate Discipline 2'!$A$2:$M$155, MATCH('Underlying Calculated'!AF$1, 'Plate Discipline 2'!$A$1:$M$1, 0), FALSE)</f>
        <v>0.81699999999999995</v>
      </c>
      <c r="AG58" s="22">
        <f t="shared" si="35"/>
        <v>1.5675499999999953E-2</v>
      </c>
      <c r="AH58" s="23">
        <f>VLOOKUP($A58, Statcast!$A$2:$N$155, MATCH('Underlying Calculated'!AH$1, Statcast!$A$1:$N$1, 0), FALSE)</f>
        <v>89.017356750488204</v>
      </c>
      <c r="AI58" s="23">
        <f>VLOOKUP($A58, 'Statcast 2'!$A$2:$M$155, MATCH('Underlying Calculated'!AI$1, 'Statcast 2'!$A$1:$M$1, 0), FALSE)</f>
        <v>88.5</v>
      </c>
      <c r="AJ58" s="23">
        <f t="shared" si="36"/>
        <v>-0.5173567504882044</v>
      </c>
      <c r="AK58" s="23">
        <f>VLOOKUP($A58, Statcast!$A$2:$N$155, MATCH('Underlying Calculated'!AK$1, Statcast!$A$1:$N$1, 0), FALSE)</f>
        <v>8.3166640644073393</v>
      </c>
      <c r="AL58" s="23">
        <f>VLOOKUP($A58, 'Statcast 2'!$A$2:$M$155, MATCH('Underlying Calculated'!AL$1, 'Statcast 2'!$A$1:$M$1, 0), FALSE)</f>
        <v>8.5</v>
      </c>
      <c r="AM58" s="23">
        <f t="shared" si="37"/>
        <v>0.1833359355926607</v>
      </c>
      <c r="AN58" s="24">
        <f>VLOOKUP($A58, Statcast!$A$2:$N$155, MATCH('Underlying Calculated'!AN$1, Statcast!$A$1:$N$1, 0), FALSE)</f>
        <v>9.5238100000000006E-2</v>
      </c>
      <c r="AO58" s="24">
        <f>VLOOKUP($A58, 'Statcast 2'!$A$2:$M$155, MATCH('Underlying Calculated'!AO$1, 'Statcast 2'!$A$1:$M$1, 0), FALSE)</f>
        <v>6.6000000000000003E-2</v>
      </c>
      <c r="AP58" s="24">
        <f t="shared" si="38"/>
        <v>-2.9238100000000003E-2</v>
      </c>
      <c r="AQ58" s="24">
        <f>VLOOKUP($A58, Statcast!$A$2:$N$155, MATCH('Underlying Calculated'!AQ$1, Statcast!$A$1:$N$1, 0), FALSE)</f>
        <v>0.43650793999999998</v>
      </c>
      <c r="AR58" s="24">
        <f>VLOOKUP($A58, 'Statcast 2'!$A$2:$M$155, MATCH('Underlying Calculated'!AR$1, 'Statcast 2'!$A$1:$M$1, 0), FALSE)</f>
        <v>0.377</v>
      </c>
      <c r="AS58" s="23">
        <f t="shared" si="39"/>
        <v>-5.9507939999999981E-2</v>
      </c>
      <c r="AT58" s="25">
        <f>VLOOKUP($A58,'+ Stats'!$A$2:$N$155, MATCH('Underlying Calculated'!AT$1, '+ Stats'!$A$1:$N$1, 0), FALSE)</f>
        <v>108.681866772533</v>
      </c>
      <c r="AU58" s="25">
        <f>VLOOKUP($A58,'+ Stats 2'!$A$2:$M$155, MATCH('Underlying Calculated'!AU$1, '+ Stats 2'!$A$1:$M$1, 0), FALSE)</f>
        <v>105</v>
      </c>
      <c r="AV58" s="25">
        <f t="shared" si="40"/>
        <v>-3.6818667725329988</v>
      </c>
      <c r="AW58" s="25">
        <f>VLOOKUP($A58,'+ Stats'!$A$2:$N$155, MATCH('Underlying Calculated'!AW$1, '+ Stats'!$A$1:$N$1, 0), FALSE)</f>
        <v>109.732257948295</v>
      </c>
      <c r="AX58" s="25">
        <f>VLOOKUP($A58,'+ Stats 2'!$A$2:$M$155, MATCH('Underlying Calculated'!AX$1, '+ Stats 2'!$A$1:$M$1, 0), FALSE)</f>
        <v>108</v>
      </c>
      <c r="AY58" s="25">
        <f t="shared" si="41"/>
        <v>-1.7322579482950005</v>
      </c>
      <c r="AZ58" s="25">
        <f>VLOOKUP($A58,'+ Stats'!$A$2:$N$155, MATCH('Underlying Calculated'!AZ$1, '+ Stats'!$A$1:$N$1, 0), FALSE)</f>
        <v>84.070543436773093</v>
      </c>
      <c r="BA58" s="25">
        <f>VLOOKUP($A58,'+ Stats 2'!$A$2:$S$155, MATCH('Underlying Calculated'!BA$1, '+ Stats 2'!$A$1:$S$1, 0), FALSE)</f>
        <v>88</v>
      </c>
      <c r="BB58" s="25">
        <f t="shared" si="42"/>
        <v>3.929456563226907</v>
      </c>
    </row>
    <row r="59" spans="1:54" x14ac:dyDescent="0.45">
      <c r="A59" t="s">
        <v>192</v>
      </c>
      <c r="B59" t="str">
        <f>VLOOKUP($A59, 'Plate Discipline'!$A$2:$N$155, MATCH('Underlying Calculated'!B$1, 'Plate Discipline'!$A$1:$N$1, 0), FALSE)</f>
        <v>NYY</v>
      </c>
      <c r="C59" s="7">
        <f>VLOOKUP($A59, Dashboard!$A$2:$N$155, MATCH('Underlying Calculated'!C$1, Dashboard!$A$1:$N$1, 0), FALSE)</f>
        <v>0.29166666600000002</v>
      </c>
      <c r="D59" s="7">
        <f>VLOOKUP($A59, 'Dashboard 2'!$A$2:$M$155, MATCH('Underlying Calculated'!D$1, 'Dashboard 2'!$A$1:$M$1, 0), FALSE)</f>
        <v>0.308</v>
      </c>
      <c r="E59" s="7">
        <f t="shared" si="27"/>
        <v>1.6333333999999977E-2</v>
      </c>
      <c r="F59" s="7">
        <f>VLOOKUP($A59, 'Career Advanced'!$A$2:$X$450, MATCH('Underlying Calculated'!$D$1, 'Career Advanced'!$A$1:$X$1, 0), FALSE)</f>
        <v>0.29812606400000002</v>
      </c>
      <c r="G59" s="7">
        <f t="shared" si="28"/>
        <v>-6.4593980000000051E-3</v>
      </c>
      <c r="H59" s="7">
        <f t="shared" si="29"/>
        <v>9.8739359999999721E-3</v>
      </c>
      <c r="I59" s="7">
        <f t="shared" si="7"/>
        <v>1.6333333999999977E-2</v>
      </c>
      <c r="J59" s="7">
        <f t="shared" si="8"/>
        <v>1.6333333999999977E-2</v>
      </c>
      <c r="K59" s="14">
        <f t="shared" si="9"/>
        <v>80</v>
      </c>
      <c r="L59" s="7">
        <f t="shared" si="23"/>
        <v>6.4593980000000051E-3</v>
      </c>
      <c r="M59" s="7">
        <f t="shared" si="24"/>
        <v>9.8739359999999721E-3</v>
      </c>
      <c r="N59" s="14">
        <f t="shared" si="25"/>
        <v>88</v>
      </c>
      <c r="O59" s="14">
        <f t="shared" si="26"/>
        <v>74</v>
      </c>
      <c r="P59" s="6">
        <f>VLOOKUP($A59, 'Plate Discipline'!$A$2:$N$155, MATCH('Underlying Calculated'!P$1, 'Plate Discipline'!$A$1:$N$1, 0), FALSE)</f>
        <v>0.24109015</v>
      </c>
      <c r="Q59" s="6">
        <f>VLOOKUP($A59, 'Plate Discipline 2'!$A$2:$M$155, MATCH('Underlying Calculated'!Q$1, 'Plate Discipline 2'!$A$1:$M$1, 0), FALSE)</f>
        <v>0.215</v>
      </c>
      <c r="R59" s="6">
        <f t="shared" si="30"/>
        <v>-2.6090150000000006E-2</v>
      </c>
      <c r="S59" s="6">
        <f>VLOOKUP($A59, 'Plate Discipline'!$A$2:$N$155, MATCH('Underlying Calculated'!S$1, 'Plate Discipline'!$A$1:$N$1, 0), FALSE)</f>
        <v>0.68154157999999998</v>
      </c>
      <c r="T59" s="6">
        <f>VLOOKUP($A59, 'Plate Discipline 2'!$A$2:$M$155, MATCH('Underlying Calculated'!T$1, 'Plate Discipline 2'!$A$1:$M$1, 0), FALSE)</f>
        <v>0.67</v>
      </c>
      <c r="U59" s="6">
        <f t="shared" si="31"/>
        <v>-1.154157999999994E-2</v>
      </c>
      <c r="V59" s="6">
        <f>VLOOKUP($A59, 'Plate Discipline'!$A$2:$N$155, MATCH('Underlying Calculated'!V$1, 'Plate Discipline'!$A$1:$N$1, 0), FALSE)</f>
        <v>0.46494845000000001</v>
      </c>
      <c r="W59" s="6">
        <f>VLOOKUP($A59, 'Plate Discipline 2'!$A$2:$M$155, MATCH('Underlying Calculated'!W$1, 'Plate Discipline 2'!$A$1:$M$1, 0), FALSE)</f>
        <v>0.45200000000000001</v>
      </c>
      <c r="X59" s="6">
        <f t="shared" si="32"/>
        <v>-1.294845E-2</v>
      </c>
      <c r="Y59" s="6">
        <f>VLOOKUP($A59, 'Plate Discipline'!$A$2:$N$155, MATCH('Underlying Calculated'!Y$1, 'Plate Discipline'!$A$1:$N$1, 0), FALSE)</f>
        <v>0.61739129999999998</v>
      </c>
      <c r="Z59" s="6">
        <f>VLOOKUP($A59, 'Plate Discipline 2'!$A$2:$M$155, MATCH('Underlying Calculated'!Z$1, 'Plate Discipline 2'!$A$1:$M$1, 0), FALSE)</f>
        <v>0.64800000000000002</v>
      </c>
      <c r="AA59" s="6">
        <f t="shared" si="33"/>
        <v>3.0608700000000044E-2</v>
      </c>
      <c r="AB59" s="6">
        <f>VLOOKUP($A59, 'Plate Discipline'!$A$2:$N$155, MATCH('Underlying Calculated'!AB$1, 'Plate Discipline'!$A$1:$N$1, 0), FALSE)</f>
        <v>0.8125</v>
      </c>
      <c r="AC59" s="6">
        <f>VLOOKUP($A59, 'Plate Discipline 2'!$A$2:$M$155, MATCH('Underlying Calculated'!AC$1, 'Plate Discipline 2'!$A$1:$M$1, 0), FALSE)</f>
        <v>0.85799999999999998</v>
      </c>
      <c r="AD59" s="6">
        <f t="shared" si="34"/>
        <v>4.5499999999999985E-2</v>
      </c>
      <c r="AE59" s="6">
        <f>VLOOKUP($A59, 'Plate Discipline'!$A$2:$N$155, MATCH('Underlying Calculated'!AE$1, 'Plate Discipline'!$A$1:$N$1, 0), FALSE)</f>
        <v>0.76274945000000005</v>
      </c>
      <c r="AF59" s="6">
        <f>VLOOKUP($A59, 'Plate Discipline 2'!$A$2:$M$155, MATCH('Underlying Calculated'!AF$1, 'Plate Discipline 2'!$A$1:$M$1, 0), FALSE)</f>
        <v>0.81</v>
      </c>
      <c r="AG59" s="6">
        <f t="shared" si="35"/>
        <v>4.7250550000000002E-2</v>
      </c>
      <c r="AH59" s="8">
        <f>VLOOKUP($A59, Statcast!$A$2:$N$155, MATCH('Underlying Calculated'!AH$1, Statcast!$A$1:$N$1, 0), FALSE)</f>
        <v>89.159793802209805</v>
      </c>
      <c r="AI59" s="8">
        <f>VLOOKUP($A59, 'Statcast 2'!$A$2:$M$155, MATCH('Underlying Calculated'!AI$1, 'Statcast 2'!$A$1:$M$1, 0), FALSE)</f>
        <v>88</v>
      </c>
      <c r="AJ59" s="8">
        <f t="shared" si="36"/>
        <v>-1.1597938022098049</v>
      </c>
      <c r="AK59" s="8">
        <f>VLOOKUP($A59, Statcast!$A$2:$N$155, MATCH('Underlying Calculated'!AK$1, Statcast!$A$1:$N$1, 0), FALSE)</f>
        <v>18.378283964621001</v>
      </c>
      <c r="AL59" s="8">
        <f>VLOOKUP($A59, 'Statcast 2'!$A$2:$M$155, MATCH('Underlying Calculated'!AL$1, 'Statcast 2'!$A$1:$M$1, 0), FALSE)</f>
        <v>13.8</v>
      </c>
      <c r="AM59" s="8">
        <f t="shared" si="37"/>
        <v>-4.5782839646210007</v>
      </c>
      <c r="AN59" s="5">
        <f>VLOOKUP($A59, Statcast!$A$2:$N$155, MATCH('Underlying Calculated'!AN$1, Statcast!$A$1:$N$1, 0), FALSE)</f>
        <v>7.3825500000000002E-2</v>
      </c>
      <c r="AO59" s="5">
        <f>VLOOKUP($A59, 'Statcast 2'!$A$2:$M$155, MATCH('Underlying Calculated'!AO$1, 'Statcast 2'!$A$1:$M$1, 0), FALSE)</f>
        <v>6.2E-2</v>
      </c>
      <c r="AP59" s="5">
        <f t="shared" si="38"/>
        <v>-1.1825500000000003E-2</v>
      </c>
      <c r="AQ59" s="5">
        <f>VLOOKUP($A59, Statcast!$A$2:$N$155, MATCH('Underlying Calculated'!AQ$1, Statcast!$A$1:$N$1, 0), FALSE)</f>
        <v>0.34899329000000001</v>
      </c>
      <c r="AR59" s="5">
        <f>VLOOKUP($A59, 'Statcast 2'!$A$2:$M$155, MATCH('Underlying Calculated'!AR$1, 'Statcast 2'!$A$1:$M$1, 0), FALSE)</f>
        <v>0.35099999999999998</v>
      </c>
      <c r="AS59" s="8">
        <f t="shared" si="39"/>
        <v>2.0067099999999671E-3</v>
      </c>
      <c r="AT59" s="14">
        <f>VLOOKUP($A59,'+ Stats'!$A$2:$N$155, MATCH('Underlying Calculated'!AT$1, '+ Stats'!$A$1:$N$1, 0), FALSE)</f>
        <v>111.153977291982</v>
      </c>
      <c r="AU59" s="14">
        <f>VLOOKUP($A59,'+ Stats 2'!$A$2:$M$155, MATCH('Underlying Calculated'!AU$1, '+ Stats 2'!$A$1:$M$1, 0), FALSE)</f>
        <v>116</v>
      </c>
      <c r="AV59" s="14">
        <f t="shared" si="40"/>
        <v>4.8460227080179976</v>
      </c>
      <c r="AW59" s="14">
        <f>VLOOKUP($A59,'+ Stats'!$A$2:$N$155, MATCH('Underlying Calculated'!AW$1, '+ Stats'!$A$1:$N$1, 0), FALSE)</f>
        <v>84.677979587735905</v>
      </c>
      <c r="AX59" s="14">
        <f>VLOOKUP($A59,'+ Stats 2'!$A$2:$M$155, MATCH('Underlying Calculated'!AX$1, '+ Stats 2'!$A$1:$M$1, 0), FALSE)</f>
        <v>91</v>
      </c>
      <c r="AY59" s="14">
        <f t="shared" si="41"/>
        <v>6.3220204122640951</v>
      </c>
      <c r="AZ59" s="14">
        <f>VLOOKUP($A59,'+ Stats'!$A$2:$N$155, MATCH('Underlying Calculated'!AZ$1, '+ Stats'!$A$1:$N$1, 0), FALSE)</f>
        <v>110.722832941037</v>
      </c>
      <c r="BA59" s="14">
        <f>VLOOKUP($A59,'+ Stats 2'!$A$2:$S$155, MATCH('Underlying Calculated'!BA$1, '+ Stats 2'!$A$1:$S$1, 0), FALSE)</f>
        <v>102</v>
      </c>
      <c r="BB59" s="14">
        <f t="shared" si="42"/>
        <v>-8.722832941036998</v>
      </c>
    </row>
    <row r="60" spans="1:54" x14ac:dyDescent="0.45">
      <c r="A60" t="s">
        <v>44</v>
      </c>
      <c r="B60" t="str">
        <f>VLOOKUP($A60, 'Plate Discipline'!$A$2:$N$155, MATCH('Underlying Calculated'!B$1, 'Plate Discipline'!$A$1:$N$1, 0), FALSE)</f>
        <v>PHI</v>
      </c>
      <c r="C60" s="7">
        <f>VLOOKUP($A60, Dashboard!$A$2:$N$155, MATCH('Underlying Calculated'!C$1, Dashboard!$A$1:$N$1, 0), FALSE)</f>
        <v>0.34302325500000003</v>
      </c>
      <c r="D60" s="7">
        <f>VLOOKUP($A60, 'Dashboard 2'!$A$2:$M$155, MATCH('Underlying Calculated'!D$1, 'Dashboard 2'!$A$1:$M$1, 0), FALSE)</f>
        <v>0.29699999999999999</v>
      </c>
      <c r="E60" s="7">
        <f t="shared" si="27"/>
        <v>-4.6023255000000041E-2</v>
      </c>
      <c r="F60" s="7">
        <f>VLOOKUP($A60, 'Career Advanced'!$A$2:$X$450, MATCH('Underlying Calculated'!$D$1, 'Career Advanced'!$A$1:$X$1, 0), FALSE)</f>
        <v>0.31988472600000001</v>
      </c>
      <c r="G60" s="7">
        <f t="shared" si="28"/>
        <v>2.3138529000000019E-2</v>
      </c>
      <c r="H60" s="7">
        <f t="shared" si="29"/>
        <v>-2.2884726000000022E-2</v>
      </c>
      <c r="I60" s="7">
        <f t="shared" si="7"/>
        <v>-4.6023255000000041E-2</v>
      </c>
      <c r="J60" s="7">
        <f t="shared" si="8"/>
        <v>4.6023255000000041E-2</v>
      </c>
      <c r="K60" s="14">
        <f t="shared" si="9"/>
        <v>36</v>
      </c>
      <c r="L60" s="7">
        <f t="shared" si="23"/>
        <v>2.3138529000000019E-2</v>
      </c>
      <c r="M60" s="7">
        <f t="shared" si="24"/>
        <v>2.2884726000000022E-2</v>
      </c>
      <c r="N60" s="14">
        <f t="shared" si="25"/>
        <v>61</v>
      </c>
      <c r="O60" s="14">
        <f t="shared" si="26"/>
        <v>40</v>
      </c>
      <c r="P60" s="6">
        <f>VLOOKUP($A60, 'Plate Discipline'!$A$2:$N$155, MATCH('Underlying Calculated'!P$1, 'Plate Discipline'!$A$1:$N$1, 0), FALSE)</f>
        <v>0.24585635</v>
      </c>
      <c r="Q60" s="6">
        <f>VLOOKUP($A60, 'Plate Discipline 2'!$A$2:$M$155, MATCH('Underlying Calculated'!Q$1, 'Plate Discipline 2'!$A$1:$M$1, 0), FALSE)</f>
        <v>0.27100000000000002</v>
      </c>
      <c r="R60" s="6">
        <f t="shared" si="30"/>
        <v>2.5143650000000017E-2</v>
      </c>
      <c r="S60" s="6">
        <f>VLOOKUP($A60, 'Plate Discipline'!$A$2:$N$155, MATCH('Underlying Calculated'!S$1, 'Plate Discipline'!$A$1:$N$1, 0), FALSE)</f>
        <v>0.67808219000000003</v>
      </c>
      <c r="T60" s="6">
        <f>VLOOKUP($A60, 'Plate Discipline 2'!$A$2:$M$155, MATCH('Underlying Calculated'!T$1, 'Plate Discipline 2'!$A$1:$M$1, 0), FALSE)</f>
        <v>0.70399999999999996</v>
      </c>
      <c r="U60" s="6">
        <f t="shared" si="31"/>
        <v>2.591780999999993E-2</v>
      </c>
      <c r="V60" s="6">
        <f>VLOOKUP($A60, 'Plate Discipline'!$A$2:$N$155, MATCH('Underlying Calculated'!V$1, 'Plate Discipline'!$A$1:$N$1, 0), FALSE)</f>
        <v>0.48249999999999998</v>
      </c>
      <c r="W60" s="6">
        <f>VLOOKUP($A60, 'Plate Discipline 2'!$A$2:$M$155, MATCH('Underlying Calculated'!W$1, 'Plate Discipline 2'!$A$1:$M$1, 0), FALSE)</f>
        <v>0.50700000000000001</v>
      </c>
      <c r="X60" s="6">
        <f t="shared" si="32"/>
        <v>2.4500000000000022E-2</v>
      </c>
      <c r="Y60" s="6">
        <f>VLOOKUP($A60, 'Plate Discipline'!$A$2:$N$155, MATCH('Underlying Calculated'!Y$1, 'Plate Discipline'!$A$1:$N$1, 0), FALSE)</f>
        <v>0.68539326</v>
      </c>
      <c r="Z60" s="6">
        <f>VLOOKUP($A60, 'Plate Discipline 2'!$A$2:$M$155, MATCH('Underlying Calculated'!Z$1, 'Plate Discipline 2'!$A$1:$M$1, 0), FALSE)</f>
        <v>0.61899999999999999</v>
      </c>
      <c r="AA60" s="6">
        <f t="shared" si="33"/>
        <v>-6.6393260000000009E-2</v>
      </c>
      <c r="AB60" s="6">
        <f>VLOOKUP($A60, 'Plate Discipline'!$A$2:$N$155, MATCH('Underlying Calculated'!AB$1, 'Plate Discipline'!$A$1:$N$1, 0), FALSE)</f>
        <v>0.92929293000000002</v>
      </c>
      <c r="AC60" s="6">
        <f>VLOOKUP($A60, 'Plate Discipline 2'!$A$2:$M$155, MATCH('Underlying Calculated'!AC$1, 'Plate Discipline 2'!$A$1:$M$1, 0), FALSE)</f>
        <v>0.91</v>
      </c>
      <c r="AD60" s="6">
        <f t="shared" si="34"/>
        <v>-1.9292929999999986E-2</v>
      </c>
      <c r="AE60" s="6">
        <f>VLOOKUP($A60, 'Plate Discipline'!$A$2:$N$155, MATCH('Underlying Calculated'!AE$1, 'Plate Discipline'!$A$1:$N$1, 0), FALSE)</f>
        <v>0.87305699000000003</v>
      </c>
      <c r="AF60" s="6">
        <f>VLOOKUP($A60, 'Plate Discipline 2'!$A$2:$M$155, MATCH('Underlying Calculated'!AF$1, 'Plate Discipline 2'!$A$1:$M$1, 0), FALSE)</f>
        <v>0.83899999999999997</v>
      </c>
      <c r="AG60" s="6">
        <f t="shared" si="35"/>
        <v>-3.4056990000000065E-2</v>
      </c>
      <c r="AH60" s="8">
        <f>VLOOKUP($A60, Statcast!$A$2:$N$155, MATCH('Underlying Calculated'!AH$1, Statcast!$A$1:$N$1, 0), FALSE)</f>
        <v>90.883594232763897</v>
      </c>
      <c r="AI60" s="8">
        <f>VLOOKUP($A60, 'Statcast 2'!$A$2:$M$155, MATCH('Underlying Calculated'!AI$1, 'Statcast 2'!$A$1:$M$1, 0), FALSE)</f>
        <v>90</v>
      </c>
      <c r="AJ60" s="8">
        <f t="shared" si="36"/>
        <v>-0.88359423276389748</v>
      </c>
      <c r="AK60" s="8">
        <f>VLOOKUP($A60, Statcast!$A$2:$N$155, MATCH('Underlying Calculated'!AK$1, Statcast!$A$1:$N$1, 0), FALSE)</f>
        <v>11.531004089420099</v>
      </c>
      <c r="AL60" s="8">
        <f>VLOOKUP($A60, 'Statcast 2'!$A$2:$M$155, MATCH('Underlying Calculated'!AL$1, 'Statcast 2'!$A$1:$M$1, 0), FALSE)</f>
        <v>9.8000000000000007</v>
      </c>
      <c r="AM60" s="8">
        <f t="shared" si="37"/>
        <v>-1.7310040894200984</v>
      </c>
      <c r="AN60" s="5">
        <f>VLOOKUP($A60, Statcast!$A$2:$N$155, MATCH('Underlying Calculated'!AN$1, Statcast!$A$1:$N$1, 0), FALSE)</f>
        <v>7.3446330000000004E-2</v>
      </c>
      <c r="AO60" s="5">
        <f>VLOOKUP($A60, 'Statcast 2'!$A$2:$M$155, MATCH('Underlying Calculated'!AO$1, 'Statcast 2'!$A$1:$M$1, 0), FALSE)</f>
        <v>6.3E-2</v>
      </c>
      <c r="AP60" s="5">
        <f t="shared" si="38"/>
        <v>-1.0446330000000004E-2</v>
      </c>
      <c r="AQ60" s="5">
        <f>VLOOKUP($A60, Statcast!$A$2:$N$155, MATCH('Underlying Calculated'!AQ$1, Statcast!$A$1:$N$1, 0), FALSE)</f>
        <v>0.45197739999999997</v>
      </c>
      <c r="AR60" s="5">
        <f>VLOOKUP($A60, 'Statcast 2'!$A$2:$M$155, MATCH('Underlying Calculated'!AR$1, 'Statcast 2'!$A$1:$M$1, 0), FALSE)</f>
        <v>0.45400000000000001</v>
      </c>
      <c r="AS60" s="8">
        <f t="shared" si="39"/>
        <v>2.022600000000041E-3</v>
      </c>
      <c r="AT60" s="14">
        <f>VLOOKUP($A60,'+ Stats'!$A$2:$N$155, MATCH('Underlying Calculated'!AT$1, '+ Stats'!$A$1:$N$1, 0), FALSE)</f>
        <v>125.078523907628</v>
      </c>
      <c r="AU60" s="14">
        <f>VLOOKUP($A60,'+ Stats 2'!$A$2:$M$155, MATCH('Underlying Calculated'!AU$1, '+ Stats 2'!$A$1:$M$1, 0), FALSE)</f>
        <v>100</v>
      </c>
      <c r="AV60" s="14">
        <f t="shared" si="40"/>
        <v>-25.078523907627996</v>
      </c>
      <c r="AW60" s="14">
        <f>VLOOKUP($A60,'+ Stats'!$A$2:$N$155, MATCH('Underlying Calculated'!AW$1, '+ Stats'!$A$1:$N$1, 0), FALSE)</f>
        <v>99.823465510915398</v>
      </c>
      <c r="AX60" s="14">
        <f>VLOOKUP($A60,'+ Stats 2'!$A$2:$M$155, MATCH('Underlying Calculated'!AX$1, '+ Stats 2'!$A$1:$M$1, 0), FALSE)</f>
        <v>108</v>
      </c>
      <c r="AY60" s="14">
        <f t="shared" si="41"/>
        <v>8.1765344890846023</v>
      </c>
      <c r="AZ60" s="14">
        <f>VLOOKUP($A60,'+ Stats'!$A$2:$N$155, MATCH('Underlying Calculated'!AZ$1, '+ Stats'!$A$1:$N$1, 0), FALSE)</f>
        <v>86.774246185648593</v>
      </c>
      <c r="BA60" s="14">
        <f>VLOOKUP($A60,'+ Stats 2'!$A$2:$S$155, MATCH('Underlying Calculated'!BA$1, '+ Stats 2'!$A$1:$S$1, 0), FALSE)</f>
        <v>90</v>
      </c>
      <c r="BB60" s="14">
        <f t="shared" si="42"/>
        <v>3.2257538143514068</v>
      </c>
    </row>
    <row r="61" spans="1:54" x14ac:dyDescent="0.45">
      <c r="A61" t="s">
        <v>79</v>
      </c>
      <c r="B61" t="str">
        <f>VLOOKUP($A61, 'Plate Discipline'!$A$2:$N$155, MATCH('Underlying Calculated'!B$1, 'Plate Discipline'!$A$1:$N$1, 0), FALSE)</f>
        <v>BAL</v>
      </c>
      <c r="C61" s="7">
        <f>VLOOKUP($A61, Dashboard!$A$2:$N$155, MATCH('Underlying Calculated'!C$1, Dashboard!$A$1:$N$1, 0), FALSE)</f>
        <v>0.322222222</v>
      </c>
      <c r="D61" s="7">
        <f>VLOOKUP($A61, 'Dashboard 2'!$A$2:$M$155, MATCH('Underlying Calculated'!D$1, 'Dashboard 2'!$A$1:$M$1, 0), FALSE)</f>
        <v>0.309</v>
      </c>
      <c r="E61" s="7">
        <f t="shared" si="27"/>
        <v>-1.3222222000000006E-2</v>
      </c>
      <c r="F61" s="7">
        <f>VLOOKUP($A61, 'Career Advanced'!$A$2:$X$450, MATCH('Underlying Calculated'!$D$1, 'Career Advanced'!$A$1:$X$1, 0), FALSE)</f>
        <v>0.29865771800000002</v>
      </c>
      <c r="G61" s="7">
        <f t="shared" si="28"/>
        <v>2.3564503999999986E-2</v>
      </c>
      <c r="H61" s="7">
        <f t="shared" si="29"/>
        <v>1.034228199999998E-2</v>
      </c>
      <c r="I61" s="7">
        <f t="shared" si="7"/>
        <v>-1.3222222000000006E-2</v>
      </c>
      <c r="J61" s="7">
        <f t="shared" si="8"/>
        <v>1.3222222000000006E-2</v>
      </c>
      <c r="K61" s="14">
        <f t="shared" si="9"/>
        <v>82</v>
      </c>
      <c r="L61" s="7">
        <f t="shared" si="23"/>
        <v>2.3564503999999986E-2</v>
      </c>
      <c r="M61" s="7">
        <f t="shared" si="24"/>
        <v>1.034228199999998E-2</v>
      </c>
      <c r="N61" s="14">
        <f t="shared" si="25"/>
        <v>60</v>
      </c>
      <c r="O61" s="14">
        <f t="shared" si="26"/>
        <v>70</v>
      </c>
      <c r="P61" s="6">
        <f>VLOOKUP($A61, 'Plate Discipline'!$A$2:$N$155, MATCH('Underlying Calculated'!P$1, 'Plate Discipline'!$A$1:$N$1, 0), FALSE)</f>
        <v>0.22826087</v>
      </c>
      <c r="Q61" s="6">
        <f>VLOOKUP($A61, 'Plate Discipline 2'!$A$2:$M$155, MATCH('Underlying Calculated'!Q$1, 'Plate Discipline 2'!$A$1:$M$1, 0), FALSE)</f>
        <v>0.254</v>
      </c>
      <c r="R61" s="6">
        <f t="shared" si="30"/>
        <v>2.5739129999999999E-2</v>
      </c>
      <c r="S61" s="6">
        <f>VLOOKUP($A61, 'Plate Discipline'!$A$2:$N$155, MATCH('Underlying Calculated'!S$1, 'Plate Discipline'!$A$1:$N$1, 0), FALSE)</f>
        <v>0.64553313999999995</v>
      </c>
      <c r="T61" s="6">
        <f>VLOOKUP($A61, 'Plate Discipline 2'!$A$2:$M$155, MATCH('Underlying Calculated'!T$1, 'Plate Discipline 2'!$A$1:$M$1, 0), FALSE)</f>
        <v>0.61399999999999999</v>
      </c>
      <c r="U61" s="6">
        <f t="shared" si="31"/>
        <v>-3.153313999999996E-2</v>
      </c>
      <c r="V61" s="6">
        <f>VLOOKUP($A61, 'Plate Discipline'!$A$2:$N$155, MATCH('Underlying Calculated'!V$1, 'Plate Discipline'!$A$1:$N$1, 0), FALSE)</f>
        <v>0.43076923</v>
      </c>
      <c r="W61" s="6">
        <f>VLOOKUP($A61, 'Plate Discipline 2'!$A$2:$M$155, MATCH('Underlying Calculated'!W$1, 'Plate Discipline 2'!$A$1:$M$1, 0), FALSE)</f>
        <v>0.441</v>
      </c>
      <c r="X61" s="6">
        <f t="shared" si="32"/>
        <v>1.023077E-2</v>
      </c>
      <c r="Y61" s="6">
        <f>VLOOKUP($A61, 'Plate Discipline'!$A$2:$N$155, MATCH('Underlying Calculated'!Y$1, 'Plate Discipline'!$A$1:$N$1, 0), FALSE)</f>
        <v>0.44047618999999999</v>
      </c>
      <c r="Z61" s="6">
        <f>VLOOKUP($A61, 'Plate Discipline 2'!$A$2:$M$155, MATCH('Underlying Calculated'!Z$1, 'Plate Discipline 2'!$A$1:$M$1, 0), FALSE)</f>
        <v>0.45</v>
      </c>
      <c r="AA61" s="6">
        <f t="shared" si="33"/>
        <v>9.5238100000000214E-3</v>
      </c>
      <c r="AB61" s="6">
        <f>VLOOKUP($A61, 'Plate Discipline'!$A$2:$N$155, MATCH('Underlying Calculated'!AB$1, 'Plate Discipline'!$A$1:$N$1, 0), FALSE)</f>
        <v>0.80803570999999996</v>
      </c>
      <c r="AC61" s="6">
        <f>VLOOKUP($A61, 'Plate Discipline 2'!$A$2:$M$155, MATCH('Underlying Calculated'!AC$1, 'Plate Discipline 2'!$A$1:$M$1, 0), FALSE)</f>
        <v>0.81699999999999995</v>
      </c>
      <c r="AD61" s="6">
        <f t="shared" si="34"/>
        <v>8.9642899999999859E-3</v>
      </c>
      <c r="AE61" s="6">
        <f>VLOOKUP($A61, 'Plate Discipline'!$A$2:$N$155, MATCH('Underlying Calculated'!AE$1, 'Plate Discipline'!$A$1:$N$1, 0), FALSE)</f>
        <v>0.70779221000000003</v>
      </c>
      <c r="AF61" s="6">
        <f>VLOOKUP($A61, 'Plate Discipline 2'!$A$2:$M$155, MATCH('Underlying Calculated'!AF$1, 'Plate Discipline 2'!$A$1:$M$1, 0), FALSE)</f>
        <v>0.71599999999999997</v>
      </c>
      <c r="AG61" s="6">
        <f t="shared" si="35"/>
        <v>8.2077899999999371E-3</v>
      </c>
      <c r="AH61" s="8">
        <f>VLOOKUP($A61, Statcast!$A$2:$N$155, MATCH('Underlying Calculated'!AH$1, Statcast!$A$1:$N$1, 0), FALSE)</f>
        <v>92.062315518094096</v>
      </c>
      <c r="AI61" s="8">
        <f>VLOOKUP($A61, 'Statcast 2'!$A$2:$M$155, MATCH('Underlying Calculated'!AI$1, 'Statcast 2'!$A$1:$M$1, 0), FALSE)</f>
        <v>89.7</v>
      </c>
      <c r="AJ61" s="8">
        <f t="shared" si="36"/>
        <v>-2.3623155180940927</v>
      </c>
      <c r="AK61" s="8">
        <f>VLOOKUP($A61, Statcast!$A$2:$N$155, MATCH('Underlying Calculated'!AK$1, Statcast!$A$1:$N$1, 0), FALSE)</f>
        <v>12.751916900123501</v>
      </c>
      <c r="AL61" s="8">
        <f>VLOOKUP($A61, 'Statcast 2'!$A$2:$M$155, MATCH('Underlying Calculated'!AL$1, 'Statcast 2'!$A$1:$M$1, 0), FALSE)</f>
        <v>12.6</v>
      </c>
      <c r="AM61" s="8">
        <f t="shared" si="37"/>
        <v>-0.15191690012350101</v>
      </c>
      <c r="AN61" s="5">
        <f>VLOOKUP($A61, Statcast!$A$2:$N$155, MATCH('Underlying Calculated'!AN$1, Statcast!$A$1:$N$1, 0), FALSE)</f>
        <v>0.16494845</v>
      </c>
      <c r="AO61" s="5">
        <f>VLOOKUP($A61, 'Statcast 2'!$A$2:$M$155, MATCH('Underlying Calculated'!AO$1, 'Statcast 2'!$A$1:$M$1, 0), FALSE)</f>
        <v>0.124</v>
      </c>
      <c r="AP61" s="5">
        <f t="shared" si="38"/>
        <v>-4.0948449999999997E-2</v>
      </c>
      <c r="AQ61" s="5">
        <f>VLOOKUP($A61, Statcast!$A$2:$N$155, MATCH('Underlying Calculated'!AQ$1, Statcast!$A$1:$N$1, 0), FALSE)</f>
        <v>0.50515463999999999</v>
      </c>
      <c r="AR61" s="5">
        <f>VLOOKUP($A61, 'Statcast 2'!$A$2:$M$155, MATCH('Underlying Calculated'!AR$1, 'Statcast 2'!$A$1:$M$1, 0), FALSE)</f>
        <v>0.43099999999999999</v>
      </c>
      <c r="AS61" s="8">
        <f t="shared" si="39"/>
        <v>-7.4154639999999994E-2</v>
      </c>
      <c r="AT61" s="14">
        <f>VLOOKUP($A61,'+ Stats'!$A$2:$N$155, MATCH('Underlying Calculated'!AT$1, '+ Stats'!$A$1:$N$1, 0), FALSE)</f>
        <v>95.397614467922907</v>
      </c>
      <c r="AU61" s="14">
        <f>VLOOKUP($A61,'+ Stats 2'!$A$2:$M$155, MATCH('Underlying Calculated'!AU$1, '+ Stats 2'!$A$1:$M$1, 0), FALSE)</f>
        <v>86</v>
      </c>
      <c r="AV61" s="14">
        <f t="shared" si="40"/>
        <v>-9.3976144679229066</v>
      </c>
      <c r="AW61" s="14">
        <f>VLOOKUP($A61,'+ Stats'!$A$2:$N$155, MATCH('Underlying Calculated'!AW$1, '+ Stats'!$A$1:$N$1, 0), FALSE)</f>
        <v>101.868751031134</v>
      </c>
      <c r="AX61" s="14">
        <f>VLOOKUP($A61,'+ Stats 2'!$A$2:$M$155, MATCH('Underlying Calculated'!AX$1, '+ Stats 2'!$A$1:$M$1, 0), FALSE)</f>
        <v>107</v>
      </c>
      <c r="AY61" s="14">
        <f t="shared" si="41"/>
        <v>5.1312489688660037</v>
      </c>
      <c r="AZ61" s="14">
        <f>VLOOKUP($A61,'+ Stats'!$A$2:$N$155, MATCH('Underlying Calculated'!AZ$1, '+ Stats'!$A$1:$N$1, 0), FALSE)</f>
        <v>100.306896355525</v>
      </c>
      <c r="BA61" s="14">
        <f>VLOOKUP($A61,'+ Stats 2'!$A$2:$S$155, MATCH('Underlying Calculated'!BA$1, '+ Stats 2'!$A$1:$S$1, 0), FALSE)</f>
        <v>99</v>
      </c>
      <c r="BB61" s="14">
        <f t="shared" si="42"/>
        <v>-1.3068963555249979</v>
      </c>
    </row>
    <row r="62" spans="1:54" x14ac:dyDescent="0.45">
      <c r="A62" t="s">
        <v>158</v>
      </c>
      <c r="B62" t="str">
        <f>VLOOKUP($A62, 'Plate Discipline'!$A$2:$N$155, MATCH('Underlying Calculated'!B$1, 'Plate Discipline'!$A$1:$N$1, 0), FALSE)</f>
        <v>CHC</v>
      </c>
      <c r="C62" s="7">
        <f>VLOOKUP($A62, Dashboard!$A$2:$N$155, MATCH('Underlying Calculated'!C$1, Dashboard!$A$1:$N$1, 0), FALSE)</f>
        <v>0.268292682</v>
      </c>
      <c r="D62" s="7">
        <f>VLOOKUP($A62, 'Dashboard 2'!$A$2:$M$155, MATCH('Underlying Calculated'!D$1, 'Dashboard 2'!$A$1:$M$1, 0), FALSE)</f>
        <v>0.30199999999999999</v>
      </c>
      <c r="E62" s="7">
        <f t="shared" si="27"/>
        <v>3.3707317999999986E-2</v>
      </c>
      <c r="F62" s="7">
        <f>VLOOKUP($A62, 'Career Advanced'!$A$2:$X$450, MATCH('Underlying Calculated'!$D$1, 'Career Advanced'!$A$1:$X$1, 0), FALSE)</f>
        <v>0.28515318099999998</v>
      </c>
      <c r="G62" s="7">
        <f t="shared" si="28"/>
        <v>-1.6860498999999973E-2</v>
      </c>
      <c r="H62" s="7">
        <f t="shared" si="29"/>
        <v>1.6846819000000013E-2</v>
      </c>
      <c r="I62" s="7">
        <f t="shared" si="7"/>
        <v>3.3707317999999986E-2</v>
      </c>
      <c r="J62" s="7">
        <f t="shared" si="8"/>
        <v>3.3707317999999986E-2</v>
      </c>
      <c r="K62" s="14">
        <f t="shared" si="9"/>
        <v>52</v>
      </c>
      <c r="L62" s="7">
        <f t="shared" si="23"/>
        <v>1.6860498999999973E-2</v>
      </c>
      <c r="M62" s="7">
        <f t="shared" si="24"/>
        <v>1.6846819000000013E-2</v>
      </c>
      <c r="N62" s="14">
        <f t="shared" si="25"/>
        <v>69</v>
      </c>
      <c r="O62" s="14">
        <f t="shared" si="26"/>
        <v>50</v>
      </c>
      <c r="P62" s="6">
        <f>VLOOKUP($A62, 'Plate Discipline'!$A$2:$N$155, MATCH('Underlying Calculated'!P$1, 'Plate Discipline'!$A$1:$N$1, 0), FALSE)</f>
        <v>0.28731342999999998</v>
      </c>
      <c r="Q62" s="6">
        <f>VLOOKUP($A62, 'Plate Discipline 2'!$A$2:$M$155, MATCH('Underlying Calculated'!Q$1, 'Plate Discipline 2'!$A$1:$M$1, 0), FALSE)</f>
        <v>0.33200000000000002</v>
      </c>
      <c r="R62" s="6">
        <f t="shared" si="30"/>
        <v>4.4686570000000037E-2</v>
      </c>
      <c r="S62" s="6">
        <f>VLOOKUP($A62, 'Plate Discipline'!$A$2:$N$155, MATCH('Underlying Calculated'!S$1, 'Plate Discipline'!$A$1:$N$1, 0), FALSE)</f>
        <v>0.70948012000000005</v>
      </c>
      <c r="T62" s="6">
        <f>VLOOKUP($A62, 'Plate Discipline 2'!$A$2:$M$155, MATCH('Underlying Calculated'!T$1, 'Plate Discipline 2'!$A$1:$M$1, 0), FALSE)</f>
        <v>0.65200000000000002</v>
      </c>
      <c r="U62" s="6">
        <f t="shared" si="31"/>
        <v>-5.7480120000000023E-2</v>
      </c>
      <c r="V62" s="6">
        <f>VLOOKUP($A62, 'Plate Discipline'!$A$2:$N$155, MATCH('Underlying Calculated'!V$1, 'Plate Discipline'!$A$1:$N$1, 0), FALSE)</f>
        <v>0.51932772999999999</v>
      </c>
      <c r="W62" s="6">
        <f>VLOOKUP($A62, 'Plate Discipline 2'!$A$2:$M$155, MATCH('Underlying Calculated'!W$1, 'Plate Discipline 2'!$A$1:$M$1, 0), FALSE)</f>
        <v>0.49199999999999999</v>
      </c>
      <c r="X62" s="6">
        <f t="shared" si="32"/>
        <v>-2.7327729999999995E-2</v>
      </c>
      <c r="Y62" s="6">
        <f>VLOOKUP($A62, 'Plate Discipline'!$A$2:$N$155, MATCH('Underlying Calculated'!Y$1, 'Plate Discipline'!$A$1:$N$1, 0), FALSE)</f>
        <v>0.54545454999999998</v>
      </c>
      <c r="Z62" s="6">
        <f>VLOOKUP($A62, 'Plate Discipline 2'!$A$2:$M$155, MATCH('Underlying Calculated'!Z$1, 'Plate Discipline 2'!$A$1:$M$1, 0), FALSE)</f>
        <v>0.68899999999999995</v>
      </c>
      <c r="AA62" s="6">
        <f t="shared" si="33"/>
        <v>0.14354544999999996</v>
      </c>
      <c r="AB62" s="6">
        <f>VLOOKUP($A62, 'Plate Discipline'!$A$2:$N$155, MATCH('Underlying Calculated'!AB$1, 'Plate Discipline'!$A$1:$N$1, 0), FALSE)</f>
        <v>0.83189654999999996</v>
      </c>
      <c r="AC62" s="6">
        <f>VLOOKUP($A62, 'Plate Discipline 2'!$A$2:$M$155, MATCH('Underlying Calculated'!AC$1, 'Plate Discipline 2'!$A$1:$M$1, 0), FALSE)</f>
        <v>0.88300000000000001</v>
      </c>
      <c r="AD62" s="6">
        <f t="shared" si="34"/>
        <v>5.110345000000005E-2</v>
      </c>
      <c r="AE62" s="6">
        <f>VLOOKUP($A62, 'Plate Discipline'!$A$2:$N$155, MATCH('Underlying Calculated'!AE$1, 'Plate Discipline'!$A$1:$N$1, 0), FALSE)</f>
        <v>0.76051780000000002</v>
      </c>
      <c r="AF62" s="6">
        <f>VLOOKUP($A62, 'Plate Discipline 2'!$A$2:$M$155, MATCH('Underlying Calculated'!AF$1, 'Plate Discipline 2'!$A$1:$M$1, 0), FALSE)</f>
        <v>0.81799999999999995</v>
      </c>
      <c r="AG62" s="6">
        <f t="shared" si="35"/>
        <v>5.7482199999999928E-2</v>
      </c>
      <c r="AH62" s="8">
        <f>VLOOKUP($A62, Statcast!$A$2:$N$155, MATCH('Underlying Calculated'!AH$1, Statcast!$A$1:$N$1, 0), FALSE)</f>
        <v>88.497242648784905</v>
      </c>
      <c r="AI62" s="8">
        <f>VLOOKUP($A62, 'Statcast 2'!$A$2:$M$155, MATCH('Underlying Calculated'!AI$1, 'Statcast 2'!$A$1:$M$1, 0), FALSE)</f>
        <v>87.3</v>
      </c>
      <c r="AJ62" s="8">
        <f t="shared" si="36"/>
        <v>-1.1972426487849077</v>
      </c>
      <c r="AK62" s="8">
        <f>VLOOKUP($A62, Statcast!$A$2:$N$155, MATCH('Underlying Calculated'!AK$1, Statcast!$A$1:$N$1, 0), FALSE)</f>
        <v>22.321411730692901</v>
      </c>
      <c r="AL62" s="8">
        <f>VLOOKUP($A62, 'Statcast 2'!$A$2:$M$155, MATCH('Underlying Calculated'!AL$1, 'Statcast 2'!$A$1:$M$1, 0), FALSE)</f>
        <v>13.6</v>
      </c>
      <c r="AM62" s="8">
        <f t="shared" si="37"/>
        <v>-8.7214117306929015</v>
      </c>
      <c r="AN62" s="5">
        <f>VLOOKUP($A62, Statcast!$A$2:$N$155, MATCH('Underlying Calculated'!AN$1, Statcast!$A$1:$N$1, 0), FALSE)</f>
        <v>8.4615380000000004E-2</v>
      </c>
      <c r="AO62" s="5">
        <f>VLOOKUP($A62, 'Statcast 2'!$A$2:$M$155, MATCH('Underlying Calculated'!AO$1, 'Statcast 2'!$A$1:$M$1, 0), FALSE)</f>
        <v>4.5999999999999999E-2</v>
      </c>
      <c r="AP62" s="5">
        <f t="shared" si="38"/>
        <v>-3.8615380000000005E-2</v>
      </c>
      <c r="AQ62" s="5">
        <f>VLOOKUP($A62, Statcast!$A$2:$N$155, MATCH('Underlying Calculated'!AQ$1, Statcast!$A$1:$N$1, 0), FALSE)</f>
        <v>0.34615384999999999</v>
      </c>
      <c r="AR62" s="5">
        <f>VLOOKUP($A62, 'Statcast 2'!$A$2:$M$155, MATCH('Underlying Calculated'!AR$1, 'Statcast 2'!$A$1:$M$1, 0), FALSE)</f>
        <v>0.31</v>
      </c>
      <c r="AS62" s="8">
        <f t="shared" si="39"/>
        <v>-3.6153849999999987E-2</v>
      </c>
      <c r="AT62" s="14">
        <f>VLOOKUP($A62,'+ Stats'!$A$2:$N$155, MATCH('Underlying Calculated'!AT$1, '+ Stats'!$A$1:$N$1, 0), FALSE)</f>
        <v>77.408736591725599</v>
      </c>
      <c r="AU62" s="14">
        <f>VLOOKUP($A62,'+ Stats 2'!$A$2:$M$155, MATCH('Underlying Calculated'!AU$1, '+ Stats 2'!$A$1:$M$1, 0), FALSE)</f>
        <v>91</v>
      </c>
      <c r="AV62" s="14">
        <f t="shared" si="40"/>
        <v>13.591263408274401</v>
      </c>
      <c r="AW62" s="14">
        <f>VLOOKUP($A62,'+ Stats'!$A$2:$N$155, MATCH('Underlying Calculated'!AW$1, '+ Stats'!$A$1:$N$1, 0), FALSE)</f>
        <v>66.168408332926006</v>
      </c>
      <c r="AX62" s="14">
        <f>VLOOKUP($A62,'+ Stats 2'!$A$2:$M$155, MATCH('Underlying Calculated'!AX$1, '+ Stats 2'!$A$1:$M$1, 0), FALSE)</f>
        <v>100</v>
      </c>
      <c r="AY62" s="14">
        <f t="shared" si="41"/>
        <v>33.831591667073994</v>
      </c>
      <c r="AZ62" s="14">
        <f>VLOOKUP($A62,'+ Stats'!$A$2:$N$155, MATCH('Underlying Calculated'!AZ$1, '+ Stats'!$A$1:$N$1, 0), FALSE)</f>
        <v>151.31039607986901</v>
      </c>
      <c r="BA62" s="14">
        <f>VLOOKUP($A62,'+ Stats 2'!$A$2:$S$155, MATCH('Underlying Calculated'!BA$1, '+ Stats 2'!$A$1:$S$1, 0), FALSE)</f>
        <v>105</v>
      </c>
      <c r="BB62" s="14">
        <f t="shared" si="42"/>
        <v>-46.310396079869008</v>
      </c>
    </row>
    <row r="63" spans="1:54" x14ac:dyDescent="0.45">
      <c r="A63" t="s">
        <v>167</v>
      </c>
      <c r="B63" t="str">
        <f>VLOOKUP($A63, 'Plate Discipline'!$A$2:$N$155, MATCH('Underlying Calculated'!B$1, 'Plate Discipline'!$A$1:$N$1, 0), FALSE)</f>
        <v>ATL</v>
      </c>
      <c r="C63" s="7">
        <f>VLOOKUP($A63, Dashboard!$A$2:$N$155, MATCH('Underlying Calculated'!C$1, Dashboard!$A$1:$N$1, 0), FALSE)</f>
        <v>0.28799999999999998</v>
      </c>
      <c r="D63" s="7">
        <f>VLOOKUP($A63, 'Dashboard 2'!$A$2:$M$155, MATCH('Underlying Calculated'!D$1, 'Dashboard 2'!$A$1:$M$1, 0), FALSE)</f>
        <v>0.27600000000000002</v>
      </c>
      <c r="E63" s="7">
        <f t="shared" si="27"/>
        <v>-1.1999999999999955E-2</v>
      </c>
      <c r="F63" s="7">
        <f>VLOOKUP($A63, 'Career Advanced'!$A$2:$X$450, MATCH('Underlying Calculated'!$D$1, 'Career Advanced'!$A$1:$X$1, 0), FALSE)</f>
        <v>0.279458598</v>
      </c>
      <c r="G63" s="7">
        <f t="shared" si="28"/>
        <v>8.5414019999999757E-3</v>
      </c>
      <c r="H63" s="7">
        <f t="shared" si="29"/>
        <v>-3.4585979999999794E-3</v>
      </c>
      <c r="I63" s="7">
        <f t="shared" si="7"/>
        <v>-1.1999999999999955E-2</v>
      </c>
      <c r="J63" s="7">
        <f t="shared" si="8"/>
        <v>1.1999999999999955E-2</v>
      </c>
      <c r="K63" s="14">
        <f t="shared" si="9"/>
        <v>85</v>
      </c>
      <c r="L63" s="7">
        <f t="shared" si="23"/>
        <v>8.5414019999999757E-3</v>
      </c>
      <c r="M63" s="7">
        <f t="shared" si="24"/>
        <v>3.4585979999999794E-3</v>
      </c>
      <c r="N63" s="14">
        <f t="shared" si="25"/>
        <v>84</v>
      </c>
      <c r="O63" s="14">
        <f t="shared" si="26"/>
        <v>96</v>
      </c>
      <c r="P63" s="6">
        <f>VLOOKUP($A63, 'Plate Discipline'!$A$2:$N$155, MATCH('Underlying Calculated'!P$1, 'Plate Discipline'!$A$1:$N$1, 0), FALSE)</f>
        <v>0.26681613999999998</v>
      </c>
      <c r="Q63" s="6">
        <f>VLOOKUP($A63, 'Plate Discipline 2'!$A$2:$M$155, MATCH('Underlying Calculated'!Q$1, 'Plate Discipline 2'!$A$1:$M$1, 0), FALSE)</f>
        <v>0.32400000000000001</v>
      </c>
      <c r="R63" s="6">
        <f t="shared" si="30"/>
        <v>5.7183860000000031E-2</v>
      </c>
      <c r="S63" s="6">
        <f>VLOOKUP($A63, 'Plate Discipline'!$A$2:$N$155, MATCH('Underlying Calculated'!S$1, 'Plate Discipline'!$A$1:$N$1, 0), FALSE)</f>
        <v>0.70253164999999995</v>
      </c>
      <c r="T63" s="6">
        <f>VLOOKUP($A63, 'Plate Discipline 2'!$A$2:$M$155, MATCH('Underlying Calculated'!T$1, 'Plate Discipline 2'!$A$1:$M$1, 0), FALSE)</f>
        <v>0.70299999999999996</v>
      </c>
      <c r="U63" s="6">
        <f t="shared" si="31"/>
        <v>4.6835000000000626E-4</v>
      </c>
      <c r="V63" s="6">
        <f>VLOOKUP($A63, 'Plate Discipline'!$A$2:$N$155, MATCH('Underlying Calculated'!V$1, 'Plate Discipline'!$A$1:$N$1, 0), FALSE)</f>
        <v>0.49130435</v>
      </c>
      <c r="W63" s="6">
        <f>VLOOKUP($A63, 'Plate Discipline 2'!$A$2:$M$155, MATCH('Underlying Calculated'!W$1, 'Plate Discipline 2'!$A$1:$M$1, 0), FALSE)</f>
        <v>0.51300000000000001</v>
      </c>
      <c r="X63" s="6">
        <f t="shared" si="32"/>
        <v>2.1695650000000011E-2</v>
      </c>
      <c r="Y63" s="6">
        <f>VLOOKUP($A63, 'Plate Discipline'!$A$2:$N$155, MATCH('Underlying Calculated'!Y$1, 'Plate Discipline'!$A$1:$N$1, 0), FALSE)</f>
        <v>0.55462184999999997</v>
      </c>
      <c r="Z63" s="6">
        <f>VLOOKUP($A63, 'Plate Discipline 2'!$A$2:$M$155, MATCH('Underlying Calculated'!Z$1, 'Plate Discipline 2'!$A$1:$M$1, 0), FALSE)</f>
        <v>0.7</v>
      </c>
      <c r="AA63" s="6">
        <f t="shared" si="33"/>
        <v>0.14537814999999998</v>
      </c>
      <c r="AB63" s="6">
        <f>VLOOKUP($A63, 'Plate Discipline'!$A$2:$N$155, MATCH('Underlying Calculated'!AB$1, 'Plate Discipline'!$A$1:$N$1, 0), FALSE)</f>
        <v>0.81681682</v>
      </c>
      <c r="AC63" s="6">
        <f>VLOOKUP($A63, 'Plate Discipline 2'!$A$2:$M$155, MATCH('Underlying Calculated'!AC$1, 'Plate Discipline 2'!$A$1:$M$1, 0), FALSE)</f>
        <v>0.80100000000000005</v>
      </c>
      <c r="AD63" s="6">
        <f t="shared" si="34"/>
        <v>-1.5816819999999954E-2</v>
      </c>
      <c r="AE63" s="6">
        <f>VLOOKUP($A63, 'Plate Discipline'!$A$2:$N$155, MATCH('Underlying Calculated'!AE$1, 'Plate Discipline'!$A$1:$N$1, 0), FALSE)</f>
        <v>0.74778761000000005</v>
      </c>
      <c r="AF63" s="6">
        <f>VLOOKUP($A63, 'Plate Discipline 2'!$A$2:$M$155, MATCH('Underlying Calculated'!AF$1, 'Plate Discipline 2'!$A$1:$M$1, 0), FALSE)</f>
        <v>0.76900000000000002</v>
      </c>
      <c r="AG63" s="6">
        <f t="shared" si="35"/>
        <v>2.121238999999997E-2</v>
      </c>
      <c r="AH63" s="8">
        <f>VLOOKUP($A63, Statcast!$A$2:$N$155, MATCH('Underlying Calculated'!AH$1, Statcast!$A$1:$N$1, 0), FALSE)</f>
        <v>93.479015812729301</v>
      </c>
      <c r="AI63" s="8">
        <f>VLOOKUP($A63, 'Statcast 2'!$A$2:$M$155, MATCH('Underlying Calculated'!AI$1, 'Statcast 2'!$A$1:$M$1, 0), FALSE)</f>
        <v>90.6</v>
      </c>
      <c r="AJ63" s="8">
        <f t="shared" si="36"/>
        <v>-2.8790158127293068</v>
      </c>
      <c r="AK63" s="8">
        <f>VLOOKUP($A63, Statcast!$A$2:$N$155, MATCH('Underlying Calculated'!AK$1, Statcast!$A$1:$N$1, 0), FALSE)</f>
        <v>17.2349793621988</v>
      </c>
      <c r="AL63" s="8">
        <f>VLOOKUP($A63, 'Statcast 2'!$A$2:$M$155, MATCH('Underlying Calculated'!AL$1, 'Statcast 2'!$A$1:$M$1, 0), FALSE)</f>
        <v>15.4</v>
      </c>
      <c r="AM63" s="8">
        <f t="shared" si="37"/>
        <v>-1.8349793621987995</v>
      </c>
      <c r="AN63" s="5">
        <f>VLOOKUP($A63, Statcast!$A$2:$N$155, MATCH('Underlying Calculated'!AN$1, Statcast!$A$1:$N$1, 0), FALSE)</f>
        <v>0.14285713999999999</v>
      </c>
      <c r="AO63" s="5">
        <f>VLOOKUP($A63, 'Statcast 2'!$A$2:$M$155, MATCH('Underlying Calculated'!AO$1, 'Statcast 2'!$A$1:$M$1, 0), FALSE)</f>
        <v>0.11</v>
      </c>
      <c r="AP63" s="5">
        <f t="shared" si="38"/>
        <v>-3.2857139999999993E-2</v>
      </c>
      <c r="AQ63" s="5">
        <f>VLOOKUP($A63, Statcast!$A$2:$N$155, MATCH('Underlying Calculated'!AQ$1, Statcast!$A$1:$N$1, 0), FALSE)</f>
        <v>0.54887218000000004</v>
      </c>
      <c r="AR63" s="5">
        <f>VLOOKUP($A63, 'Statcast 2'!$A$2:$M$155, MATCH('Underlying Calculated'!AR$1, 'Statcast 2'!$A$1:$M$1, 0), FALSE)</f>
        <v>0.436</v>
      </c>
      <c r="AS63" s="8">
        <f t="shared" si="39"/>
        <v>-0.11287218000000004</v>
      </c>
      <c r="AT63" s="14">
        <f>VLOOKUP($A63,'+ Stats'!$A$2:$N$155, MATCH('Underlying Calculated'!AT$1, '+ Stats'!$A$1:$N$1, 0), FALSE)</f>
        <v>117.27714629848801</v>
      </c>
      <c r="AU63" s="14">
        <f>VLOOKUP($A63,'+ Stats 2'!$A$2:$M$155, MATCH('Underlying Calculated'!AU$1, '+ Stats 2'!$A$1:$M$1, 0), FALSE)</f>
        <v>103</v>
      </c>
      <c r="AV63" s="14">
        <f t="shared" si="40"/>
        <v>-14.277146298488006</v>
      </c>
      <c r="AW63" s="14">
        <f>VLOOKUP($A63,'+ Stats'!$A$2:$N$155, MATCH('Underlying Calculated'!AW$1, '+ Stats'!$A$1:$N$1, 0), FALSE)</f>
        <v>73.415872687695398</v>
      </c>
      <c r="AX63" s="14">
        <f>VLOOKUP($A63,'+ Stats 2'!$A$2:$M$155, MATCH('Underlying Calculated'!AX$1, '+ Stats 2'!$A$1:$M$1, 0), FALSE)</f>
        <v>87</v>
      </c>
      <c r="AY63" s="14">
        <f t="shared" si="41"/>
        <v>13.584127312304602</v>
      </c>
      <c r="AZ63" s="14">
        <f>VLOOKUP($A63,'+ Stats'!$A$2:$N$155, MATCH('Underlying Calculated'!AZ$1, '+ Stats'!$A$1:$N$1, 0), FALSE)</f>
        <v>121.55949007300001</v>
      </c>
      <c r="BA63" s="14">
        <f>VLOOKUP($A63,'+ Stats 2'!$A$2:$S$155, MATCH('Underlying Calculated'!BA$1, '+ Stats 2'!$A$1:$S$1, 0), FALSE)</f>
        <v>113</v>
      </c>
      <c r="BB63" s="14">
        <f t="shared" si="42"/>
        <v>-8.5594900730000063</v>
      </c>
    </row>
    <row r="64" spans="1:54" x14ac:dyDescent="0.45">
      <c r="A64" t="s">
        <v>81</v>
      </c>
      <c r="B64" t="str">
        <f>VLOOKUP($A64, 'Plate Discipline'!$A$2:$N$155, MATCH('Underlying Calculated'!B$1, 'Plate Discipline'!$A$1:$N$1, 0), FALSE)</f>
        <v>COL</v>
      </c>
      <c r="C64" s="7">
        <f>VLOOKUP($A64, Dashboard!$A$2:$N$155, MATCH('Underlying Calculated'!C$1, Dashboard!$A$1:$N$1, 0), FALSE)</f>
        <v>0.36885245900000002</v>
      </c>
      <c r="D64" s="7">
        <f>VLOOKUP($A64, 'Dashboard 2'!$A$2:$M$155, MATCH('Underlying Calculated'!D$1, 'Dashboard 2'!$A$1:$M$1, 0), FALSE)</f>
        <v>0.318</v>
      </c>
      <c r="E64" s="7">
        <f t="shared" si="27"/>
        <v>-5.0852459000000017E-2</v>
      </c>
      <c r="F64" s="7">
        <f>VLOOKUP($A64, 'Career Advanced'!$A$2:$X$450, MATCH('Underlying Calculated'!$D$1, 'Career Advanced'!$A$1:$X$1, 0), FALSE)</f>
        <v>0.31858407</v>
      </c>
      <c r="G64" s="7">
        <f t="shared" si="28"/>
        <v>5.0268389000000024E-2</v>
      </c>
      <c r="H64" s="7">
        <f t="shared" si="29"/>
        <v>-5.840699999999921E-4</v>
      </c>
      <c r="I64" s="7">
        <f t="shared" si="7"/>
        <v>-5.0852459000000017E-2</v>
      </c>
      <c r="J64" s="7">
        <f t="shared" si="8"/>
        <v>5.0852459000000017E-2</v>
      </c>
      <c r="K64" s="14">
        <f t="shared" si="9"/>
        <v>33</v>
      </c>
      <c r="L64" s="7">
        <f t="shared" si="23"/>
        <v>5.0268389000000024E-2</v>
      </c>
      <c r="M64" s="7">
        <f t="shared" si="24"/>
        <v>5.840699999999921E-4</v>
      </c>
      <c r="N64" s="14">
        <f t="shared" si="25"/>
        <v>27</v>
      </c>
      <c r="O64" s="14">
        <f t="shared" si="26"/>
        <v>103</v>
      </c>
      <c r="P64" s="6">
        <f>VLOOKUP($A64, 'Plate Discipline'!$A$2:$N$155, MATCH('Underlying Calculated'!P$1, 'Plate Discipline'!$A$1:$N$1, 0), FALSE)</f>
        <v>0.27012986999999999</v>
      </c>
      <c r="Q64" s="6">
        <f>VLOOKUP($A64, 'Plate Discipline 2'!$A$2:$M$155, MATCH('Underlying Calculated'!Q$1, 'Plate Discipline 2'!$A$1:$M$1, 0), FALSE)</f>
        <v>0.312</v>
      </c>
      <c r="R64" s="6">
        <f t="shared" si="30"/>
        <v>4.1870130000000005E-2</v>
      </c>
      <c r="S64" s="6">
        <f>VLOOKUP($A64, 'Plate Discipline'!$A$2:$N$155, MATCH('Underlying Calculated'!S$1, 'Plate Discipline'!$A$1:$N$1, 0), FALSE)</f>
        <v>0.73190348999999999</v>
      </c>
      <c r="T64" s="6">
        <f>VLOOKUP($A64, 'Plate Discipline 2'!$A$2:$M$155, MATCH('Underlying Calculated'!T$1, 'Plate Discipline 2'!$A$1:$M$1, 0), FALSE)</f>
        <v>0.71899999999999997</v>
      </c>
      <c r="U64" s="6">
        <f t="shared" si="31"/>
        <v>-1.2903490000000017E-2</v>
      </c>
      <c r="V64" s="6">
        <f>VLOOKUP($A64, 'Plate Discipline'!$A$2:$N$155, MATCH('Underlying Calculated'!V$1, 'Plate Discipline'!$A$1:$N$1, 0), FALSE)</f>
        <v>0.49736148000000002</v>
      </c>
      <c r="W64" s="6">
        <f>VLOOKUP($A64, 'Plate Discipline 2'!$A$2:$M$155, MATCH('Underlying Calculated'!W$1, 'Plate Discipline 2'!$A$1:$M$1, 0), FALSE)</f>
        <v>0.51300000000000001</v>
      </c>
      <c r="X64" s="6">
        <f t="shared" si="32"/>
        <v>1.5638519999999989E-2</v>
      </c>
      <c r="Y64" s="6">
        <f>VLOOKUP($A64, 'Plate Discipline'!$A$2:$N$155, MATCH('Underlying Calculated'!Y$1, 'Plate Discipline'!$A$1:$N$1, 0), FALSE)</f>
        <v>0.375</v>
      </c>
      <c r="Z64" s="6">
        <f>VLOOKUP($A64, 'Plate Discipline 2'!$A$2:$M$155, MATCH('Underlying Calculated'!Z$1, 'Plate Discipline 2'!$A$1:$M$1, 0), FALSE)</f>
        <v>0.41399999999999998</v>
      </c>
      <c r="AA64" s="6">
        <f t="shared" si="33"/>
        <v>3.8999999999999979E-2</v>
      </c>
      <c r="AB64" s="6">
        <f>VLOOKUP($A64, 'Plate Discipline'!$A$2:$N$155, MATCH('Underlying Calculated'!AB$1, 'Plate Discipline'!$A$1:$N$1, 0), FALSE)</f>
        <v>0.85347985000000004</v>
      </c>
      <c r="AC64" s="6">
        <f>VLOOKUP($A64, 'Plate Discipline 2'!$A$2:$M$155, MATCH('Underlying Calculated'!AC$1, 'Plate Discipline 2'!$A$1:$M$1, 0), FALSE)</f>
        <v>0.86199999999999999</v>
      </c>
      <c r="AD64" s="6">
        <f t="shared" si="34"/>
        <v>8.5201499999999486E-3</v>
      </c>
      <c r="AE64" s="6">
        <f>VLOOKUP($A64, 'Plate Discipline'!$A$2:$N$155, MATCH('Underlying Calculated'!AE$1, 'Plate Discipline'!$A$1:$N$1, 0), FALSE)</f>
        <v>0.72148540999999999</v>
      </c>
      <c r="AF64" s="6">
        <f>VLOOKUP($A64, 'Plate Discipline 2'!$A$2:$M$155, MATCH('Underlying Calculated'!AF$1, 'Plate Discipline 2'!$A$1:$M$1, 0), FALSE)</f>
        <v>0.72399999999999998</v>
      </c>
      <c r="AG64" s="6">
        <f t="shared" si="35"/>
        <v>2.5145899999999832E-3</v>
      </c>
      <c r="AH64" s="8">
        <f>VLOOKUP($A64, Statcast!$A$2:$N$155, MATCH('Underlying Calculated'!AH$1, Statcast!$A$1:$N$1, 0), FALSE)</f>
        <v>88.458768737792894</v>
      </c>
      <c r="AI64" s="8">
        <f>VLOOKUP($A64, 'Statcast 2'!$A$2:$M$155, MATCH('Underlying Calculated'!AI$1, 'Statcast 2'!$A$1:$M$1, 0), FALSE)</f>
        <v>89.6</v>
      </c>
      <c r="AJ64" s="8">
        <f t="shared" si="36"/>
        <v>1.1412312622070999</v>
      </c>
      <c r="AK64" s="8">
        <f>VLOOKUP($A64, Statcast!$A$2:$N$155, MATCH('Underlying Calculated'!AK$1, Statcast!$A$1:$N$1, 0), FALSE)</f>
        <v>10.8242262191772</v>
      </c>
      <c r="AL64" s="8">
        <f>VLOOKUP($A64, 'Statcast 2'!$A$2:$M$155, MATCH('Underlying Calculated'!AL$1, 'Statcast 2'!$A$1:$M$1, 0), FALSE)</f>
        <v>13.9</v>
      </c>
      <c r="AM64" s="8">
        <f t="shared" si="37"/>
        <v>3.0757737808228001</v>
      </c>
      <c r="AN64" s="5">
        <f>VLOOKUP($A64, Statcast!$A$2:$N$155, MATCH('Underlying Calculated'!AN$1, Statcast!$A$1:$N$1, 0), FALSE)</f>
        <v>8.4615380000000004E-2</v>
      </c>
      <c r="AO64" s="5">
        <f>VLOOKUP($A64, 'Statcast 2'!$A$2:$M$155, MATCH('Underlying Calculated'!AO$1, 'Statcast 2'!$A$1:$M$1, 0), FALSE)</f>
        <v>0.123</v>
      </c>
      <c r="AP64" s="5">
        <f t="shared" si="38"/>
        <v>3.8384619999999994E-2</v>
      </c>
      <c r="AQ64" s="5">
        <f>VLOOKUP($A64, Statcast!$A$2:$N$155, MATCH('Underlying Calculated'!AQ$1, Statcast!$A$1:$N$1, 0), FALSE)</f>
        <v>0.4</v>
      </c>
      <c r="AR64" s="5">
        <f>VLOOKUP($A64, 'Statcast 2'!$A$2:$M$155, MATCH('Underlying Calculated'!AR$1, 'Statcast 2'!$A$1:$M$1, 0), FALSE)</f>
        <v>0.42099999999999999</v>
      </c>
      <c r="AS64" s="8">
        <f t="shared" si="39"/>
        <v>2.0999999999999963E-2</v>
      </c>
      <c r="AT64" s="14">
        <f>VLOOKUP($A64,'+ Stats'!$A$2:$N$155, MATCH('Underlying Calculated'!AT$1, '+ Stats'!$A$1:$N$1, 0), FALSE)</f>
        <v>92.580849472898507</v>
      </c>
      <c r="AU64" s="14">
        <f>VLOOKUP($A64,'+ Stats 2'!$A$2:$M$155, MATCH('Underlying Calculated'!AU$1, '+ Stats 2'!$A$1:$M$1, 0), FALSE)</f>
        <v>99</v>
      </c>
      <c r="AV64" s="14">
        <f t="shared" si="40"/>
        <v>6.4191505271014933</v>
      </c>
      <c r="AW64" s="14">
        <f>VLOOKUP($A64,'+ Stats'!$A$2:$N$155, MATCH('Underlying Calculated'!AW$1, '+ Stats'!$A$1:$N$1, 0), FALSE)</f>
        <v>102.292782833156</v>
      </c>
      <c r="AX64" s="14">
        <f>VLOOKUP($A64,'+ Stats 2'!$A$2:$M$155, MATCH('Underlying Calculated'!AX$1, '+ Stats 2'!$A$1:$M$1, 0), FALSE)</f>
        <v>95</v>
      </c>
      <c r="AY64" s="14">
        <f t="shared" si="41"/>
        <v>-7.2927828331559965</v>
      </c>
      <c r="AZ64" s="14">
        <f>VLOOKUP($A64,'+ Stats'!$A$2:$N$155, MATCH('Underlying Calculated'!AZ$1, '+ Stats'!$A$1:$N$1, 0), FALSE)</f>
        <v>101.31578311611101</v>
      </c>
      <c r="BA64" s="14">
        <f>VLOOKUP($A64,'+ Stats 2'!$A$2:$S$155, MATCH('Underlying Calculated'!BA$1, '+ Stats 2'!$A$1:$S$1, 0), FALSE)</f>
        <v>106</v>
      </c>
      <c r="BB64" s="14">
        <f t="shared" si="42"/>
        <v>4.6842168838889933</v>
      </c>
    </row>
    <row r="65" spans="1:54" x14ac:dyDescent="0.45">
      <c r="A65" t="s">
        <v>37</v>
      </c>
      <c r="B65" t="str">
        <f>VLOOKUP($A65, 'Plate Discipline'!$A$2:$N$155, MATCH('Underlying Calculated'!B$1, 'Plate Discipline'!$A$1:$N$1, 0), FALSE)</f>
        <v>MIL</v>
      </c>
      <c r="C65" s="7">
        <f>VLOOKUP($A65, Dashboard!$A$2:$N$155, MATCH('Underlying Calculated'!C$1, Dashboard!$A$1:$N$1, 0), FALSE)</f>
        <v>0.392405063</v>
      </c>
      <c r="D65" s="7">
        <f>VLOOKUP($A65, 'Dashboard 2'!$A$2:$M$155, MATCH('Underlying Calculated'!D$1, 'Dashboard 2'!$A$1:$M$1, 0), FALSE)</f>
        <v>0.28199999999999997</v>
      </c>
      <c r="E65" s="7">
        <f t="shared" si="27"/>
        <v>-0.11040506300000003</v>
      </c>
      <c r="F65" s="7">
        <f>VLOOKUP($A65, 'Career Advanced'!$A$2:$X$450, MATCH('Underlying Calculated'!$D$1, 'Career Advanced'!$A$1:$X$1, 0), FALSE)</f>
        <v>0.33453561700000001</v>
      </c>
      <c r="G65" s="7">
        <f t="shared" si="28"/>
        <v>5.7869445999999991E-2</v>
      </c>
      <c r="H65" s="7">
        <f t="shared" si="29"/>
        <v>-5.2535617000000034E-2</v>
      </c>
      <c r="I65" s="7">
        <f t="shared" ref="I65:I104" si="43">H65-G65</f>
        <v>-0.11040506300000003</v>
      </c>
      <c r="J65" s="7">
        <f t="shared" si="8"/>
        <v>0.11040506300000003</v>
      </c>
      <c r="K65" s="14">
        <f t="shared" si="9"/>
        <v>5</v>
      </c>
      <c r="L65" s="7">
        <f t="shared" si="23"/>
        <v>5.7869445999999991E-2</v>
      </c>
      <c r="M65" s="7">
        <f t="shared" si="24"/>
        <v>5.2535617000000034E-2</v>
      </c>
      <c r="N65" s="14">
        <f t="shared" si="25"/>
        <v>19</v>
      </c>
      <c r="O65" s="14">
        <f t="shared" si="26"/>
        <v>3</v>
      </c>
      <c r="P65" s="6">
        <f>VLOOKUP($A65, 'Plate Discipline'!$A$2:$N$155, MATCH('Underlying Calculated'!P$1, 'Plate Discipline'!$A$1:$N$1, 0), FALSE)</f>
        <v>0.23044397</v>
      </c>
      <c r="Q65" s="6">
        <f>VLOOKUP($A65, 'Plate Discipline 2'!$A$2:$M$155, MATCH('Underlying Calculated'!Q$1, 'Plate Discipline 2'!$A$1:$M$1, 0), FALSE)</f>
        <v>0.255</v>
      </c>
      <c r="R65" s="6">
        <f t="shared" si="30"/>
        <v>2.4556030000000006E-2</v>
      </c>
      <c r="S65" s="6">
        <f>VLOOKUP($A65, 'Plate Discipline'!$A$2:$N$155, MATCH('Underlying Calculated'!S$1, 'Plate Discipline'!$A$1:$N$1, 0), FALSE)</f>
        <v>0.71491227999999996</v>
      </c>
      <c r="T65" s="6">
        <f>VLOOKUP($A65, 'Plate Discipline 2'!$A$2:$M$155, MATCH('Underlying Calculated'!T$1, 'Plate Discipline 2'!$A$1:$M$1, 0), FALSE)</f>
        <v>0.71199999999999997</v>
      </c>
      <c r="U65" s="6">
        <f t="shared" si="31"/>
        <v>-2.9122799999999893E-3</v>
      </c>
      <c r="V65" s="6">
        <f>VLOOKUP($A65, 'Plate Discipline'!$A$2:$N$155, MATCH('Underlying Calculated'!V$1, 'Plate Discipline'!$A$1:$N$1, 0), FALSE)</f>
        <v>0.46824543000000002</v>
      </c>
      <c r="W65" s="6">
        <f>VLOOKUP($A65, 'Plate Discipline 2'!$A$2:$M$155, MATCH('Underlying Calculated'!W$1, 'Plate Discipline 2'!$A$1:$M$1, 0), FALSE)</f>
        <v>0.48499999999999999</v>
      </c>
      <c r="X65" s="6">
        <f t="shared" si="32"/>
        <v>1.6754569999999969E-2</v>
      </c>
      <c r="Y65" s="6">
        <f>VLOOKUP($A65, 'Plate Discipline'!$A$2:$N$155, MATCH('Underlying Calculated'!Y$1, 'Plate Discipline'!$A$1:$N$1, 0), FALSE)</f>
        <v>0.44954127999999999</v>
      </c>
      <c r="Z65" s="6">
        <f>VLOOKUP($A65, 'Plate Discipline 2'!$A$2:$M$155, MATCH('Underlying Calculated'!Z$1, 'Plate Discipline 2'!$A$1:$M$1, 0), FALSE)</f>
        <v>0.52</v>
      </c>
      <c r="AA65" s="6">
        <f t="shared" si="33"/>
        <v>7.045872000000003E-2</v>
      </c>
      <c r="AB65" s="6">
        <f>VLOOKUP($A65, 'Plate Discipline'!$A$2:$N$155, MATCH('Underlying Calculated'!AB$1, 'Plate Discipline'!$A$1:$N$1, 0), FALSE)</f>
        <v>0.80061349999999998</v>
      </c>
      <c r="AC65" s="6">
        <f>VLOOKUP($A65, 'Plate Discipline 2'!$A$2:$M$155, MATCH('Underlying Calculated'!AC$1, 'Plate Discipline 2'!$A$1:$M$1, 0), FALSE)</f>
        <v>0.85299999999999998</v>
      </c>
      <c r="AD65" s="6">
        <f t="shared" si="34"/>
        <v>5.2386500000000003E-2</v>
      </c>
      <c r="AE65" s="6">
        <f>VLOOKUP($A65, 'Plate Discipline'!$A$2:$N$155, MATCH('Underlying Calculated'!AE$1, 'Plate Discipline'!$A$1:$N$1, 0), FALSE)</f>
        <v>0.71264368</v>
      </c>
      <c r="AF65" s="6">
        <f>VLOOKUP($A65, 'Plate Discipline 2'!$A$2:$M$155, MATCH('Underlying Calculated'!AF$1, 'Plate Discipline 2'!$A$1:$M$1, 0), FALSE)</f>
        <v>0.76600000000000001</v>
      </c>
      <c r="AG65" s="6">
        <f t="shared" si="35"/>
        <v>5.3356320000000013E-2</v>
      </c>
      <c r="AH65" s="8">
        <f>VLOOKUP($A65, Statcast!$A$2:$N$155, MATCH('Underlying Calculated'!AH$1, Statcast!$A$1:$N$1, 0), FALSE)</f>
        <v>94.265631526349495</v>
      </c>
      <c r="AI65" s="8">
        <f>VLOOKUP($A65, 'Statcast 2'!$A$2:$M$155, MATCH('Underlying Calculated'!AI$1, 'Statcast 2'!$A$1:$M$1, 0), FALSE)</f>
        <v>91.8</v>
      </c>
      <c r="AJ65" s="8">
        <f t="shared" si="36"/>
        <v>-2.4656315263494974</v>
      </c>
      <c r="AK65" s="8">
        <f>VLOOKUP($A65, Statcast!$A$2:$N$155, MATCH('Underlying Calculated'!AK$1, Statcast!$A$1:$N$1, 0), FALSE)</f>
        <v>7.7155436981155203</v>
      </c>
      <c r="AL65" s="8">
        <f>VLOOKUP($A65, 'Statcast 2'!$A$2:$M$155, MATCH('Underlying Calculated'!AL$1, 'Statcast 2'!$A$1:$M$1, 0), FALSE)</f>
        <v>5.6</v>
      </c>
      <c r="AM65" s="8">
        <f t="shared" si="37"/>
        <v>-2.1155436981155207</v>
      </c>
      <c r="AN65" s="5">
        <f>VLOOKUP($A65, Statcast!$A$2:$N$155, MATCH('Underlying Calculated'!AN$1, Statcast!$A$1:$N$1, 0), FALSE)</f>
        <v>0.10240964</v>
      </c>
      <c r="AO65" s="5">
        <f>VLOOKUP($A65, 'Statcast 2'!$A$2:$M$155, MATCH('Underlying Calculated'!AO$1, 'Statcast 2'!$A$1:$M$1, 0), FALSE)</f>
        <v>9.8000000000000004E-2</v>
      </c>
      <c r="AP65" s="5">
        <f t="shared" si="38"/>
        <v>-4.4096399999999925E-3</v>
      </c>
      <c r="AQ65" s="5">
        <f>VLOOKUP($A65, Statcast!$A$2:$N$155, MATCH('Underlying Calculated'!AQ$1, Statcast!$A$1:$N$1, 0), FALSE)</f>
        <v>0.56626505999999999</v>
      </c>
      <c r="AR65" s="5">
        <f>VLOOKUP($A65, 'Statcast 2'!$A$2:$M$155, MATCH('Underlying Calculated'!AR$1, 'Statcast 2'!$A$1:$M$1, 0), FALSE)</f>
        <v>0.44900000000000001</v>
      </c>
      <c r="AS65" s="8">
        <f t="shared" si="39"/>
        <v>-0.11726505999999998</v>
      </c>
      <c r="AT65" s="14">
        <f>VLOOKUP($A65,'+ Stats'!$A$2:$N$155, MATCH('Underlying Calculated'!AT$1, '+ Stats'!$A$1:$N$1, 0), FALSE)</f>
        <v>90.931949825967607</v>
      </c>
      <c r="AU65" s="14">
        <f>VLOOKUP($A65,'+ Stats 2'!$A$2:$M$155, MATCH('Underlying Calculated'!AU$1, '+ Stats 2'!$A$1:$M$1, 0), FALSE)</f>
        <v>82</v>
      </c>
      <c r="AV65" s="14">
        <f t="shared" si="40"/>
        <v>-8.9319498259676067</v>
      </c>
      <c r="AW65" s="14">
        <f>VLOOKUP($A65,'+ Stats'!$A$2:$N$155, MATCH('Underlying Calculated'!AW$1, '+ Stats'!$A$1:$N$1, 0), FALSE)</f>
        <v>119.04280569174099</v>
      </c>
      <c r="AX65" s="14">
        <f>VLOOKUP($A65,'+ Stats 2'!$A$2:$M$155, MATCH('Underlying Calculated'!AX$1, '+ Stats 2'!$A$1:$M$1, 0), FALSE)</f>
        <v>130</v>
      </c>
      <c r="AY65" s="14">
        <f t="shared" si="41"/>
        <v>10.957194308259005</v>
      </c>
      <c r="AZ65" s="14">
        <f>VLOOKUP($A65,'+ Stats'!$A$2:$N$155, MATCH('Underlying Calculated'!AZ$1, '+ Stats'!$A$1:$N$1, 0), FALSE)</f>
        <v>82.784941806218498</v>
      </c>
      <c r="BA65" s="14">
        <f>VLOOKUP($A65,'+ Stats 2'!$A$2:$S$155, MATCH('Underlying Calculated'!BA$1, '+ Stats 2'!$A$1:$S$1, 0), FALSE)</f>
        <v>75</v>
      </c>
      <c r="BB65" s="14">
        <f t="shared" si="42"/>
        <v>-7.7849418062184981</v>
      </c>
    </row>
    <row r="66" spans="1:54" x14ac:dyDescent="0.45">
      <c r="A66" t="s">
        <v>97</v>
      </c>
      <c r="B66" t="str">
        <f>VLOOKUP($A66, 'Plate Discipline'!$A$2:$N$155, MATCH('Underlying Calculated'!B$1, 'Plate Discipline'!$A$1:$N$1, 0), FALSE)</f>
        <v>SEA</v>
      </c>
      <c r="C66" s="7">
        <f>VLOOKUP($A66, Dashboard!$A$2:$N$155, MATCH('Underlying Calculated'!C$1, Dashboard!$A$1:$N$1, 0), FALSE)</f>
        <v>0.25806451600000002</v>
      </c>
      <c r="D66" s="7">
        <f>VLOOKUP($A66, 'Dashboard 2'!$A$2:$M$155, MATCH('Underlying Calculated'!D$1, 'Dashboard 2'!$A$1:$M$1, 0), FALSE)</f>
        <v>0.23899999999999999</v>
      </c>
      <c r="E66" s="7">
        <f t="shared" si="27"/>
        <v>-1.9064516000000031E-2</v>
      </c>
      <c r="F66" s="7">
        <f>VLOOKUP($A66, 'Career Advanced'!$A$2:$X$450, MATCH('Underlying Calculated'!$D$1, 'Career Advanced'!$A$1:$X$1, 0), FALSE)</f>
        <v>0.24972617699999999</v>
      </c>
      <c r="G66" s="7">
        <f t="shared" si="28"/>
        <v>8.3383390000000279E-3</v>
      </c>
      <c r="H66" s="7">
        <f t="shared" si="29"/>
        <v>-1.0726177000000003E-2</v>
      </c>
      <c r="I66" s="7">
        <f t="shared" si="43"/>
        <v>-1.9064516000000031E-2</v>
      </c>
      <c r="J66" s="7">
        <f t="shared" si="8"/>
        <v>1.9064516000000031E-2</v>
      </c>
      <c r="K66" s="14">
        <f t="shared" si="9"/>
        <v>76</v>
      </c>
      <c r="L66" s="7">
        <f t="shared" ref="L66:L97" si="44">ABS(G66)</f>
        <v>8.3383390000000279E-3</v>
      </c>
      <c r="M66" s="7">
        <f t="shared" ref="M66:M97" si="45">ABS(H66)</f>
        <v>1.0726177000000003E-2</v>
      </c>
      <c r="N66" s="14">
        <f t="shared" ref="N66:N97" si="46">_xlfn.RANK.EQ(L66, L$2:L$104, 0)</f>
        <v>85</v>
      </c>
      <c r="O66" s="14">
        <f t="shared" ref="O66:O97" si="47">_xlfn.RANK.EQ(M66, M$2:M$104, 0)</f>
        <v>69</v>
      </c>
      <c r="P66" s="6">
        <f>VLOOKUP($A66, 'Plate Discipline'!$A$2:$N$155, MATCH('Underlying Calculated'!P$1, 'Plate Discipline'!$A$1:$N$1, 0), FALSE)</f>
        <v>0.328125</v>
      </c>
      <c r="Q66" s="6">
        <f>VLOOKUP($A66, 'Plate Discipline 2'!$A$2:$M$155, MATCH('Underlying Calculated'!Q$1, 'Plate Discipline 2'!$A$1:$M$1, 0), FALSE)</f>
        <v>0.33600000000000002</v>
      </c>
      <c r="R66" s="6">
        <f t="shared" si="30"/>
        <v>7.8750000000000209E-3</v>
      </c>
      <c r="S66" s="6">
        <f>VLOOKUP($A66, 'Plate Discipline'!$A$2:$N$155, MATCH('Underlying Calculated'!S$1, 'Plate Discipline'!$A$1:$N$1, 0), FALSE)</f>
        <v>0.70864198</v>
      </c>
      <c r="T66" s="6">
        <f>VLOOKUP($A66, 'Plate Discipline 2'!$A$2:$M$155, MATCH('Underlying Calculated'!T$1, 'Plate Discipline 2'!$A$1:$M$1, 0), FALSE)</f>
        <v>0.71399999999999997</v>
      </c>
      <c r="U66" s="6">
        <f t="shared" si="31"/>
        <v>5.3580199999999634E-3</v>
      </c>
      <c r="V66" s="6">
        <f>VLOOKUP($A66, 'Plate Discipline'!$A$2:$N$155, MATCH('Underlying Calculated'!V$1, 'Plate Discipline'!$A$1:$N$1, 0), FALSE)</f>
        <v>0.52344740000000001</v>
      </c>
      <c r="W66" s="6">
        <f>VLOOKUP($A66, 'Plate Discipline 2'!$A$2:$M$155, MATCH('Underlying Calculated'!W$1, 'Plate Discipline 2'!$A$1:$M$1, 0), FALSE)</f>
        <v>0.52500000000000002</v>
      </c>
      <c r="X66" s="6">
        <f t="shared" si="32"/>
        <v>1.5526000000000151E-3</v>
      </c>
      <c r="Y66" s="6">
        <f>VLOOKUP($A66, 'Plate Discipline'!$A$2:$N$155, MATCH('Underlying Calculated'!Y$1, 'Plate Discipline'!$A$1:$N$1, 0), FALSE)</f>
        <v>0.50793650999999995</v>
      </c>
      <c r="Z66" s="6">
        <f>VLOOKUP($A66, 'Plate Discipline 2'!$A$2:$M$155, MATCH('Underlying Calculated'!Z$1, 'Plate Discipline 2'!$A$1:$M$1, 0), FALSE)</f>
        <v>0.50600000000000001</v>
      </c>
      <c r="AA66" s="6">
        <f t="shared" si="33"/>
        <v>-1.9365099999999469E-3</v>
      </c>
      <c r="AB66" s="6">
        <f>VLOOKUP($A66, 'Plate Discipline'!$A$2:$N$155, MATCH('Underlying Calculated'!AB$1, 'Plate Discipline'!$A$1:$N$1, 0), FALSE)</f>
        <v>0.82578397000000003</v>
      </c>
      <c r="AC66" s="6">
        <f>VLOOKUP($A66, 'Plate Discipline 2'!$A$2:$M$155, MATCH('Underlying Calculated'!AC$1, 'Plate Discipline 2'!$A$1:$M$1, 0), FALSE)</f>
        <v>0.84399999999999997</v>
      </c>
      <c r="AD66" s="6">
        <f t="shared" si="34"/>
        <v>1.8216029999999939E-2</v>
      </c>
      <c r="AE66" s="6">
        <f>VLOOKUP($A66, 'Plate Discipline'!$A$2:$N$155, MATCH('Underlying Calculated'!AE$1, 'Plate Discipline'!$A$1:$N$1, 0), FALSE)</f>
        <v>0.72881355999999997</v>
      </c>
      <c r="AF66" s="6">
        <f>VLOOKUP($A66, 'Plate Discipline 2'!$A$2:$M$155, MATCH('Underlying Calculated'!AF$1, 'Plate Discipline 2'!$A$1:$M$1, 0), FALSE)</f>
        <v>0.73599999999999999</v>
      </c>
      <c r="AG66" s="6">
        <f t="shared" si="35"/>
        <v>7.1864400000000161E-3</v>
      </c>
      <c r="AH66" s="8">
        <f>VLOOKUP($A66, Statcast!$A$2:$N$155, MATCH('Underlying Calculated'!AH$1, Statcast!$A$1:$N$1, 0), FALSE)</f>
        <v>93.440519832870294</v>
      </c>
      <c r="AI66" s="8">
        <f>VLOOKUP($A66, 'Statcast 2'!$A$2:$M$155, MATCH('Underlying Calculated'!AI$1, 'Statcast 2'!$A$1:$M$1, 0), FALSE)</f>
        <v>90.7</v>
      </c>
      <c r="AJ66" s="8">
        <f t="shared" si="36"/>
        <v>-2.7405198328702909</v>
      </c>
      <c r="AK66" s="8">
        <f>VLOOKUP($A66, Statcast!$A$2:$N$155, MATCH('Underlying Calculated'!AK$1, Statcast!$A$1:$N$1, 0), FALSE)</f>
        <v>18.460322746952698</v>
      </c>
      <c r="AL66" s="8">
        <f>VLOOKUP($A66, 'Statcast 2'!$A$2:$M$155, MATCH('Underlying Calculated'!AL$1, 'Statcast 2'!$A$1:$M$1, 0), FALSE)</f>
        <v>22.4</v>
      </c>
      <c r="AM66" s="8">
        <f t="shared" si="37"/>
        <v>3.9396772530473001</v>
      </c>
      <c r="AN66" s="5">
        <f>VLOOKUP($A66, Statcast!$A$2:$N$155, MATCH('Underlying Calculated'!AN$1, Statcast!$A$1:$N$1, 0), FALSE)</f>
        <v>0.16346153999999999</v>
      </c>
      <c r="AO66" s="5">
        <f>VLOOKUP($A66, 'Statcast 2'!$A$2:$M$155, MATCH('Underlying Calculated'!AO$1, 'Statcast 2'!$A$1:$M$1, 0), FALSE)</f>
        <v>0.152</v>
      </c>
      <c r="AP66" s="5">
        <f t="shared" si="38"/>
        <v>-1.1461539999999992E-2</v>
      </c>
      <c r="AQ66" s="5">
        <f>VLOOKUP($A66, Statcast!$A$2:$N$155, MATCH('Underlying Calculated'!AQ$1, Statcast!$A$1:$N$1, 0), FALSE)</f>
        <v>0.56730769000000003</v>
      </c>
      <c r="AR66" s="5">
        <f>VLOOKUP($A66, 'Statcast 2'!$A$2:$M$155, MATCH('Underlying Calculated'!AR$1, 'Statcast 2'!$A$1:$M$1, 0), FALSE)</f>
        <v>0.46600000000000003</v>
      </c>
      <c r="AS66" s="8">
        <f t="shared" si="39"/>
        <v>-0.10130769000000001</v>
      </c>
      <c r="AT66" s="14">
        <f>VLOOKUP($A66,'+ Stats'!$A$2:$N$155, MATCH('Underlying Calculated'!AT$1, '+ Stats'!$A$1:$N$1, 0), FALSE)</f>
        <v>84.033475467744694</v>
      </c>
      <c r="AU66" s="14">
        <f>VLOOKUP($A66,'+ Stats 2'!$A$2:$M$155, MATCH('Underlying Calculated'!AU$1, '+ Stats 2'!$A$1:$M$1, 0), FALSE)</f>
        <v>85</v>
      </c>
      <c r="AV66" s="14">
        <f t="shared" si="40"/>
        <v>0.96652453225530621</v>
      </c>
      <c r="AW66" s="14">
        <f>VLOOKUP($A66,'+ Stats'!$A$2:$N$155, MATCH('Underlying Calculated'!AW$1, '+ Stats'!$A$1:$N$1, 0), FALSE)</f>
        <v>85.742717397106304</v>
      </c>
      <c r="AX66" s="14">
        <f>VLOOKUP($A66,'+ Stats 2'!$A$2:$M$155, MATCH('Underlying Calculated'!AX$1, '+ Stats 2'!$A$1:$M$1, 0), FALSE)</f>
        <v>69</v>
      </c>
      <c r="AY66" s="14">
        <f t="shared" si="41"/>
        <v>-16.742717397106304</v>
      </c>
      <c r="AZ66" s="14">
        <f>VLOOKUP($A66,'+ Stats'!$A$2:$N$155, MATCH('Underlying Calculated'!AZ$1, '+ Stats'!$A$1:$N$1, 0), FALSE)</f>
        <v>123.099303376211</v>
      </c>
      <c r="BA66" s="14">
        <f>VLOOKUP($A66,'+ Stats 2'!$A$2:$S$155, MATCH('Underlying Calculated'!BA$1, '+ Stats 2'!$A$1:$S$1, 0), FALSE)</f>
        <v>140</v>
      </c>
      <c r="BB66" s="14">
        <f t="shared" si="42"/>
        <v>16.900696623789003</v>
      </c>
    </row>
    <row r="67" spans="1:54" x14ac:dyDescent="0.45">
      <c r="A67" t="s">
        <v>102</v>
      </c>
      <c r="B67" t="str">
        <f>VLOOKUP($A67, 'Plate Discipline'!$A$2:$N$155, MATCH('Underlying Calculated'!B$1, 'Plate Discipline'!$A$1:$N$1, 0), FALSE)</f>
        <v>NYM</v>
      </c>
      <c r="C67" s="7">
        <f>VLOOKUP($A67, Dashboard!$A$2:$N$155, MATCH('Underlying Calculated'!C$1, Dashboard!$A$1:$N$1, 0), FALSE)</f>
        <v>0.26229508099999999</v>
      </c>
      <c r="D67" s="7">
        <f>VLOOKUP($A67, 'Dashboard 2'!$A$2:$M$155, MATCH('Underlying Calculated'!D$1, 'Dashboard 2'!$A$1:$M$1, 0), FALSE)</f>
        <v>0.29099999999999998</v>
      </c>
      <c r="E67" s="7">
        <f t="shared" si="27"/>
        <v>2.8704918999999995E-2</v>
      </c>
      <c r="F67" s="7">
        <f>VLOOKUP($A67, 'Career Advanced'!$A$2:$X$450, MATCH('Underlying Calculated'!$D$1, 'Career Advanced'!$A$1:$X$1, 0), FALSE)</f>
        <v>0.325396825</v>
      </c>
      <c r="G67" s="7">
        <f t="shared" si="28"/>
        <v>-6.3101744000000015E-2</v>
      </c>
      <c r="H67" s="7">
        <f t="shared" si="29"/>
        <v>-3.439682500000002E-2</v>
      </c>
      <c r="I67" s="7">
        <f t="shared" si="43"/>
        <v>2.8704918999999995E-2</v>
      </c>
      <c r="J67" s="7">
        <f t="shared" ref="J67:J104" si="48">ABS(I67)</f>
        <v>2.8704918999999995E-2</v>
      </c>
      <c r="K67" s="14">
        <f t="shared" ref="K67:K104" si="49">_xlfn.RANK.EQ(J67, $J$2:$J$104, 0)</f>
        <v>60</v>
      </c>
      <c r="L67" s="7">
        <f t="shared" si="44"/>
        <v>6.3101744000000015E-2</v>
      </c>
      <c r="M67" s="7">
        <f t="shared" si="45"/>
        <v>3.439682500000002E-2</v>
      </c>
      <c r="N67" s="14">
        <f t="shared" si="46"/>
        <v>15</v>
      </c>
      <c r="O67" s="14">
        <f t="shared" si="47"/>
        <v>25</v>
      </c>
      <c r="P67" s="6">
        <f>VLOOKUP($A67, 'Plate Discipline'!$A$2:$N$155, MATCH('Underlying Calculated'!P$1, 'Plate Discipline'!$A$1:$N$1, 0), FALSE)</f>
        <v>0.22553191</v>
      </c>
      <c r="Q67" s="6">
        <f>VLOOKUP($A67, 'Plate Discipline 2'!$A$2:$M$155, MATCH('Underlying Calculated'!Q$1, 'Plate Discipline 2'!$A$1:$M$1, 0), FALSE)</f>
        <v>0.25</v>
      </c>
      <c r="R67" s="6">
        <f t="shared" si="30"/>
        <v>2.4468089999999998E-2</v>
      </c>
      <c r="S67" s="6">
        <f>VLOOKUP($A67, 'Plate Discipline'!$A$2:$N$155, MATCH('Underlying Calculated'!S$1, 'Plate Discipline'!$A$1:$N$1, 0), FALSE)</f>
        <v>0.59663865999999999</v>
      </c>
      <c r="T67" s="6">
        <f>VLOOKUP($A67, 'Plate Discipline 2'!$A$2:$M$155, MATCH('Underlying Calculated'!T$1, 'Plate Discipline 2'!$A$1:$M$1, 0), FALSE)</f>
        <v>0.65</v>
      </c>
      <c r="U67" s="6">
        <f t="shared" si="31"/>
        <v>5.3361340000000035E-2</v>
      </c>
      <c r="V67" s="6">
        <f>VLOOKUP($A67, 'Plate Discipline'!$A$2:$N$155, MATCH('Underlying Calculated'!V$1, 'Plate Discipline'!$A$1:$N$1, 0), FALSE)</f>
        <v>0.41226215999999999</v>
      </c>
      <c r="W67" s="6">
        <f>VLOOKUP($A67, 'Plate Discipline 2'!$A$2:$M$155, MATCH('Underlying Calculated'!W$1, 'Plate Discipline 2'!$A$1:$M$1, 0), FALSE)</f>
        <v>0.45700000000000002</v>
      </c>
      <c r="X67" s="6">
        <f t="shared" si="32"/>
        <v>4.4737840000000029E-2</v>
      </c>
      <c r="Y67" s="6">
        <f>VLOOKUP($A67, 'Plate Discipline'!$A$2:$N$155, MATCH('Underlying Calculated'!Y$1, 'Plate Discipline'!$A$1:$N$1, 0), FALSE)</f>
        <v>0.51886792000000004</v>
      </c>
      <c r="Z67" s="6">
        <f>VLOOKUP($A67, 'Plate Discipline 2'!$A$2:$M$155, MATCH('Underlying Calculated'!Z$1, 'Plate Discipline 2'!$A$1:$M$1, 0), FALSE)</f>
        <v>0.51100000000000001</v>
      </c>
      <c r="AA67" s="6">
        <f t="shared" si="33"/>
        <v>-7.8679200000000282E-3</v>
      </c>
      <c r="AB67" s="6">
        <f>VLOOKUP($A67, 'Plate Discipline'!$A$2:$N$155, MATCH('Underlying Calculated'!AB$1, 'Plate Discipline'!$A$1:$N$1, 0), FALSE)</f>
        <v>0.85915492999999998</v>
      </c>
      <c r="AC67" s="6">
        <f>VLOOKUP($A67, 'Plate Discipline 2'!$A$2:$M$155, MATCH('Underlying Calculated'!AC$1, 'Plate Discipline 2'!$A$1:$M$1, 0), FALSE)</f>
        <v>0.88300000000000001</v>
      </c>
      <c r="AD67" s="6">
        <f t="shared" si="34"/>
        <v>2.3845070000000024E-2</v>
      </c>
      <c r="AE67" s="6">
        <f>VLOOKUP($A67, 'Plate Discipline'!$A$2:$N$155, MATCH('Underlying Calculated'!AE$1, 'Plate Discipline'!$A$1:$N$1, 0), FALSE)</f>
        <v>0.76666666999999999</v>
      </c>
      <c r="AF67" s="6">
        <f>VLOOKUP($A67, 'Plate Discipline 2'!$A$2:$M$155, MATCH('Underlying Calculated'!AF$1, 'Plate Discipline 2'!$A$1:$M$1, 0), FALSE)</f>
        <v>0.78500000000000003</v>
      </c>
      <c r="AG67" s="6">
        <f t="shared" si="35"/>
        <v>1.8333330000000037E-2</v>
      </c>
      <c r="AH67" s="8">
        <f>VLOOKUP($A67, Statcast!$A$2:$N$155, MATCH('Underlying Calculated'!AH$1, Statcast!$A$1:$N$1, 0), FALSE)</f>
        <v>92.619027603504193</v>
      </c>
      <c r="AI67" s="8">
        <f>VLOOKUP($A67, 'Statcast 2'!$A$2:$M$155, MATCH('Underlying Calculated'!AI$1, 'Statcast 2'!$A$1:$M$1, 0), FALSE)</f>
        <v>90.9</v>
      </c>
      <c r="AJ67" s="8">
        <f t="shared" si="36"/>
        <v>-1.7190276035041876</v>
      </c>
      <c r="AK67" s="8">
        <f>VLOOKUP($A67, Statcast!$A$2:$N$155, MATCH('Underlying Calculated'!AK$1, Statcast!$A$1:$N$1, 0), FALSE)</f>
        <v>11.200173411258399</v>
      </c>
      <c r="AL67" s="8">
        <f>VLOOKUP($A67, 'Statcast 2'!$A$2:$M$155, MATCH('Underlying Calculated'!AL$1, 'Statcast 2'!$A$1:$M$1, 0), FALSE)</f>
        <v>11.2</v>
      </c>
      <c r="AM67" s="8">
        <f t="shared" si="37"/>
        <v>-1.7341125839998028E-4</v>
      </c>
      <c r="AN67" s="5">
        <f>VLOOKUP($A67, Statcast!$A$2:$N$155, MATCH('Underlying Calculated'!AN$1, Statcast!$A$1:$N$1, 0), FALSE)</f>
        <v>0.13178295000000001</v>
      </c>
      <c r="AO67" s="5">
        <f>VLOOKUP($A67, 'Statcast 2'!$A$2:$M$155, MATCH('Underlying Calculated'!AO$1, 'Statcast 2'!$A$1:$M$1, 0), FALSE)</f>
        <v>6.3E-2</v>
      </c>
      <c r="AP67" s="5">
        <f t="shared" si="38"/>
        <v>-6.8782950000000009E-2</v>
      </c>
      <c r="AQ67" s="5">
        <f>VLOOKUP($A67, Statcast!$A$2:$N$155, MATCH('Underlying Calculated'!AQ$1, Statcast!$A$1:$N$1, 0), FALSE)</f>
        <v>0.49612402999999999</v>
      </c>
      <c r="AR67" s="5">
        <f>VLOOKUP($A67, 'Statcast 2'!$A$2:$M$155, MATCH('Underlying Calculated'!AR$1, 'Statcast 2'!$A$1:$M$1, 0), FALSE)</f>
        <v>0.44500000000000001</v>
      </c>
      <c r="AS67" s="8">
        <f t="shared" si="39"/>
        <v>-5.1124029999999987E-2</v>
      </c>
      <c r="AT67" s="14">
        <f>VLOOKUP($A67,'+ Stats'!$A$2:$N$155, MATCH('Underlying Calculated'!AT$1, '+ Stats'!$A$1:$N$1, 0), FALSE)</f>
        <v>113.112766605191</v>
      </c>
      <c r="AU67" s="14">
        <f>VLOOKUP($A67,'+ Stats 2'!$A$2:$M$155, MATCH('Underlying Calculated'!AU$1, '+ Stats 2'!$A$1:$M$1, 0), FALSE)</f>
        <v>97</v>
      </c>
      <c r="AV67" s="14">
        <f t="shared" si="40"/>
        <v>-16.112766605190998</v>
      </c>
      <c r="AW67" s="14">
        <f>VLOOKUP($A67,'+ Stats'!$A$2:$N$155, MATCH('Underlying Calculated'!AW$1, '+ Stats'!$A$1:$N$1, 0), FALSE)</f>
        <v>93.714318265800202</v>
      </c>
      <c r="AX67" s="14">
        <f>VLOOKUP($A67,'+ Stats 2'!$A$2:$M$155, MATCH('Underlying Calculated'!AX$1, '+ Stats 2'!$A$1:$M$1, 0), FALSE)</f>
        <v>100</v>
      </c>
      <c r="AY67" s="14">
        <f t="shared" si="41"/>
        <v>6.2856817341997981</v>
      </c>
      <c r="AZ67" s="14">
        <f>VLOOKUP($A67,'+ Stats'!$A$2:$N$155, MATCH('Underlying Calculated'!AZ$1, '+ Stats'!$A$1:$N$1, 0), FALSE)</f>
        <v>100.263021322569</v>
      </c>
      <c r="BA67" s="14">
        <f>VLOOKUP($A67,'+ Stats 2'!$A$2:$S$155, MATCH('Underlying Calculated'!BA$1, '+ Stats 2'!$A$1:$S$1, 0), FALSE)</f>
        <v>102</v>
      </c>
      <c r="BB67" s="14">
        <f t="shared" si="42"/>
        <v>1.7369786774309972</v>
      </c>
    </row>
    <row r="68" spans="1:54" x14ac:dyDescent="0.45">
      <c r="A68" t="s">
        <v>200</v>
      </c>
      <c r="B68" t="str">
        <f>VLOOKUP($A68, 'Plate Discipline'!$A$2:$N$155, MATCH('Underlying Calculated'!B$1, 'Plate Discipline'!$A$1:$N$1, 0), FALSE)</f>
        <v>LAA</v>
      </c>
      <c r="C68" s="7">
        <f>VLOOKUP($A68, Dashboard!$A$2:$N$155, MATCH('Underlying Calculated'!C$1, Dashboard!$A$1:$N$1, 0), FALSE)</f>
        <v>0.26277372199999999</v>
      </c>
      <c r="D68" s="7">
        <f>VLOOKUP($A68, 'Dashboard 2'!$A$2:$M$155, MATCH('Underlying Calculated'!D$1, 'Dashboard 2'!$A$1:$M$1, 0), FALSE)</f>
        <v>0.28599999999999998</v>
      </c>
      <c r="E68" s="7">
        <f t="shared" si="27"/>
        <v>2.3226277999999989E-2</v>
      </c>
      <c r="F68" s="7">
        <f>VLOOKUP($A68, 'Career Advanced'!$A$2:$X$450, MATCH('Underlying Calculated'!$D$1, 'Career Advanced'!$A$1:$X$1, 0), FALSE)</f>
        <v>0.288288288</v>
      </c>
      <c r="G68" s="7">
        <f t="shared" si="28"/>
        <v>-2.5514566000000016E-2</v>
      </c>
      <c r="H68" s="7">
        <f t="shared" si="29"/>
        <v>-2.2882880000000272E-3</v>
      </c>
      <c r="I68" s="7">
        <f t="shared" si="43"/>
        <v>2.3226277999999989E-2</v>
      </c>
      <c r="J68" s="7">
        <f t="shared" si="48"/>
        <v>2.3226277999999989E-2</v>
      </c>
      <c r="K68" s="14">
        <f t="shared" si="49"/>
        <v>68</v>
      </c>
      <c r="L68" s="7">
        <f t="shared" si="44"/>
        <v>2.5514566000000016E-2</v>
      </c>
      <c r="M68" s="7">
        <f t="shared" si="45"/>
        <v>2.2882880000000272E-3</v>
      </c>
      <c r="N68" s="14">
        <f t="shared" si="46"/>
        <v>59</v>
      </c>
      <c r="O68" s="14">
        <f t="shared" si="47"/>
        <v>101</v>
      </c>
      <c r="P68" s="6">
        <f>VLOOKUP($A68, 'Plate Discipline'!$A$2:$N$155, MATCH('Underlying Calculated'!P$1, 'Plate Discipline'!$A$1:$N$1, 0), FALSE)</f>
        <v>0.22437673</v>
      </c>
      <c r="Q68" s="6">
        <f>VLOOKUP($A68, 'Plate Discipline 2'!$A$2:$M$155, MATCH('Underlying Calculated'!Q$1, 'Plate Discipline 2'!$A$1:$M$1, 0), FALSE)</f>
        <v>0.20899999999999999</v>
      </c>
      <c r="R68" s="6">
        <f t="shared" si="30"/>
        <v>-1.5376730000000005E-2</v>
      </c>
      <c r="S68" s="6">
        <f>VLOOKUP($A68, 'Plate Discipline'!$A$2:$N$155, MATCH('Underlying Calculated'!S$1, 'Plate Discipline'!$A$1:$N$1, 0), FALSE)</f>
        <v>0.57772020999999996</v>
      </c>
      <c r="T68" s="6">
        <f>VLOOKUP($A68, 'Plate Discipline 2'!$A$2:$M$155, MATCH('Underlying Calculated'!T$1, 'Plate Discipline 2'!$A$1:$M$1, 0), FALSE)</f>
        <v>0.62</v>
      </c>
      <c r="U68" s="6">
        <f t="shared" si="31"/>
        <v>4.2279790000000039E-2</v>
      </c>
      <c r="V68" s="6">
        <f>VLOOKUP($A68, 'Plate Discipline'!$A$2:$N$155, MATCH('Underlying Calculated'!V$1, 'Plate Discipline'!$A$1:$N$1, 0), FALSE)</f>
        <v>0.40696117999999998</v>
      </c>
      <c r="W68" s="6">
        <f>VLOOKUP($A68, 'Plate Discipline 2'!$A$2:$M$155, MATCH('Underlying Calculated'!W$1, 'Plate Discipline 2'!$A$1:$M$1, 0), FALSE)</f>
        <v>0.42399999999999999</v>
      </c>
      <c r="X68" s="6">
        <f t="shared" si="32"/>
        <v>1.703882000000001E-2</v>
      </c>
      <c r="Y68" s="6">
        <f>VLOOKUP($A68, 'Plate Discipline'!$A$2:$N$155, MATCH('Underlying Calculated'!Y$1, 'Plate Discipline'!$A$1:$N$1, 0), FALSE)</f>
        <v>0.83950617000000005</v>
      </c>
      <c r="Z68" s="6">
        <f>VLOOKUP($A68, 'Plate Discipline 2'!$A$2:$M$155, MATCH('Underlying Calculated'!Z$1, 'Plate Discipline 2'!$A$1:$M$1, 0), FALSE)</f>
        <v>0.69899999999999995</v>
      </c>
      <c r="AA68" s="6">
        <f t="shared" si="33"/>
        <v>-0.1405061700000001</v>
      </c>
      <c r="AB68" s="6">
        <f>VLOOKUP($A68, 'Plate Discipline'!$A$2:$N$155, MATCH('Underlying Calculated'!AB$1, 'Plate Discipline'!$A$1:$N$1, 0), FALSE)</f>
        <v>0.87892376999999999</v>
      </c>
      <c r="AC68" s="6">
        <f>VLOOKUP($A68, 'Plate Discipline 2'!$A$2:$M$155, MATCH('Underlying Calculated'!AC$1, 'Plate Discipline 2'!$A$1:$M$1, 0), FALSE)</f>
        <v>0.91300000000000003</v>
      </c>
      <c r="AD68" s="6">
        <f t="shared" si="34"/>
        <v>3.4076230000000041E-2</v>
      </c>
      <c r="AE68" s="6">
        <f>VLOOKUP($A68, 'Plate Discipline'!$A$2:$N$155, MATCH('Underlying Calculated'!AE$1, 'Plate Discipline'!$A$1:$N$1, 0), FALSE)</f>
        <v>0.86842105000000003</v>
      </c>
      <c r="AF68" s="6">
        <f>VLOOKUP($A68, 'Plate Discipline 2'!$A$2:$M$155, MATCH('Underlying Calculated'!AF$1, 'Plate Discipline 2'!$A$1:$M$1, 0), FALSE)</f>
        <v>0.86299999999999999</v>
      </c>
      <c r="AG68" s="6">
        <f t="shared" si="35"/>
        <v>-5.4210500000000383E-3</v>
      </c>
      <c r="AH68" s="8">
        <f>VLOOKUP($A68, Statcast!$A$2:$N$155, MATCH('Underlying Calculated'!AH$1, Statcast!$A$1:$N$1, 0), FALSE)</f>
        <v>85.831048801967</v>
      </c>
      <c r="AI68" s="8">
        <f>VLOOKUP($A68, 'Statcast 2'!$A$2:$M$155, MATCH('Underlying Calculated'!AI$1, 'Statcast 2'!$A$1:$M$1, 0), FALSE)</f>
        <v>86.3</v>
      </c>
      <c r="AJ68" s="8">
        <f t="shared" si="36"/>
        <v>0.46895119803299679</v>
      </c>
      <c r="AK68" s="8">
        <f>VLOOKUP($A68, Statcast!$A$2:$N$155, MATCH('Underlying Calculated'!AK$1, Statcast!$A$1:$N$1, 0), FALSE)</f>
        <v>6.8697595681462902</v>
      </c>
      <c r="AL68" s="8">
        <f>VLOOKUP($A68, 'Statcast 2'!$A$2:$M$155, MATCH('Underlying Calculated'!AL$1, 'Statcast 2'!$A$1:$M$1, 0), FALSE)</f>
        <v>11.9</v>
      </c>
      <c r="AM68" s="8">
        <f t="shared" si="37"/>
        <v>5.0302404318537102</v>
      </c>
      <c r="AN68" s="5">
        <f>VLOOKUP($A68, Statcast!$A$2:$N$155, MATCH('Underlying Calculated'!AN$1, Statcast!$A$1:$N$1, 0), FALSE)</f>
        <v>2.7777779999999998E-2</v>
      </c>
      <c r="AO68" s="5">
        <f>VLOOKUP($A68, 'Statcast 2'!$A$2:$M$155, MATCH('Underlying Calculated'!AO$1, 'Statcast 2'!$A$1:$M$1, 0), FALSE)</f>
        <v>0.04</v>
      </c>
      <c r="AP68" s="5">
        <f t="shared" si="38"/>
        <v>1.2222220000000002E-2</v>
      </c>
      <c r="AQ68" s="5">
        <f>VLOOKUP($A68, Statcast!$A$2:$N$155, MATCH('Underlying Calculated'!AQ$1, Statcast!$A$1:$N$1, 0), FALSE)</f>
        <v>0.25694444</v>
      </c>
      <c r="AR68" s="5">
        <f>VLOOKUP($A68, 'Statcast 2'!$A$2:$M$155, MATCH('Underlying Calculated'!AR$1, 'Statcast 2'!$A$1:$M$1, 0), FALSE)</f>
        <v>0.255</v>
      </c>
      <c r="AS68" s="8">
        <f t="shared" si="39"/>
        <v>-1.9444399999999917E-3</v>
      </c>
      <c r="AT68" s="14">
        <f>VLOOKUP($A68,'+ Stats'!$A$2:$N$155, MATCH('Underlying Calculated'!AT$1, '+ Stats'!$A$1:$N$1, 0), FALSE)</f>
        <v>91.150202823879894</v>
      </c>
      <c r="AU68" s="14">
        <f>VLOOKUP($A68,'+ Stats 2'!$A$2:$M$155, MATCH('Underlying Calculated'!AU$1, '+ Stats 2'!$A$1:$M$1, 0), FALSE)</f>
        <v>139</v>
      </c>
      <c r="AV68" s="14">
        <f t="shared" si="40"/>
        <v>47.849797176120106</v>
      </c>
      <c r="AW68" s="14">
        <f>VLOOKUP($A68,'+ Stats'!$A$2:$N$155, MATCH('Underlying Calculated'!AW$1, '+ Stats'!$A$1:$N$1, 0), FALSE)</f>
        <v>126.485711035135</v>
      </c>
      <c r="AX68" s="14">
        <f>VLOOKUP($A68,'+ Stats 2'!$A$2:$M$155, MATCH('Underlying Calculated'!AX$1, '+ Stats 2'!$A$1:$M$1, 0), FALSE)</f>
        <v>100</v>
      </c>
      <c r="AY68" s="14">
        <f t="shared" si="41"/>
        <v>-26.485711035134997</v>
      </c>
      <c r="AZ68" s="14">
        <f>VLOOKUP($A68,'+ Stats'!$A$2:$N$155, MATCH('Underlying Calculated'!AZ$1, '+ Stats'!$A$1:$N$1, 0), FALSE)</f>
        <v>76.269185424038199</v>
      </c>
      <c r="BA68" s="14">
        <f>VLOOKUP($A68,'+ Stats 2'!$A$2:$S$155, MATCH('Underlying Calculated'!BA$1, '+ Stats 2'!$A$1:$S$1, 0), FALSE)</f>
        <v>81</v>
      </c>
      <c r="BB68" s="14">
        <f t="shared" si="42"/>
        <v>4.7308145759618014</v>
      </c>
    </row>
    <row r="69" spans="1:54" x14ac:dyDescent="0.45">
      <c r="A69" t="s">
        <v>216</v>
      </c>
      <c r="B69" t="str">
        <f>VLOOKUP($A69, 'Plate Discipline'!$A$2:$N$155, MATCH('Underlying Calculated'!B$1, 'Plate Discipline'!$A$1:$N$1, 0), FALSE)</f>
        <v>MIA</v>
      </c>
      <c r="C69" s="7">
        <f>VLOOKUP($A69, Dashboard!$A$2:$N$155, MATCH('Underlying Calculated'!C$1, Dashboard!$A$1:$N$1, 0), FALSE)</f>
        <v>0.25974025899999997</v>
      </c>
      <c r="D69" s="7">
        <f>VLOOKUP($A69, 'Dashboard 2'!$A$2:$M$155, MATCH('Underlying Calculated'!D$1, 'Dashboard 2'!$A$1:$M$1, 0), FALSE)</f>
        <v>0.29499999999999998</v>
      </c>
      <c r="E69" s="7">
        <f t="shared" si="27"/>
        <v>3.5259741000000011E-2</v>
      </c>
      <c r="F69" s="7">
        <f>VLOOKUP($A69, 'Career Advanced'!$A$2:$X$450, MATCH('Underlying Calculated'!$D$1, 'Career Advanced'!$A$1:$X$1, 0), FALSE)</f>
        <v>0.28685524099999998</v>
      </c>
      <c r="G69" s="7">
        <f t="shared" si="28"/>
        <v>-2.711498200000001E-2</v>
      </c>
      <c r="H69" s="7">
        <f t="shared" si="29"/>
        <v>8.1447590000000014E-3</v>
      </c>
      <c r="I69" s="7">
        <f t="shared" si="43"/>
        <v>3.5259741000000011E-2</v>
      </c>
      <c r="J69" s="7">
        <f t="shared" si="48"/>
        <v>3.5259741000000011E-2</v>
      </c>
      <c r="K69" s="14">
        <f t="shared" si="49"/>
        <v>50</v>
      </c>
      <c r="L69" s="7">
        <f t="shared" si="44"/>
        <v>2.711498200000001E-2</v>
      </c>
      <c r="M69" s="7">
        <f t="shared" si="45"/>
        <v>8.1447590000000014E-3</v>
      </c>
      <c r="N69" s="14">
        <f t="shared" si="46"/>
        <v>55</v>
      </c>
      <c r="O69" s="14">
        <f t="shared" si="47"/>
        <v>81</v>
      </c>
      <c r="P69" s="6">
        <f>VLOOKUP($A69, 'Plate Discipline'!$A$2:$N$155, MATCH('Underlying Calculated'!P$1, 'Plate Discipline'!$A$1:$N$1, 0), FALSE)</f>
        <v>0.28384279000000001</v>
      </c>
      <c r="Q69" s="6">
        <f>VLOOKUP($A69, 'Plate Discipline 2'!$A$2:$M$155, MATCH('Underlying Calculated'!Q$1, 'Plate Discipline 2'!$A$1:$M$1, 0), FALSE)</f>
        <v>0.28199999999999997</v>
      </c>
      <c r="R69" s="6">
        <f t="shared" si="30"/>
        <v>-1.8427900000000386E-3</v>
      </c>
      <c r="S69" s="6">
        <f>VLOOKUP($A69, 'Plate Discipline'!$A$2:$N$155, MATCH('Underlying Calculated'!S$1, 'Plate Discipline'!$A$1:$N$1, 0), FALSE)</f>
        <v>0.72207792000000004</v>
      </c>
      <c r="T69" s="6">
        <f>VLOOKUP($A69, 'Plate Discipline 2'!$A$2:$M$155, MATCH('Underlying Calculated'!T$1, 'Plate Discipline 2'!$A$1:$M$1, 0), FALSE)</f>
        <v>0.71699999999999997</v>
      </c>
      <c r="U69" s="6">
        <f t="shared" si="31"/>
        <v>-5.077920000000069E-3</v>
      </c>
      <c r="V69" s="6">
        <f>VLOOKUP($A69, 'Plate Discipline'!$A$2:$N$155, MATCH('Underlying Calculated'!V$1, 'Plate Discipline'!$A$1:$N$1, 0), FALSE)</f>
        <v>0.48398576999999998</v>
      </c>
      <c r="W69" s="6">
        <f>VLOOKUP($A69, 'Plate Discipline 2'!$A$2:$M$155, MATCH('Underlying Calculated'!W$1, 'Plate Discipline 2'!$A$1:$M$1, 0), FALSE)</f>
        <v>0.49199999999999999</v>
      </c>
      <c r="X69" s="6">
        <f t="shared" si="32"/>
        <v>8.0142300000000111E-3</v>
      </c>
      <c r="Y69" s="6">
        <f>VLOOKUP($A69, 'Plate Discipline'!$A$2:$N$155, MATCH('Underlying Calculated'!Y$1, 'Plate Discipline'!$A$1:$N$1, 0), FALSE)</f>
        <v>0.55384615000000004</v>
      </c>
      <c r="Z69" s="6">
        <f>VLOOKUP($A69, 'Plate Discipline 2'!$A$2:$M$155, MATCH('Underlying Calculated'!Z$1, 'Plate Discipline 2'!$A$1:$M$1, 0), FALSE)</f>
        <v>0.57099999999999995</v>
      </c>
      <c r="AA69" s="6">
        <f t="shared" si="33"/>
        <v>1.7153849999999915E-2</v>
      </c>
      <c r="AB69" s="6">
        <f>VLOOKUP($A69, 'Plate Discipline'!$A$2:$N$155, MATCH('Underlying Calculated'!AB$1, 'Plate Discipline'!$A$1:$N$1, 0), FALSE)</f>
        <v>0.84532373999999999</v>
      </c>
      <c r="AC69" s="6">
        <f>VLOOKUP($A69, 'Plate Discipline 2'!$A$2:$M$155, MATCH('Underlying Calculated'!AC$1, 'Plate Discipline 2'!$A$1:$M$1, 0), FALSE)</f>
        <v>0.86</v>
      </c>
      <c r="AD69" s="6">
        <f t="shared" si="34"/>
        <v>1.4676259999999997E-2</v>
      </c>
      <c r="AE69" s="6">
        <f>VLOOKUP($A69, 'Plate Discipline'!$A$2:$N$155, MATCH('Underlying Calculated'!AE$1, 'Plate Discipline'!$A$1:$N$1, 0), FALSE)</f>
        <v>0.75245097999999999</v>
      </c>
      <c r="AF69" s="6">
        <f>VLOOKUP($A69, 'Plate Discipline 2'!$A$2:$M$155, MATCH('Underlying Calculated'!AF$1, 'Plate Discipline 2'!$A$1:$M$1, 0), FALSE)</f>
        <v>0.77400000000000002</v>
      </c>
      <c r="AG69" s="6">
        <f t="shared" si="35"/>
        <v>2.154902000000003E-2</v>
      </c>
      <c r="AH69" s="8">
        <f>VLOOKUP($A69, Statcast!$A$2:$N$155, MATCH('Underlying Calculated'!AH$1, Statcast!$A$1:$N$1, 0), FALSE)</f>
        <v>88.990899139980101</v>
      </c>
      <c r="AI69" s="8">
        <f>VLOOKUP($A69, 'Statcast 2'!$A$2:$M$155, MATCH('Underlying Calculated'!AI$1, 'Statcast 2'!$A$1:$M$1, 0), FALSE)</f>
        <v>88.3</v>
      </c>
      <c r="AJ69" s="8">
        <f t="shared" si="36"/>
        <v>-0.69089913998010388</v>
      </c>
      <c r="AK69" s="8">
        <f>VLOOKUP($A69, Statcast!$A$2:$N$155, MATCH('Underlying Calculated'!AK$1, Statcast!$A$1:$N$1, 0), FALSE)</f>
        <v>11.4468807454379</v>
      </c>
      <c r="AL69" s="8">
        <f>VLOOKUP($A69, 'Statcast 2'!$A$2:$M$155, MATCH('Underlying Calculated'!AL$1, 'Statcast 2'!$A$1:$M$1, 0), FALSE)</f>
        <v>10.9</v>
      </c>
      <c r="AM69" s="8">
        <f t="shared" si="37"/>
        <v>-0.54688074543789966</v>
      </c>
      <c r="AN69" s="5">
        <f>VLOOKUP($A69, Statcast!$A$2:$N$155, MATCH('Underlying Calculated'!AN$1, Statcast!$A$1:$N$1, 0), FALSE)</f>
        <v>6.2111800000000002E-2</v>
      </c>
      <c r="AO69" s="5">
        <f>VLOOKUP($A69, 'Statcast 2'!$A$2:$M$155, MATCH('Underlying Calculated'!AO$1, 'Statcast 2'!$A$1:$M$1, 0), FALSE)</f>
        <v>7.6999999999999999E-2</v>
      </c>
      <c r="AP69" s="5">
        <f t="shared" si="38"/>
        <v>1.4888199999999997E-2</v>
      </c>
      <c r="AQ69" s="5">
        <f>VLOOKUP($A69, Statcast!$A$2:$N$155, MATCH('Underlying Calculated'!AQ$1, Statcast!$A$1:$N$1, 0), FALSE)</f>
        <v>0.40372670999999999</v>
      </c>
      <c r="AR69" s="5">
        <f>VLOOKUP($A69, 'Statcast 2'!$A$2:$M$155, MATCH('Underlying Calculated'!AR$1, 'Statcast 2'!$A$1:$M$1, 0), FALSE)</f>
        <v>0.38600000000000001</v>
      </c>
      <c r="AS69" s="8">
        <f t="shared" si="39"/>
        <v>-1.7726709999999979E-2</v>
      </c>
      <c r="AT69" s="14">
        <f>VLOOKUP($A69,'+ Stats'!$A$2:$N$155, MATCH('Underlying Calculated'!AT$1, '+ Stats'!$A$1:$N$1, 0), FALSE)</f>
        <v>75.473518592036797</v>
      </c>
      <c r="AU69" s="14">
        <f>VLOOKUP($A69,'+ Stats 2'!$A$2:$M$155, MATCH('Underlying Calculated'!AU$1, '+ Stats 2'!$A$1:$M$1, 0), FALSE)</f>
        <v>96</v>
      </c>
      <c r="AV69" s="14">
        <f t="shared" si="40"/>
        <v>20.526481407963203</v>
      </c>
      <c r="AW69" s="14">
        <f>VLOOKUP($A69,'+ Stats'!$A$2:$N$155, MATCH('Underlying Calculated'!AW$1, '+ Stats'!$A$1:$N$1, 0), FALSE)</f>
        <v>120.600866124318</v>
      </c>
      <c r="AX69" s="14">
        <f>VLOOKUP($A69,'+ Stats 2'!$A$2:$M$155, MATCH('Underlying Calculated'!AX$1, '+ Stats 2'!$A$1:$M$1, 0), FALSE)</f>
        <v>109</v>
      </c>
      <c r="AY69" s="14">
        <f t="shared" si="41"/>
        <v>-11.600866124318003</v>
      </c>
      <c r="AZ69" s="14">
        <f>VLOOKUP($A69,'+ Stats'!$A$2:$N$155, MATCH('Underlying Calculated'!AZ$1, '+ Stats'!$A$1:$N$1, 0), FALSE)</f>
        <v>89.257588184073995</v>
      </c>
      <c r="BA69" s="14">
        <f>VLOOKUP($A69,'+ Stats 2'!$A$2:$S$155, MATCH('Underlying Calculated'!BA$1, '+ Stats 2'!$A$1:$S$1, 0), FALSE)</f>
        <v>91</v>
      </c>
      <c r="BB69" s="14">
        <f t="shared" si="42"/>
        <v>1.7424118159260047</v>
      </c>
    </row>
    <row r="70" spans="1:54" x14ac:dyDescent="0.45">
      <c r="A70" t="s">
        <v>207</v>
      </c>
      <c r="B70" t="str">
        <f>VLOOKUP($A70, 'Plate Discipline'!$A$2:$N$155, MATCH('Underlying Calculated'!B$1, 'Plate Discipline'!$A$1:$N$1, 0), FALSE)</f>
        <v>BOS</v>
      </c>
      <c r="C70" s="7">
        <f>VLOOKUP($A70, Dashboard!$A$2:$N$155, MATCH('Underlying Calculated'!C$1, Dashboard!$A$1:$N$1, 0), FALSE)</f>
        <v>0.25384615300000002</v>
      </c>
      <c r="D70" s="7">
        <f>VLOOKUP($A70, 'Dashboard 2'!$A$2:$M$155, MATCH('Underlying Calculated'!D$1, 'Dashboard 2'!$A$1:$M$1, 0), FALSE)</f>
        <v>0.36599999999999999</v>
      </c>
      <c r="E70" s="7">
        <f t="shared" si="27"/>
        <v>0.11215384699999997</v>
      </c>
      <c r="F70" s="7">
        <f>VLOOKUP($A70, 'Career Advanced'!$A$2:$X$450, MATCH('Underlying Calculated'!$D$1, 'Career Advanced'!$A$1:$X$1, 0), FALSE)</f>
        <v>0.31806615700000002</v>
      </c>
      <c r="G70" s="7">
        <f t="shared" si="28"/>
        <v>-6.4220003999999997E-2</v>
      </c>
      <c r="H70" s="7">
        <f t="shared" si="29"/>
        <v>4.7933842999999976E-2</v>
      </c>
      <c r="I70" s="7">
        <f t="shared" si="43"/>
        <v>0.11215384699999997</v>
      </c>
      <c r="J70" s="7">
        <f t="shared" si="48"/>
        <v>0.11215384699999997</v>
      </c>
      <c r="K70" s="14">
        <f t="shared" si="49"/>
        <v>4</v>
      </c>
      <c r="L70" s="7">
        <f t="shared" si="44"/>
        <v>6.4220003999999997E-2</v>
      </c>
      <c r="M70" s="7">
        <f t="shared" si="45"/>
        <v>4.7933842999999976E-2</v>
      </c>
      <c r="N70" s="14">
        <f t="shared" si="46"/>
        <v>13</v>
      </c>
      <c r="O70" s="14">
        <f t="shared" si="47"/>
        <v>8</v>
      </c>
      <c r="P70" s="6">
        <f>VLOOKUP($A70, 'Plate Discipline'!$A$2:$N$155, MATCH('Underlying Calculated'!P$1, 'Plate Discipline'!$A$1:$N$1, 0), FALSE)</f>
        <v>0.42201834999999999</v>
      </c>
      <c r="Q70" s="6">
        <f>VLOOKUP($A70, 'Plate Discipline 2'!$A$2:$M$155, MATCH('Underlying Calculated'!Q$1, 'Plate Discipline 2'!$A$1:$M$1, 0), FALSE)</f>
        <v>0.47299999999999998</v>
      </c>
      <c r="R70" s="6">
        <f t="shared" si="30"/>
        <v>5.0981649999999989E-2</v>
      </c>
      <c r="S70" s="6">
        <f>VLOOKUP($A70, 'Plate Discipline'!$A$2:$N$155, MATCH('Underlying Calculated'!S$1, 'Plate Discipline'!$A$1:$N$1, 0), FALSE)</f>
        <v>0.74932615000000002</v>
      </c>
      <c r="T70" s="6">
        <f>VLOOKUP($A70, 'Plate Discipline 2'!$A$2:$M$155, MATCH('Underlying Calculated'!T$1, 'Plate Discipline 2'!$A$1:$M$1, 0), FALSE)</f>
        <v>0.78400000000000003</v>
      </c>
      <c r="U70" s="6">
        <f t="shared" si="31"/>
        <v>3.4673850000000006E-2</v>
      </c>
      <c r="V70" s="6">
        <f>VLOOKUP($A70, 'Plate Discipline'!$A$2:$N$155, MATCH('Underlying Calculated'!V$1, 'Plate Discipline'!$A$1:$N$1, 0), FALSE)</f>
        <v>0.59598854000000001</v>
      </c>
      <c r="W70" s="6">
        <f>VLOOKUP($A70, 'Plate Discipline 2'!$A$2:$M$155, MATCH('Underlying Calculated'!W$1, 'Plate Discipline 2'!$A$1:$M$1, 0), FALSE)</f>
        <v>0.621</v>
      </c>
      <c r="X70" s="6">
        <f t="shared" si="32"/>
        <v>2.5011459999999985E-2</v>
      </c>
      <c r="Y70" s="6">
        <f>VLOOKUP($A70, 'Plate Discipline'!$A$2:$N$155, MATCH('Underlying Calculated'!Y$1, 'Plate Discipline'!$A$1:$N$1, 0), FALSE)</f>
        <v>0.55072463999999999</v>
      </c>
      <c r="Z70" s="6">
        <f>VLOOKUP($A70, 'Plate Discipline 2'!$A$2:$M$155, MATCH('Underlying Calculated'!Z$1, 'Plate Discipline 2'!$A$1:$M$1, 0), FALSE)</f>
        <v>0.53200000000000003</v>
      </c>
      <c r="AA70" s="6">
        <f t="shared" si="33"/>
        <v>-1.8724639999999959E-2</v>
      </c>
      <c r="AB70" s="6">
        <f>VLOOKUP($A70, 'Plate Discipline'!$A$2:$N$155, MATCH('Underlying Calculated'!AB$1, 'Plate Discipline'!$A$1:$N$1, 0), FALSE)</f>
        <v>0.80215826999999995</v>
      </c>
      <c r="AC70" s="6">
        <f>VLOOKUP($A70, 'Plate Discipline 2'!$A$2:$M$155, MATCH('Underlying Calculated'!AC$1, 'Plate Discipline 2'!$A$1:$M$1, 0), FALSE)</f>
        <v>0.80100000000000005</v>
      </c>
      <c r="AD70" s="6">
        <f t="shared" si="34"/>
        <v>-1.1582699999999058E-3</v>
      </c>
      <c r="AE70" s="6">
        <f>VLOOKUP($A70, 'Plate Discipline'!$A$2:$N$155, MATCH('Underlying Calculated'!AE$1, 'Plate Discipline'!$A$1:$N$1, 0), FALSE)</f>
        <v>0.71875</v>
      </c>
      <c r="AF70" s="6">
        <f>VLOOKUP($A70, 'Plate Discipline 2'!$A$2:$M$155, MATCH('Underlying Calculated'!AF$1, 'Plate Discipline 2'!$A$1:$M$1, 0), FALSE)</f>
        <v>0.69299999999999995</v>
      </c>
      <c r="AG70" s="6">
        <f t="shared" si="35"/>
        <v>-2.5750000000000051E-2</v>
      </c>
      <c r="AH70" s="8">
        <f>VLOOKUP($A70, Statcast!$A$2:$N$155, MATCH('Underlying Calculated'!AH$1, Statcast!$A$1:$N$1, 0), FALSE)</f>
        <v>85.038682112053195</v>
      </c>
      <c r="AI70" s="8">
        <f>VLOOKUP($A70, 'Statcast 2'!$A$2:$M$155, MATCH('Underlying Calculated'!AI$1, 'Statcast 2'!$A$1:$M$1, 0), FALSE)</f>
        <v>87.8</v>
      </c>
      <c r="AJ70" s="8">
        <f t="shared" si="36"/>
        <v>2.7613178879468023</v>
      </c>
      <c r="AK70" s="8">
        <f>VLOOKUP($A70, Statcast!$A$2:$N$155, MATCH('Underlying Calculated'!AK$1, Statcast!$A$1:$N$1, 0), FALSE)</f>
        <v>16.662934164502701</v>
      </c>
      <c r="AL70" s="8">
        <f>VLOOKUP($A70, 'Statcast 2'!$A$2:$M$155, MATCH('Underlying Calculated'!AL$1, 'Statcast 2'!$A$1:$M$1, 0), FALSE)</f>
        <v>14.2</v>
      </c>
      <c r="AM70" s="8">
        <f t="shared" si="37"/>
        <v>-2.4629341645027019</v>
      </c>
      <c r="AN70" s="5">
        <f>VLOOKUP($A70, Statcast!$A$2:$N$155, MATCH('Underlying Calculated'!AN$1, Statcast!$A$1:$N$1, 0), FALSE)</f>
        <v>5.8394160000000001E-2</v>
      </c>
      <c r="AO70" s="5">
        <f>VLOOKUP($A70, 'Statcast 2'!$A$2:$M$155, MATCH('Underlying Calculated'!AO$1, 'Statcast 2'!$A$1:$M$1, 0), FALSE)</f>
        <v>8.5000000000000006E-2</v>
      </c>
      <c r="AP70" s="5">
        <f t="shared" si="38"/>
        <v>2.6605840000000006E-2</v>
      </c>
      <c r="AQ70" s="5">
        <f>VLOOKUP($A70, Statcast!$A$2:$N$155, MATCH('Underlying Calculated'!AQ$1, Statcast!$A$1:$N$1, 0), FALSE)</f>
        <v>0.32116788000000002</v>
      </c>
      <c r="AR70" s="5">
        <f>VLOOKUP($A70, 'Statcast 2'!$A$2:$M$155, MATCH('Underlying Calculated'!AR$1, 'Statcast 2'!$A$1:$M$1, 0), FALSE)</f>
        <v>0.40600000000000003</v>
      </c>
      <c r="AS70" s="8">
        <f t="shared" si="39"/>
        <v>8.4832120000000011E-2</v>
      </c>
      <c r="AT70" s="14">
        <f>VLOOKUP($A70,'+ Stats'!$A$2:$N$155, MATCH('Underlying Calculated'!AT$1, '+ Stats'!$A$1:$N$1, 0), FALSE)</f>
        <v>107.421194127193</v>
      </c>
      <c r="AU70" s="14">
        <f>VLOOKUP($A70,'+ Stats 2'!$A$2:$M$155, MATCH('Underlying Calculated'!AU$1, '+ Stats 2'!$A$1:$M$1, 0), FALSE)</f>
        <v>115</v>
      </c>
      <c r="AV70" s="14">
        <f t="shared" si="40"/>
        <v>7.5788058728069956</v>
      </c>
      <c r="AW70" s="14">
        <f>VLOOKUP($A70,'+ Stats'!$A$2:$N$155, MATCH('Underlying Calculated'!AW$1, '+ Stats'!$A$1:$N$1, 0), FALSE)</f>
        <v>86.330707120674205</v>
      </c>
      <c r="AX70" s="14">
        <f>VLOOKUP($A70,'+ Stats 2'!$A$2:$M$155, MATCH('Underlying Calculated'!AX$1, '+ Stats 2'!$A$1:$M$1, 0), FALSE)</f>
        <v>107</v>
      </c>
      <c r="AY70" s="14">
        <f t="shared" si="41"/>
        <v>20.669292879325795</v>
      </c>
      <c r="AZ70" s="14">
        <f>VLOOKUP($A70,'+ Stats'!$A$2:$N$155, MATCH('Underlying Calculated'!AZ$1, '+ Stats'!$A$1:$N$1, 0), FALSE)</f>
        <v>110.826119047326</v>
      </c>
      <c r="BA70" s="14">
        <f>VLOOKUP($A70,'+ Stats 2'!$A$2:$S$155, MATCH('Underlying Calculated'!BA$1, '+ Stats 2'!$A$1:$S$1, 0), FALSE)</f>
        <v>85</v>
      </c>
      <c r="BB70" s="14">
        <f t="shared" si="42"/>
        <v>-25.826119047326003</v>
      </c>
    </row>
    <row r="71" spans="1:54" x14ac:dyDescent="0.45">
      <c r="A71" t="s">
        <v>104</v>
      </c>
      <c r="B71" t="str">
        <f>VLOOKUP($A71, 'Plate Discipline'!$A$2:$N$155, MATCH('Underlying Calculated'!B$1, 'Plate Discipline'!$A$1:$N$1, 0), FALSE)</f>
        <v>LAA</v>
      </c>
      <c r="C71" s="7">
        <f>VLOOKUP($A71, Dashboard!$A$2:$N$155, MATCH('Underlying Calculated'!C$1, Dashboard!$A$1:$N$1, 0), FALSE)</f>
        <v>0.30344827499999999</v>
      </c>
      <c r="D71" s="7">
        <f>VLOOKUP($A71, 'Dashboard 2'!$A$2:$M$155, MATCH('Underlying Calculated'!D$1, 'Dashboard 2'!$A$1:$M$1, 0), FALSE)</f>
        <v>0.29599999999999999</v>
      </c>
      <c r="E71" s="7">
        <f t="shared" si="27"/>
        <v>-7.4482750000000042E-3</v>
      </c>
      <c r="F71" s="7">
        <f>VLOOKUP($A71, 'Career Advanced'!$A$2:$X$450, MATCH('Underlying Calculated'!$D$1, 'Career Advanced'!$A$1:$X$1, 0), FALSE)</f>
        <v>0.30203442800000002</v>
      </c>
      <c r="G71" s="7">
        <f t="shared" si="28"/>
        <v>1.4138469999999681E-3</v>
      </c>
      <c r="H71" s="7">
        <f t="shared" si="29"/>
        <v>-6.0344280000000361E-3</v>
      </c>
      <c r="I71" s="7">
        <f t="shared" si="43"/>
        <v>-7.4482750000000042E-3</v>
      </c>
      <c r="J71" s="7">
        <f t="shared" si="48"/>
        <v>7.4482750000000042E-3</v>
      </c>
      <c r="K71" s="14">
        <f t="shared" si="49"/>
        <v>92</v>
      </c>
      <c r="L71" s="7">
        <f t="shared" si="44"/>
        <v>1.4138469999999681E-3</v>
      </c>
      <c r="M71" s="7">
        <f t="shared" si="45"/>
        <v>6.0344280000000361E-3</v>
      </c>
      <c r="N71" s="14">
        <f t="shared" si="46"/>
        <v>97</v>
      </c>
      <c r="O71" s="14">
        <f t="shared" si="47"/>
        <v>90</v>
      </c>
      <c r="P71" s="6">
        <f>VLOOKUP($A71, 'Plate Discipline'!$A$2:$N$155, MATCH('Underlying Calculated'!P$1, 'Plate Discipline'!$A$1:$N$1, 0), FALSE)</f>
        <v>0.19565216999999999</v>
      </c>
      <c r="Q71" s="6">
        <f>VLOOKUP($A71, 'Plate Discipline 2'!$A$2:$M$155, MATCH('Underlying Calculated'!Q$1, 'Plate Discipline 2'!$A$1:$M$1, 0), FALSE)</f>
        <v>0.217</v>
      </c>
      <c r="R71" s="6">
        <f t="shared" si="30"/>
        <v>2.1347830000000012E-2</v>
      </c>
      <c r="S71" s="6">
        <f>VLOOKUP($A71, 'Plate Discipline'!$A$2:$N$155, MATCH('Underlying Calculated'!S$1, 'Plate Discipline'!$A$1:$N$1, 0), FALSE)</f>
        <v>0.64033264000000001</v>
      </c>
      <c r="T71" s="6">
        <f>VLOOKUP($A71, 'Plate Discipline 2'!$A$2:$M$155, MATCH('Underlying Calculated'!T$1, 'Plate Discipline 2'!$A$1:$M$1, 0), FALSE)</f>
        <v>0.60899999999999999</v>
      </c>
      <c r="U71" s="6">
        <f t="shared" si="31"/>
        <v>-3.1332640000000023E-2</v>
      </c>
      <c r="V71" s="6">
        <f>VLOOKUP($A71, 'Plate Discipline'!$A$2:$N$155, MATCH('Underlying Calculated'!V$1, 'Plate Discipline'!$A$1:$N$1, 0), FALSE)</f>
        <v>0.44758539000000003</v>
      </c>
      <c r="W71" s="6">
        <f>VLOOKUP($A71, 'Plate Discipline 2'!$A$2:$M$155, MATCH('Underlying Calculated'!W$1, 'Plate Discipline 2'!$A$1:$M$1, 0), FALSE)</f>
        <v>0.42499999999999999</v>
      </c>
      <c r="X71" s="6">
        <f t="shared" si="32"/>
        <v>-2.2585390000000038E-2</v>
      </c>
      <c r="Y71" s="6">
        <f>VLOOKUP($A71, 'Plate Discipline'!$A$2:$N$155, MATCH('Underlying Calculated'!Y$1, 'Plate Discipline'!$A$1:$N$1, 0), FALSE)</f>
        <v>0.52777777999999997</v>
      </c>
      <c r="Z71" s="6">
        <f>VLOOKUP($A71, 'Plate Discipline 2'!$A$2:$M$155, MATCH('Underlying Calculated'!Z$1, 'Plate Discipline 2'!$A$1:$M$1, 0), FALSE)</f>
        <v>0.46300000000000002</v>
      </c>
      <c r="AA71" s="6">
        <f t="shared" si="33"/>
        <v>-6.4777779999999952E-2</v>
      </c>
      <c r="AB71" s="6">
        <f>VLOOKUP($A71, 'Plate Discipline'!$A$2:$N$155, MATCH('Underlying Calculated'!AB$1, 'Plate Discipline'!$A$1:$N$1, 0), FALSE)</f>
        <v>0.86038961000000003</v>
      </c>
      <c r="AC71" s="6">
        <f>VLOOKUP($A71, 'Plate Discipline 2'!$A$2:$M$155, MATCH('Underlying Calculated'!AC$1, 'Plate Discipline 2'!$A$1:$M$1, 0), FALSE)</f>
        <v>0.83199999999999996</v>
      </c>
      <c r="AD71" s="6">
        <f t="shared" si="34"/>
        <v>-2.8389610000000065E-2</v>
      </c>
      <c r="AE71" s="6">
        <f>VLOOKUP($A71, 'Plate Discipline'!$A$2:$N$155, MATCH('Underlying Calculated'!AE$1, 'Plate Discipline'!$A$1:$N$1, 0), FALSE)</f>
        <v>0.79736841999999997</v>
      </c>
      <c r="AF71" s="6">
        <f>VLOOKUP($A71, 'Plate Discipline 2'!$A$2:$M$155, MATCH('Underlying Calculated'!AF$1, 'Plate Discipline 2'!$A$1:$M$1, 0), FALSE)</f>
        <v>0.74299999999999999</v>
      </c>
      <c r="AG71" s="6">
        <f t="shared" si="35"/>
        <v>-5.4368419999999973E-2</v>
      </c>
      <c r="AH71" s="8">
        <f>VLOOKUP($A71, Statcast!$A$2:$N$155, MATCH('Underlying Calculated'!AH$1, Statcast!$A$1:$N$1, 0), FALSE)</f>
        <v>91.027119322746003</v>
      </c>
      <c r="AI71" s="8">
        <f>VLOOKUP($A71, 'Statcast 2'!$A$2:$M$155, MATCH('Underlying Calculated'!AI$1, 'Statcast 2'!$A$1:$M$1, 0), FALSE)</f>
        <v>90.9</v>
      </c>
      <c r="AJ71" s="8">
        <f t="shared" si="36"/>
        <v>-0.12711932274599747</v>
      </c>
      <c r="AK71" s="8">
        <f>VLOOKUP($A71, Statcast!$A$2:$N$155, MATCH('Underlying Calculated'!AK$1, Statcast!$A$1:$N$1, 0), FALSE)</f>
        <v>15.6384823245386</v>
      </c>
      <c r="AL71" s="8">
        <f>VLOOKUP($A71, 'Statcast 2'!$A$2:$M$155, MATCH('Underlying Calculated'!AL$1, 'Statcast 2'!$A$1:$M$1, 0), FALSE)</f>
        <v>17.7</v>
      </c>
      <c r="AM71" s="8">
        <f t="shared" si="37"/>
        <v>2.0615176754613991</v>
      </c>
      <c r="AN71" s="5">
        <f>VLOOKUP($A71, Statcast!$A$2:$N$155, MATCH('Underlying Calculated'!AN$1, Statcast!$A$1:$N$1, 0), FALSE)</f>
        <v>0.14102564000000001</v>
      </c>
      <c r="AO71" s="5">
        <f>VLOOKUP($A71, 'Statcast 2'!$A$2:$M$155, MATCH('Underlying Calculated'!AO$1, 'Statcast 2'!$A$1:$M$1, 0), FALSE)</f>
        <v>0.13300000000000001</v>
      </c>
      <c r="AP71" s="5">
        <f t="shared" si="38"/>
        <v>-8.0256400000000006E-3</v>
      </c>
      <c r="AQ71" s="5">
        <f>VLOOKUP($A71, Statcast!$A$2:$N$155, MATCH('Underlying Calculated'!AQ$1, Statcast!$A$1:$N$1, 0), FALSE)</f>
        <v>0.43589744000000002</v>
      </c>
      <c r="AR71" s="5">
        <f>VLOOKUP($A71, 'Statcast 2'!$A$2:$M$155, MATCH('Underlying Calculated'!AR$1, 'Statcast 2'!$A$1:$M$1, 0), FALSE)</f>
        <v>0.42199999999999999</v>
      </c>
      <c r="AS71" s="8">
        <f t="shared" si="39"/>
        <v>-1.3897440000000039E-2</v>
      </c>
      <c r="AT71" s="14">
        <f>VLOOKUP($A71,'+ Stats'!$A$2:$N$155, MATCH('Underlying Calculated'!AT$1, '+ Stats'!$A$1:$N$1, 0), FALSE)</f>
        <v>121.930925440495</v>
      </c>
      <c r="AU71" s="14">
        <f>VLOOKUP($A71,'+ Stats 2'!$A$2:$M$155, MATCH('Underlying Calculated'!AU$1, '+ Stats 2'!$A$1:$M$1, 0), FALSE)</f>
        <v>114</v>
      </c>
      <c r="AV71" s="14">
        <f t="shared" si="40"/>
        <v>-7.9309254404950025</v>
      </c>
      <c r="AW71" s="14">
        <f>VLOOKUP($A71,'+ Stats'!$A$2:$N$155, MATCH('Underlying Calculated'!AW$1, '+ Stats'!$A$1:$N$1, 0), FALSE)</f>
        <v>81.880432827497899</v>
      </c>
      <c r="AX71" s="14">
        <f>VLOOKUP($A71,'+ Stats 2'!$A$2:$M$155, MATCH('Underlying Calculated'!AX$1, '+ Stats 2'!$A$1:$M$1, 0), FALSE)</f>
        <v>77</v>
      </c>
      <c r="AY71" s="14">
        <f t="shared" si="41"/>
        <v>-4.8804328274978985</v>
      </c>
      <c r="AZ71" s="14">
        <f>VLOOKUP($A71,'+ Stats'!$A$2:$N$155, MATCH('Underlying Calculated'!AZ$1, '+ Stats'!$A$1:$N$1, 0), FALSE)</f>
        <v>108.327387124694</v>
      </c>
      <c r="BA71" s="14">
        <f>VLOOKUP($A71,'+ Stats 2'!$A$2:$S$155, MATCH('Underlying Calculated'!BA$1, '+ Stats 2'!$A$1:$S$1, 0), FALSE)</f>
        <v>117</v>
      </c>
      <c r="BB71" s="14">
        <f t="shared" si="42"/>
        <v>8.672612875306001</v>
      </c>
    </row>
    <row r="72" spans="1:54" x14ac:dyDescent="0.45">
      <c r="A72" t="s">
        <v>99</v>
      </c>
      <c r="B72" t="str">
        <f>VLOOKUP($A72, 'Plate Discipline'!$A$2:$N$155, MATCH('Underlying Calculated'!B$1, 'Plate Discipline'!$A$1:$N$1, 0), FALSE)</f>
        <v>SDP</v>
      </c>
      <c r="C72" s="7">
        <f>VLOOKUP($A72, Dashboard!$A$2:$N$155, MATCH('Underlying Calculated'!C$1, Dashboard!$A$1:$N$1, 0), FALSE)</f>
        <v>0.29559748400000002</v>
      </c>
      <c r="D72" s="7">
        <f>VLOOKUP($A72, 'Dashboard 2'!$A$2:$M$155, MATCH('Underlying Calculated'!D$1, 'Dashboard 2'!$A$1:$M$1, 0), FALSE)</f>
        <v>0.28299999999999997</v>
      </c>
      <c r="E72" s="7">
        <f t="shared" si="27"/>
        <v>-1.2597484000000048E-2</v>
      </c>
      <c r="F72" s="7">
        <f>VLOOKUP($A72, 'Career Advanced'!$A$2:$X$450, MATCH('Underlying Calculated'!$D$1, 'Career Advanced'!$A$1:$X$1, 0), FALSE)</f>
        <v>0.28044692700000001</v>
      </c>
      <c r="G72" s="7">
        <f t="shared" si="28"/>
        <v>1.5150557000000009E-2</v>
      </c>
      <c r="H72" s="7">
        <f t="shared" si="29"/>
        <v>2.5530729999999613E-3</v>
      </c>
      <c r="I72" s="7">
        <f t="shared" si="43"/>
        <v>-1.2597484000000048E-2</v>
      </c>
      <c r="J72" s="7">
        <f t="shared" si="48"/>
        <v>1.2597484000000048E-2</v>
      </c>
      <c r="K72" s="14">
        <f t="shared" si="49"/>
        <v>83</v>
      </c>
      <c r="L72" s="7">
        <f t="shared" si="44"/>
        <v>1.5150557000000009E-2</v>
      </c>
      <c r="M72" s="7">
        <f t="shared" si="45"/>
        <v>2.5530729999999613E-3</v>
      </c>
      <c r="N72" s="14">
        <f t="shared" si="46"/>
        <v>71</v>
      </c>
      <c r="O72" s="14">
        <f t="shared" si="47"/>
        <v>99</v>
      </c>
      <c r="P72" s="6">
        <f>VLOOKUP($A72, 'Plate Discipline'!$A$2:$N$155, MATCH('Underlying Calculated'!P$1, 'Plate Discipline'!$A$1:$N$1, 0), FALSE)</f>
        <v>0.24373576</v>
      </c>
      <c r="Q72" s="6">
        <f>VLOOKUP($A72, 'Plate Discipline 2'!$A$2:$M$155, MATCH('Underlying Calculated'!Q$1, 'Plate Discipline 2'!$A$1:$M$1, 0), FALSE)</f>
        <v>0.23100000000000001</v>
      </c>
      <c r="R72" s="6">
        <f t="shared" si="30"/>
        <v>-1.2735759999999985E-2</v>
      </c>
      <c r="S72" s="6">
        <f>VLOOKUP($A72, 'Plate Discipline'!$A$2:$N$155, MATCH('Underlying Calculated'!S$1, 'Plate Discipline'!$A$1:$N$1, 0), FALSE)</f>
        <v>0.67078188999999999</v>
      </c>
      <c r="T72" s="6">
        <f>VLOOKUP($A72, 'Plate Discipline 2'!$A$2:$M$155, MATCH('Underlying Calculated'!T$1, 'Plate Discipline 2'!$A$1:$M$1, 0), FALSE)</f>
        <v>0.63600000000000001</v>
      </c>
      <c r="U72" s="6">
        <f t="shared" si="31"/>
        <v>-3.4781889999999982E-2</v>
      </c>
      <c r="V72" s="6">
        <f>VLOOKUP($A72, 'Plate Discipline'!$A$2:$N$155, MATCH('Underlying Calculated'!V$1, 'Plate Discipline'!$A$1:$N$1, 0), FALSE)</f>
        <v>0.46810811000000002</v>
      </c>
      <c r="W72" s="6">
        <f>VLOOKUP($A72, 'Plate Discipline 2'!$A$2:$M$155, MATCH('Underlying Calculated'!W$1, 'Plate Discipline 2'!$A$1:$M$1, 0), FALSE)</f>
        <v>0.44400000000000001</v>
      </c>
      <c r="X72" s="6">
        <f t="shared" si="32"/>
        <v>-2.4108110000000016E-2</v>
      </c>
      <c r="Y72" s="6">
        <f>VLOOKUP($A72, 'Plate Discipline'!$A$2:$N$155, MATCH('Underlying Calculated'!Y$1, 'Plate Discipline'!$A$1:$N$1, 0), FALSE)</f>
        <v>0.61682243000000003</v>
      </c>
      <c r="Z72" s="6">
        <f>VLOOKUP($A72, 'Plate Discipline 2'!$A$2:$M$155, MATCH('Underlying Calculated'!Z$1, 'Plate Discipline 2'!$A$1:$M$1, 0), FALSE)</f>
        <v>0.68600000000000005</v>
      </c>
      <c r="AA72" s="6">
        <f t="shared" si="33"/>
        <v>6.9177570000000022E-2</v>
      </c>
      <c r="AB72" s="6">
        <f>VLOOKUP($A72, 'Plate Discipline'!$A$2:$N$155, MATCH('Underlying Calculated'!AB$1, 'Plate Discipline'!$A$1:$N$1, 0), FALSE)</f>
        <v>0.92331288</v>
      </c>
      <c r="AC72" s="6">
        <f>VLOOKUP($A72, 'Plate Discipline 2'!$A$2:$M$155, MATCH('Underlying Calculated'!AC$1, 'Plate Discipline 2'!$A$1:$M$1, 0), FALSE)</f>
        <v>0.91200000000000003</v>
      </c>
      <c r="AD72" s="6">
        <f t="shared" si="34"/>
        <v>-1.131287999999997E-2</v>
      </c>
      <c r="AE72" s="6">
        <f>VLOOKUP($A72, 'Plate Discipline'!$A$2:$N$155, MATCH('Underlying Calculated'!AE$1, 'Plate Discipline'!$A$1:$N$1, 0), FALSE)</f>
        <v>0.84757506000000005</v>
      </c>
      <c r="AF72" s="6">
        <f>VLOOKUP($A72, 'Plate Discipline 2'!$A$2:$M$155, MATCH('Underlying Calculated'!AF$1, 'Plate Discipline 2'!$A$1:$M$1, 0), FALSE)</f>
        <v>0.85699999999999998</v>
      </c>
      <c r="AG72" s="6">
        <f t="shared" si="35"/>
        <v>9.4249399999999373E-3</v>
      </c>
      <c r="AH72" s="8">
        <f>VLOOKUP($A72, Statcast!$A$2:$N$155, MATCH('Underlying Calculated'!AH$1, Statcast!$A$1:$N$1, 0), FALSE)</f>
        <v>90.323074895685295</v>
      </c>
      <c r="AI72" s="8">
        <f>VLOOKUP($A72, 'Statcast 2'!$A$2:$M$155, MATCH('Underlying Calculated'!AI$1, 'Statcast 2'!$A$1:$M$1, 0), FALSE)</f>
        <v>88.2</v>
      </c>
      <c r="AJ72" s="8">
        <f t="shared" si="36"/>
        <v>-2.1230748956852921</v>
      </c>
      <c r="AK72" s="8">
        <f>VLOOKUP($A72, Statcast!$A$2:$N$155, MATCH('Underlying Calculated'!AK$1, Statcast!$A$1:$N$1, 0), FALSE)</f>
        <v>14.2961751128688</v>
      </c>
      <c r="AL72" s="8">
        <f>VLOOKUP($A72, 'Statcast 2'!$A$2:$M$155, MATCH('Underlying Calculated'!AL$1, 'Statcast 2'!$A$1:$M$1, 0), FALSE)</f>
        <v>14.3</v>
      </c>
      <c r="AM72" s="8">
        <f t="shared" si="37"/>
        <v>3.8248871312003274E-3</v>
      </c>
      <c r="AN72" s="5">
        <f>VLOOKUP($A72, Statcast!$A$2:$N$155, MATCH('Underlying Calculated'!AN$1, Statcast!$A$1:$N$1, 0), FALSE)</f>
        <v>0.1</v>
      </c>
      <c r="AO72" s="5">
        <f>VLOOKUP($A72, 'Statcast 2'!$A$2:$M$155, MATCH('Underlying Calculated'!AO$1, 'Statcast 2'!$A$1:$M$1, 0), FALSE)</f>
        <v>7.1999999999999995E-2</v>
      </c>
      <c r="AP72" s="5">
        <f t="shared" si="38"/>
        <v>-2.8000000000000011E-2</v>
      </c>
      <c r="AQ72" s="5">
        <f>VLOOKUP($A72, Statcast!$A$2:$N$155, MATCH('Underlying Calculated'!AQ$1, Statcast!$A$1:$N$1, 0), FALSE)</f>
        <v>0.39411764999999999</v>
      </c>
      <c r="AR72" s="5">
        <f>VLOOKUP($A72, 'Statcast 2'!$A$2:$M$155, MATCH('Underlying Calculated'!AR$1, 'Statcast 2'!$A$1:$M$1, 0), FALSE)</f>
        <v>0.373</v>
      </c>
      <c r="AS72" s="8">
        <f t="shared" si="39"/>
        <v>-2.1117649999999988E-2</v>
      </c>
      <c r="AT72" s="14">
        <f>VLOOKUP($A72,'+ Stats'!$A$2:$N$155, MATCH('Underlying Calculated'!AT$1, '+ Stats'!$A$1:$N$1, 0), FALSE)</f>
        <v>109.118339690529</v>
      </c>
      <c r="AU72" s="14">
        <f>VLOOKUP($A72,'+ Stats 2'!$A$2:$M$155, MATCH('Underlying Calculated'!AU$1, '+ Stats 2'!$A$1:$M$1, 0), FALSE)</f>
        <v>91</v>
      </c>
      <c r="AV72" s="14">
        <f t="shared" si="40"/>
        <v>-18.118339690528998</v>
      </c>
      <c r="AW72" s="14">
        <f>VLOOKUP($A72,'+ Stats'!$A$2:$N$155, MATCH('Underlying Calculated'!AW$1, '+ Stats'!$A$1:$N$1, 0), FALSE)</f>
        <v>93.833740905053205</v>
      </c>
      <c r="AX72" s="14">
        <f>VLOOKUP($A72,'+ Stats 2'!$A$2:$M$155, MATCH('Underlying Calculated'!AX$1, '+ Stats 2'!$A$1:$M$1, 0), FALSE)</f>
        <v>105</v>
      </c>
      <c r="AY72" s="14">
        <f t="shared" si="41"/>
        <v>11.166259094946795</v>
      </c>
      <c r="AZ72" s="14">
        <f>VLOOKUP($A72,'+ Stats'!$A$2:$N$155, MATCH('Underlying Calculated'!AZ$1, '+ Stats'!$A$1:$N$1, 0), FALSE)</f>
        <v>102.263751785629</v>
      </c>
      <c r="BA72" s="14">
        <f>VLOOKUP($A72,'+ Stats 2'!$A$2:$S$155, MATCH('Underlying Calculated'!BA$1, '+ Stats 2'!$A$1:$S$1, 0), FALSE)</f>
        <v>99</v>
      </c>
      <c r="BB72" s="14">
        <f t="shared" si="42"/>
        <v>-3.2637517856289975</v>
      </c>
    </row>
    <row r="73" spans="1:54" x14ac:dyDescent="0.45">
      <c r="A73" t="s">
        <v>134</v>
      </c>
      <c r="B73" t="str">
        <f>VLOOKUP($A73, 'Plate Discipline'!$A$2:$N$155, MATCH('Underlying Calculated'!B$1, 'Plate Discipline'!$A$1:$N$1, 0), FALSE)</f>
        <v>OAK</v>
      </c>
      <c r="C73" s="7">
        <f>VLOOKUP($A73, Dashboard!$A$2:$N$155, MATCH('Underlying Calculated'!C$1, Dashboard!$A$1:$N$1, 0), FALSE)</f>
        <v>0.21296296200000001</v>
      </c>
      <c r="D73" s="7">
        <f>VLOOKUP($A73, 'Dashboard 2'!$A$2:$M$155, MATCH('Underlying Calculated'!D$1, 'Dashboard 2'!$A$1:$M$1, 0), FALSE)</f>
        <v>0.27</v>
      </c>
      <c r="E73" s="7">
        <f t="shared" si="27"/>
        <v>5.7037038000000012E-2</v>
      </c>
      <c r="F73" s="7">
        <f>VLOOKUP($A73, 'Career Advanced'!$A$2:$X$450, MATCH('Underlying Calculated'!$D$1, 'Career Advanced'!$A$1:$X$1, 0), FALSE)</f>
        <v>0.25352112599999999</v>
      </c>
      <c r="G73" s="7">
        <f t="shared" si="28"/>
        <v>-4.055816399999998E-2</v>
      </c>
      <c r="H73" s="7">
        <f t="shared" si="29"/>
        <v>1.6478874000000032E-2</v>
      </c>
      <c r="I73" s="7">
        <f t="shared" si="43"/>
        <v>5.7037038000000012E-2</v>
      </c>
      <c r="J73" s="7">
        <f t="shared" si="48"/>
        <v>5.7037038000000012E-2</v>
      </c>
      <c r="K73" s="14">
        <f t="shared" si="49"/>
        <v>26</v>
      </c>
      <c r="L73" s="7">
        <f t="shared" si="44"/>
        <v>4.055816399999998E-2</v>
      </c>
      <c r="M73" s="7">
        <f t="shared" si="45"/>
        <v>1.6478874000000032E-2</v>
      </c>
      <c r="N73" s="14">
        <f t="shared" si="46"/>
        <v>41</v>
      </c>
      <c r="O73" s="14">
        <f t="shared" si="47"/>
        <v>52</v>
      </c>
      <c r="P73" s="6">
        <f>VLOOKUP($A73, 'Plate Discipline'!$A$2:$N$155, MATCH('Underlying Calculated'!P$1, 'Plate Discipline'!$A$1:$N$1, 0), FALSE)</f>
        <v>0.32727273000000001</v>
      </c>
      <c r="Q73" s="6">
        <f>VLOOKUP($A73, 'Plate Discipline 2'!$A$2:$M$155, MATCH('Underlying Calculated'!Q$1, 'Plate Discipline 2'!$A$1:$M$1, 0), FALSE)</f>
        <v>0.30299999999999999</v>
      </c>
      <c r="R73" s="6">
        <f t="shared" si="30"/>
        <v>-2.427273000000002E-2</v>
      </c>
      <c r="S73" s="6">
        <f>VLOOKUP($A73, 'Plate Discipline'!$A$2:$N$155, MATCH('Underlying Calculated'!S$1, 'Plate Discipline'!$A$1:$N$1, 0), FALSE)</f>
        <v>0.66771159999999996</v>
      </c>
      <c r="T73" s="6">
        <f>VLOOKUP($A73, 'Plate Discipline 2'!$A$2:$M$155, MATCH('Underlying Calculated'!T$1, 'Plate Discipline 2'!$A$1:$M$1, 0), FALSE)</f>
        <v>0.67400000000000004</v>
      </c>
      <c r="U73" s="6">
        <f t="shared" si="31"/>
        <v>6.2884000000000828E-3</v>
      </c>
      <c r="V73" s="6">
        <f>VLOOKUP($A73, 'Plate Discipline'!$A$2:$N$155, MATCH('Underlying Calculated'!V$1, 'Plate Discipline'!$A$1:$N$1, 0), FALSE)</f>
        <v>0.49460709000000003</v>
      </c>
      <c r="W73" s="6">
        <f>VLOOKUP($A73, 'Plate Discipline 2'!$A$2:$M$155, MATCH('Underlying Calculated'!W$1, 'Plate Discipline 2'!$A$1:$M$1, 0), FALSE)</f>
        <v>0.495</v>
      </c>
      <c r="X73" s="6">
        <f t="shared" si="32"/>
        <v>3.9290999999996856E-4</v>
      </c>
      <c r="Y73" s="6">
        <f>VLOOKUP($A73, 'Plate Discipline'!$A$2:$N$155, MATCH('Underlying Calculated'!Y$1, 'Plate Discipline'!$A$1:$N$1, 0), FALSE)</f>
        <v>0.52777777999999997</v>
      </c>
      <c r="Z73" s="6">
        <f>VLOOKUP($A73, 'Plate Discipline 2'!$A$2:$M$155, MATCH('Underlying Calculated'!Z$1, 'Plate Discipline 2'!$A$1:$M$1, 0), FALSE)</f>
        <v>0.503</v>
      </c>
      <c r="AA73" s="6">
        <f t="shared" si="33"/>
        <v>-2.4777779999999971E-2</v>
      </c>
      <c r="AB73" s="6">
        <f>VLOOKUP($A73, 'Plate Discipline'!$A$2:$N$155, MATCH('Underlying Calculated'!AB$1, 'Plate Discipline'!$A$1:$N$1, 0), FALSE)</f>
        <v>0.84507041999999999</v>
      </c>
      <c r="AC73" s="6">
        <f>VLOOKUP($A73, 'Plate Discipline 2'!$A$2:$M$155, MATCH('Underlying Calculated'!AC$1, 'Plate Discipline 2'!$A$1:$M$1, 0), FALSE)</f>
        <v>0.82899999999999996</v>
      </c>
      <c r="AD73" s="6">
        <f t="shared" si="34"/>
        <v>-1.607042000000003E-2</v>
      </c>
      <c r="AE73" s="6">
        <f>VLOOKUP($A73, 'Plate Discipline'!$A$2:$N$155, MATCH('Underlying Calculated'!AE$1, 'Plate Discipline'!$A$1:$N$1, 0), FALSE)</f>
        <v>0.73831776000000005</v>
      </c>
      <c r="AF73" s="6">
        <f>VLOOKUP($A73, 'Plate Discipline 2'!$A$2:$M$155, MATCH('Underlying Calculated'!AF$1, 'Plate Discipline 2'!$A$1:$M$1, 0), FALSE)</f>
        <v>0.73199999999999998</v>
      </c>
      <c r="AG73" s="6">
        <f t="shared" si="35"/>
        <v>-6.3177600000000611E-3</v>
      </c>
      <c r="AH73" s="8">
        <f>VLOOKUP($A73, Statcast!$A$2:$N$155, MATCH('Underlying Calculated'!AH$1, Statcast!$A$1:$N$1, 0), FALSE)</f>
        <v>91.384617589100998</v>
      </c>
      <c r="AI73" s="8">
        <f>VLOOKUP($A73, 'Statcast 2'!$A$2:$M$155, MATCH('Underlying Calculated'!AI$1, 'Statcast 2'!$A$1:$M$1, 0), FALSE)</f>
        <v>91</v>
      </c>
      <c r="AJ73" s="8">
        <f t="shared" si="36"/>
        <v>-0.38461758910099775</v>
      </c>
      <c r="AK73" s="8">
        <f>VLOOKUP($A73, Statcast!$A$2:$N$155, MATCH('Underlying Calculated'!AK$1, Statcast!$A$1:$N$1, 0), FALSE)</f>
        <v>14.6282987564551</v>
      </c>
      <c r="AL73" s="8">
        <f>VLOOKUP($A73, 'Statcast 2'!$A$2:$M$155, MATCH('Underlying Calculated'!AL$1, 'Statcast 2'!$A$1:$M$1, 0), FALSE)</f>
        <v>18.399999999999999</v>
      </c>
      <c r="AM73" s="8">
        <f t="shared" si="37"/>
        <v>3.7717012435448982</v>
      </c>
      <c r="AN73" s="5">
        <f>VLOOKUP($A73, Statcast!$A$2:$N$155, MATCH('Underlying Calculated'!AN$1, Statcast!$A$1:$N$1, 0), FALSE)</f>
        <v>0.16806723000000001</v>
      </c>
      <c r="AO73" s="5">
        <f>VLOOKUP($A73, 'Statcast 2'!$A$2:$M$155, MATCH('Underlying Calculated'!AO$1, 'Statcast 2'!$A$1:$M$1, 0), FALSE)</f>
        <v>0.109</v>
      </c>
      <c r="AP73" s="5">
        <f t="shared" si="38"/>
        <v>-5.9067230000000012E-2</v>
      </c>
      <c r="AQ73" s="5">
        <f>VLOOKUP($A73, Statcast!$A$2:$N$155, MATCH('Underlying Calculated'!AQ$1, Statcast!$A$1:$N$1, 0), FALSE)</f>
        <v>0.44537814999999997</v>
      </c>
      <c r="AR73" s="5">
        <f>VLOOKUP($A73, 'Statcast 2'!$A$2:$M$155, MATCH('Underlying Calculated'!AR$1, 'Statcast 2'!$A$1:$M$1, 0), FALSE)</f>
        <v>0.40899999999999997</v>
      </c>
      <c r="AS73" s="8">
        <f t="shared" si="39"/>
        <v>-3.6378149999999998E-2</v>
      </c>
      <c r="AT73" s="14">
        <f>VLOOKUP($A73,'+ Stats'!$A$2:$N$155, MATCH('Underlying Calculated'!AT$1, '+ Stats'!$A$1:$N$1, 0), FALSE)</f>
        <v>82.081140595672096</v>
      </c>
      <c r="AU73" s="14">
        <f>VLOOKUP($A73,'+ Stats 2'!$A$2:$M$155, MATCH('Underlying Calculated'!AU$1, '+ Stats 2'!$A$1:$M$1, 0), FALSE)</f>
        <v>96</v>
      </c>
      <c r="AV73" s="14">
        <f t="shared" si="40"/>
        <v>13.918859404327904</v>
      </c>
      <c r="AW73" s="14">
        <f>VLOOKUP($A73,'+ Stats'!$A$2:$N$155, MATCH('Underlying Calculated'!AW$1, '+ Stats'!$A$1:$N$1, 0), FALSE)</f>
        <v>95.187463851497597</v>
      </c>
      <c r="AX73" s="14">
        <f>VLOOKUP($A73,'+ Stats 2'!$A$2:$M$155, MATCH('Underlying Calculated'!AX$1, '+ Stats 2'!$A$1:$M$1, 0), FALSE)</f>
        <v>87</v>
      </c>
      <c r="AY73" s="14">
        <f t="shared" si="41"/>
        <v>-8.187463851497597</v>
      </c>
      <c r="AZ73" s="14">
        <f>VLOOKUP($A73,'+ Stats'!$A$2:$N$155, MATCH('Underlying Calculated'!AZ$1, '+ Stats'!$A$1:$N$1, 0), FALSE)</f>
        <v>114.037539646797</v>
      </c>
      <c r="BA73" s="14">
        <f>VLOOKUP($A73,'+ Stats 2'!$A$2:$S$155, MATCH('Underlying Calculated'!BA$1, '+ Stats 2'!$A$1:$S$1, 0), FALSE)</f>
        <v>115</v>
      </c>
      <c r="BB73" s="14">
        <f t="shared" si="42"/>
        <v>0.96246035320299939</v>
      </c>
    </row>
    <row r="74" spans="1:54" x14ac:dyDescent="0.45">
      <c r="A74" t="s">
        <v>201</v>
      </c>
      <c r="B74" t="str">
        <f>VLOOKUP($A74, 'Plate Discipline'!$A$2:$N$155, MATCH('Underlying Calculated'!B$1, 'Plate Discipline'!$A$1:$N$1, 0), FALSE)</f>
        <v>COL</v>
      </c>
      <c r="C74" s="7">
        <f>VLOOKUP($A74, Dashboard!$A$2:$N$155, MATCH('Underlying Calculated'!C$1, Dashboard!$A$1:$N$1, 0), FALSE)</f>
        <v>0.34558823500000002</v>
      </c>
      <c r="D74" s="7">
        <f>VLOOKUP($A74, 'Dashboard 2'!$A$2:$M$155, MATCH('Underlying Calculated'!D$1, 'Dashboard 2'!$A$1:$M$1, 0), FALSE)</f>
        <v>0.34499999999999997</v>
      </c>
      <c r="E74" s="7">
        <f t="shared" si="27"/>
        <v>-5.8823500000004803E-4</v>
      </c>
      <c r="F74" s="7">
        <f>VLOOKUP($A74, 'Career Advanced'!$A$2:$X$450, MATCH('Underlying Calculated'!$D$1, 'Career Advanced'!$A$1:$X$1, 0), FALSE)</f>
        <v>0.31895850199999998</v>
      </c>
      <c r="G74" s="7">
        <f t="shared" si="28"/>
        <v>2.6629733000000044E-2</v>
      </c>
      <c r="H74" s="7">
        <f t="shared" si="29"/>
        <v>2.6041497999999996E-2</v>
      </c>
      <c r="I74" s="7">
        <f t="shared" si="43"/>
        <v>-5.8823500000004803E-4</v>
      </c>
      <c r="J74" s="7">
        <f t="shared" si="48"/>
        <v>5.8823500000004803E-4</v>
      </c>
      <c r="K74" s="14">
        <f t="shared" si="49"/>
        <v>101</v>
      </c>
      <c r="L74" s="7">
        <f t="shared" si="44"/>
        <v>2.6629733000000044E-2</v>
      </c>
      <c r="M74" s="7">
        <f t="shared" si="45"/>
        <v>2.6041497999999996E-2</v>
      </c>
      <c r="N74" s="14">
        <f t="shared" si="46"/>
        <v>57</v>
      </c>
      <c r="O74" s="14">
        <f t="shared" si="47"/>
        <v>36</v>
      </c>
      <c r="P74" s="6">
        <f>VLOOKUP($A74, 'Plate Discipline'!$A$2:$N$155, MATCH('Underlying Calculated'!P$1, 'Plate Discipline'!$A$1:$N$1, 0), FALSE)</f>
        <v>0.26224784000000001</v>
      </c>
      <c r="Q74" s="6">
        <f>VLOOKUP($A74, 'Plate Discipline 2'!$A$2:$M$155, MATCH('Underlying Calculated'!Q$1, 'Plate Discipline 2'!$A$1:$M$1, 0), FALSE)</f>
        <v>0.29199999999999998</v>
      </c>
      <c r="R74" s="6">
        <f t="shared" si="30"/>
        <v>2.9752159999999972E-2</v>
      </c>
      <c r="S74" s="6">
        <f>VLOOKUP($A74, 'Plate Discipline'!$A$2:$N$155, MATCH('Underlying Calculated'!S$1, 'Plate Discipline'!$A$1:$N$1, 0), FALSE)</f>
        <v>0.6875</v>
      </c>
      <c r="T74" s="6">
        <f>VLOOKUP($A74, 'Plate Discipline 2'!$A$2:$M$155, MATCH('Underlying Calculated'!T$1, 'Plate Discipline 2'!$A$1:$M$1, 0), FALSE)</f>
        <v>0.69199999999999995</v>
      </c>
      <c r="U74" s="6">
        <f t="shared" si="31"/>
        <v>4.4999999999999485E-3</v>
      </c>
      <c r="V74" s="6">
        <f>VLOOKUP($A74, 'Plate Discipline'!$A$2:$N$155, MATCH('Underlying Calculated'!V$1, 'Plate Discipline'!$A$1:$N$1, 0), FALSE)</f>
        <v>0.48995983999999998</v>
      </c>
      <c r="W74" s="6">
        <f>VLOOKUP($A74, 'Plate Discipline 2'!$A$2:$M$155, MATCH('Underlying Calculated'!W$1, 'Plate Discipline 2'!$A$1:$M$1, 0), FALSE)</f>
        <v>0.50600000000000001</v>
      </c>
      <c r="X74" s="6">
        <f t="shared" si="32"/>
        <v>1.6040160000000026E-2</v>
      </c>
      <c r="Y74" s="6">
        <f>VLOOKUP($A74, 'Plate Discipline'!$A$2:$N$155, MATCH('Underlying Calculated'!Y$1, 'Plate Discipline'!$A$1:$N$1, 0), FALSE)</f>
        <v>0.50549451000000001</v>
      </c>
      <c r="Z74" s="6">
        <f>VLOOKUP($A74, 'Plate Discipline 2'!$A$2:$M$155, MATCH('Underlying Calculated'!Z$1, 'Plate Discipline 2'!$A$1:$M$1, 0), FALSE)</f>
        <v>0.42599999999999999</v>
      </c>
      <c r="AA74" s="6">
        <f t="shared" si="33"/>
        <v>-7.9494510000000018E-2</v>
      </c>
      <c r="AB74" s="6">
        <f>VLOOKUP($A74, 'Plate Discipline'!$A$2:$N$155, MATCH('Underlying Calculated'!AB$1, 'Plate Discipline'!$A$1:$N$1, 0), FALSE)</f>
        <v>0.86181817999999999</v>
      </c>
      <c r="AC74" s="6">
        <f>VLOOKUP($A74, 'Plate Discipline 2'!$A$2:$M$155, MATCH('Underlying Calculated'!AC$1, 'Plate Discipline 2'!$A$1:$M$1, 0), FALSE)</f>
        <v>0.88</v>
      </c>
      <c r="AD74" s="6">
        <f t="shared" si="34"/>
        <v>1.8181820000000015E-2</v>
      </c>
      <c r="AE74" s="6">
        <f>VLOOKUP($A74, 'Plate Discipline'!$A$2:$N$155, MATCH('Underlying Calculated'!AE$1, 'Plate Discipline'!$A$1:$N$1, 0), FALSE)</f>
        <v>0.77322404</v>
      </c>
      <c r="AF74" s="6">
        <f>VLOOKUP($A74, 'Plate Discipline 2'!$A$2:$M$155, MATCH('Underlying Calculated'!AF$1, 'Plate Discipline 2'!$A$1:$M$1, 0), FALSE)</f>
        <v>0.75900000000000001</v>
      </c>
      <c r="AG74" s="6">
        <f t="shared" si="35"/>
        <v>-1.4224039999999993E-2</v>
      </c>
      <c r="AH74" s="8">
        <f>VLOOKUP($A74, Statcast!$A$2:$N$155, MATCH('Underlying Calculated'!AH$1, Statcast!$A$1:$N$1, 0), FALSE)</f>
        <v>89.334999757654501</v>
      </c>
      <c r="AI74" s="8">
        <f>VLOOKUP($A74, 'Statcast 2'!$A$2:$M$155, MATCH('Underlying Calculated'!AI$1, 'Statcast 2'!$A$1:$M$1, 0), FALSE)</f>
        <v>89.4</v>
      </c>
      <c r="AJ74" s="8">
        <f t="shared" si="36"/>
        <v>6.5000242345504944E-2</v>
      </c>
      <c r="AK74" s="8">
        <f>VLOOKUP($A74, Statcast!$A$2:$N$155, MATCH('Underlying Calculated'!AK$1, Statcast!$A$1:$N$1, 0), FALSE)</f>
        <v>4.3191280798876903</v>
      </c>
      <c r="AL74" s="8">
        <f>VLOOKUP($A74, 'Statcast 2'!$A$2:$M$155, MATCH('Underlying Calculated'!AL$1, 'Statcast 2'!$A$1:$M$1, 0), FALSE)</f>
        <v>6</v>
      </c>
      <c r="AM74" s="8">
        <f t="shared" si="37"/>
        <v>1.6808719201123097</v>
      </c>
      <c r="AN74" s="5">
        <f>VLOOKUP($A74, Statcast!$A$2:$N$155, MATCH('Underlying Calculated'!AN$1, Statcast!$A$1:$N$1, 0), FALSE)</f>
        <v>2.919708E-2</v>
      </c>
      <c r="AO74" s="5">
        <f>VLOOKUP($A74, 'Statcast 2'!$A$2:$M$155, MATCH('Underlying Calculated'!AO$1, 'Statcast 2'!$A$1:$M$1, 0), FALSE)</f>
        <v>7.2999999999999995E-2</v>
      </c>
      <c r="AP74" s="5">
        <f t="shared" si="38"/>
        <v>4.3802919999999995E-2</v>
      </c>
      <c r="AQ74" s="5">
        <f>VLOOKUP($A74, Statcast!$A$2:$N$155, MATCH('Underlying Calculated'!AQ$1, Statcast!$A$1:$N$1, 0), FALSE)</f>
        <v>0.45985400999999998</v>
      </c>
      <c r="AR74" s="5">
        <f>VLOOKUP($A74, 'Statcast 2'!$A$2:$M$155, MATCH('Underlying Calculated'!AR$1, 'Statcast 2'!$A$1:$M$1, 0), FALSE)</f>
        <v>0.44</v>
      </c>
      <c r="AS74" s="8">
        <f t="shared" si="39"/>
        <v>-1.9854009999999978E-2</v>
      </c>
      <c r="AT74" s="14">
        <f>VLOOKUP($A74,'+ Stats'!$A$2:$N$155, MATCH('Underlying Calculated'!AT$1, '+ Stats'!$A$1:$N$1, 0), FALSE)</f>
        <v>102.834964482929</v>
      </c>
      <c r="AU74" s="14">
        <f>VLOOKUP($A74,'+ Stats 2'!$A$2:$M$155, MATCH('Underlying Calculated'!AU$1, '+ Stats 2'!$A$1:$M$1, 0), FALSE)</f>
        <v>97</v>
      </c>
      <c r="AV74" s="14">
        <f t="shared" si="40"/>
        <v>-5.8349644829289957</v>
      </c>
      <c r="AW74" s="14">
        <f>VLOOKUP($A74,'+ Stats'!$A$2:$N$155, MATCH('Underlying Calculated'!AW$1, '+ Stats'!$A$1:$N$1, 0), FALSE)</f>
        <v>130.66596332876799</v>
      </c>
      <c r="AX74" s="14">
        <f>VLOOKUP($A74,'+ Stats 2'!$A$2:$M$155, MATCH('Underlying Calculated'!AX$1, '+ Stats 2'!$A$1:$M$1, 0), FALSE)</f>
        <v>125</v>
      </c>
      <c r="AY74" s="14">
        <f t="shared" si="41"/>
        <v>-5.6659633287679867</v>
      </c>
      <c r="AZ74" s="14">
        <f>VLOOKUP($A74,'+ Stats'!$A$2:$N$155, MATCH('Underlying Calculated'!AZ$1, '+ Stats'!$A$1:$N$1, 0), FALSE)</f>
        <v>62.938830856014697</v>
      </c>
      <c r="BA74" s="14">
        <f>VLOOKUP($A74,'+ Stats 2'!$A$2:$S$155, MATCH('Underlying Calculated'!BA$1, '+ Stats 2'!$A$1:$S$1, 0), FALSE)</f>
        <v>73</v>
      </c>
      <c r="BB74" s="14">
        <f t="shared" si="42"/>
        <v>10.061169143985303</v>
      </c>
    </row>
    <row r="75" spans="1:54" x14ac:dyDescent="0.45">
      <c r="A75" t="s">
        <v>153</v>
      </c>
      <c r="B75" t="str">
        <f>VLOOKUP($A75, 'Plate Discipline'!$A$2:$N$155, MATCH('Underlying Calculated'!B$1, 'Plate Discipline'!$A$1:$N$1, 0), FALSE)</f>
        <v>STL</v>
      </c>
      <c r="C75" s="7">
        <f>VLOOKUP($A75, Dashboard!$A$2:$N$155, MATCH('Underlying Calculated'!C$1, Dashboard!$A$1:$N$1, 0), FALSE)</f>
        <v>0.29629629600000001</v>
      </c>
      <c r="D75" s="7">
        <f>VLOOKUP($A75, 'Dashboard 2'!$A$2:$M$155, MATCH('Underlying Calculated'!D$1, 'Dashboard 2'!$A$1:$M$1, 0), FALSE)</f>
        <v>0.27500000000000002</v>
      </c>
      <c r="E75" s="7">
        <f t="shared" si="27"/>
        <v>-2.1296295999999992E-2</v>
      </c>
      <c r="F75" s="7">
        <f>VLOOKUP($A75, 'Career Advanced'!$A$2:$X$450, MATCH('Underlying Calculated'!$D$1, 'Career Advanced'!$A$1:$X$1, 0), FALSE)</f>
        <v>0.29068150199999998</v>
      </c>
      <c r="G75" s="7">
        <f t="shared" si="28"/>
        <v>5.614794000000034E-3</v>
      </c>
      <c r="H75" s="7">
        <f t="shared" si="29"/>
        <v>-1.5681501999999958E-2</v>
      </c>
      <c r="I75" s="7">
        <f t="shared" si="43"/>
        <v>-2.1296295999999992E-2</v>
      </c>
      <c r="J75" s="7">
        <f t="shared" si="48"/>
        <v>2.1296295999999992E-2</v>
      </c>
      <c r="K75" s="14">
        <f t="shared" si="49"/>
        <v>72</v>
      </c>
      <c r="L75" s="7">
        <f t="shared" si="44"/>
        <v>5.614794000000034E-3</v>
      </c>
      <c r="M75" s="7">
        <f t="shared" si="45"/>
        <v>1.5681501999999958E-2</v>
      </c>
      <c r="N75" s="14">
        <f t="shared" si="46"/>
        <v>89</v>
      </c>
      <c r="O75" s="14">
        <f t="shared" si="47"/>
        <v>54</v>
      </c>
      <c r="P75" s="6">
        <f>VLOOKUP($A75, 'Plate Discipline'!$A$2:$N$155, MATCH('Underlying Calculated'!P$1, 'Plate Discipline'!$A$1:$N$1, 0), FALSE)</f>
        <v>0.3062645</v>
      </c>
      <c r="Q75" s="6">
        <f>VLOOKUP($A75, 'Plate Discipline 2'!$A$2:$M$155, MATCH('Underlying Calculated'!Q$1, 'Plate Discipline 2'!$A$1:$M$1, 0), FALSE)</f>
        <v>0.3</v>
      </c>
      <c r="R75" s="6">
        <f t="shared" si="30"/>
        <v>-6.2645000000000062E-3</v>
      </c>
      <c r="S75" s="6">
        <f>VLOOKUP($A75, 'Plate Discipline'!$A$2:$N$155, MATCH('Underlying Calculated'!S$1, 'Plate Discipline'!$A$1:$N$1, 0), FALSE)</f>
        <v>0.60146699000000003</v>
      </c>
      <c r="T75" s="6">
        <f>VLOOKUP($A75, 'Plate Discipline 2'!$A$2:$M$155, MATCH('Underlying Calculated'!T$1, 'Plate Discipline 2'!$A$1:$M$1, 0), FALSE)</f>
        <v>0.63600000000000001</v>
      </c>
      <c r="U75" s="6">
        <f t="shared" si="31"/>
        <v>3.4533009999999975E-2</v>
      </c>
      <c r="V75" s="6">
        <f>VLOOKUP($A75, 'Plate Discipline'!$A$2:$N$155, MATCH('Underlying Calculated'!V$1, 'Plate Discipline'!$A$1:$N$1, 0), FALSE)</f>
        <v>0.45</v>
      </c>
      <c r="W75" s="6">
        <f>VLOOKUP($A75, 'Plate Discipline 2'!$A$2:$M$155, MATCH('Underlying Calculated'!W$1, 'Plate Discipline 2'!$A$1:$M$1, 0), FALSE)</f>
        <v>0.47699999999999998</v>
      </c>
      <c r="X75" s="6">
        <f t="shared" si="32"/>
        <v>2.6999999999999968E-2</v>
      </c>
      <c r="Y75" s="6">
        <f>VLOOKUP($A75, 'Plate Discipline'!$A$2:$N$155, MATCH('Underlying Calculated'!Y$1, 'Plate Discipline'!$A$1:$N$1, 0), FALSE)</f>
        <v>0.66666667000000002</v>
      </c>
      <c r="Z75" s="6">
        <f>VLOOKUP($A75, 'Plate Discipline 2'!$A$2:$M$155, MATCH('Underlying Calculated'!Z$1, 'Plate Discipline 2'!$A$1:$M$1, 0), FALSE)</f>
        <v>0.69799999999999995</v>
      </c>
      <c r="AA75" s="6">
        <f t="shared" si="33"/>
        <v>3.1333329999999937E-2</v>
      </c>
      <c r="AB75" s="6">
        <f>VLOOKUP($A75, 'Plate Discipline'!$A$2:$N$155, MATCH('Underlying Calculated'!AB$1, 'Plate Discipline'!$A$1:$N$1, 0), FALSE)</f>
        <v>0.89024389999999998</v>
      </c>
      <c r="AC75" s="6">
        <f>VLOOKUP($A75, 'Plate Discipline 2'!$A$2:$M$155, MATCH('Underlying Calculated'!AC$1, 'Plate Discipline 2'!$A$1:$M$1, 0), FALSE)</f>
        <v>0.92100000000000004</v>
      </c>
      <c r="AD75" s="6">
        <f t="shared" si="34"/>
        <v>3.0756100000000064E-2</v>
      </c>
      <c r="AE75" s="6">
        <f>VLOOKUP($A75, 'Plate Discipline'!$A$2:$N$155, MATCH('Underlying Calculated'!AE$1, 'Plate Discipline'!$A$1:$N$1, 0), FALSE)</f>
        <v>0.81216931000000003</v>
      </c>
      <c r="AF75" s="6">
        <f>VLOOKUP($A75, 'Plate Discipline 2'!$A$2:$M$155, MATCH('Underlying Calculated'!AF$1, 'Plate Discipline 2'!$A$1:$M$1, 0), FALSE)</f>
        <v>0.85499999999999998</v>
      </c>
      <c r="AG75" s="6">
        <f t="shared" si="35"/>
        <v>4.2830689999999949E-2</v>
      </c>
      <c r="AH75" s="8">
        <f>VLOOKUP($A75, Statcast!$A$2:$N$155, MATCH('Underlying Calculated'!AH$1, Statcast!$A$1:$N$1, 0), FALSE)</f>
        <v>85.732911820845104</v>
      </c>
      <c r="AI75" s="8">
        <f>VLOOKUP($A75, 'Statcast 2'!$A$2:$M$155, MATCH('Underlying Calculated'!AI$1, 'Statcast 2'!$A$1:$M$1, 0), FALSE)</f>
        <v>86.3</v>
      </c>
      <c r="AJ75" s="8">
        <f t="shared" si="36"/>
        <v>0.56708817915489362</v>
      </c>
      <c r="AK75" s="8">
        <f>VLOOKUP($A75, Statcast!$A$2:$N$155, MATCH('Underlying Calculated'!AK$1, Statcast!$A$1:$N$1, 0), FALSE)</f>
        <v>18.003803302302501</v>
      </c>
      <c r="AL75" s="8">
        <f>VLOOKUP($A75, 'Statcast 2'!$A$2:$M$155, MATCH('Underlying Calculated'!AL$1, 'Statcast 2'!$A$1:$M$1, 0), FALSE)</f>
        <v>17.2</v>
      </c>
      <c r="AM75" s="8">
        <f t="shared" si="37"/>
        <v>-0.80380330230250152</v>
      </c>
      <c r="AN75" s="5">
        <f>VLOOKUP($A75, Statcast!$A$2:$N$155, MATCH('Underlying Calculated'!AN$1, Statcast!$A$1:$N$1, 0), FALSE)</f>
        <v>1.8181820000000001E-2</v>
      </c>
      <c r="AO75" s="5">
        <f>VLOOKUP($A75, 'Statcast 2'!$A$2:$M$155, MATCH('Underlying Calculated'!AO$1, 'Statcast 2'!$A$1:$M$1, 0), FALSE)</f>
        <v>4.2000000000000003E-2</v>
      </c>
      <c r="AP75" s="5">
        <f t="shared" si="38"/>
        <v>2.3818180000000001E-2</v>
      </c>
      <c r="AQ75" s="5">
        <f>VLOOKUP($A75, Statcast!$A$2:$N$155, MATCH('Underlying Calculated'!AQ$1, Statcast!$A$1:$N$1, 0), FALSE)</f>
        <v>0.28484848000000001</v>
      </c>
      <c r="AR75" s="5">
        <f>VLOOKUP($A75, 'Statcast 2'!$A$2:$M$155, MATCH('Underlying Calculated'!AR$1, 'Statcast 2'!$A$1:$M$1, 0), FALSE)</f>
        <v>0.30099999999999999</v>
      </c>
      <c r="AS75" s="8">
        <f t="shared" si="39"/>
        <v>1.6151519999999975E-2</v>
      </c>
      <c r="AT75" s="14">
        <f>VLOOKUP($A75,'+ Stats'!$A$2:$N$155, MATCH('Underlying Calculated'!AT$1, '+ Stats'!$A$1:$N$1, 0), FALSE)</f>
        <v>118.927968507516</v>
      </c>
      <c r="AU75" s="14">
        <f>VLOOKUP($A75,'+ Stats 2'!$A$2:$M$155, MATCH('Underlying Calculated'!AU$1, '+ Stats 2'!$A$1:$M$1, 0), FALSE)</f>
        <v>103</v>
      </c>
      <c r="AV75" s="14">
        <f t="shared" si="40"/>
        <v>-15.927968507515999</v>
      </c>
      <c r="AW75" s="14">
        <f>VLOOKUP($A75,'+ Stats'!$A$2:$N$155, MATCH('Underlying Calculated'!AW$1, '+ Stats'!$A$1:$N$1, 0), FALSE)</f>
        <v>87.3574727667921</v>
      </c>
      <c r="AX75" s="14">
        <f>VLOOKUP($A75,'+ Stats 2'!$A$2:$M$155, MATCH('Underlying Calculated'!AX$1, '+ Stats 2'!$A$1:$M$1, 0), FALSE)</f>
        <v>91</v>
      </c>
      <c r="AY75" s="14">
        <f t="shared" si="41"/>
        <v>3.6425272332079004</v>
      </c>
      <c r="AZ75" s="14">
        <f>VLOOKUP($A75,'+ Stats'!$A$2:$N$155, MATCH('Underlying Calculated'!AZ$1, '+ Stats'!$A$1:$N$1, 0), FALSE)</f>
        <v>104.516603880405</v>
      </c>
      <c r="BA75" s="14">
        <f>VLOOKUP($A75,'+ Stats 2'!$A$2:$S$155, MATCH('Underlying Calculated'!BA$1, '+ Stats 2'!$A$1:$S$1, 0), FALSE)</f>
        <v>108</v>
      </c>
      <c r="BB75" s="14">
        <f t="shared" si="42"/>
        <v>3.4833961195949996</v>
      </c>
    </row>
    <row r="76" spans="1:54" x14ac:dyDescent="0.45">
      <c r="A76" t="s">
        <v>101</v>
      </c>
      <c r="B76" t="str">
        <f>VLOOKUP($A76, 'Plate Discipline'!$A$2:$N$155, MATCH('Underlying Calculated'!B$1, 'Plate Discipline'!$A$1:$N$1, 0), FALSE)</f>
        <v>MIN</v>
      </c>
      <c r="C76" s="7">
        <f>VLOOKUP($A76, Dashboard!$A$2:$N$155, MATCH('Underlying Calculated'!C$1, Dashboard!$A$1:$N$1, 0), FALSE)</f>
        <v>0.33064516100000002</v>
      </c>
      <c r="D76" s="7">
        <f>VLOOKUP($A76, 'Dashboard 2'!$A$2:$M$155, MATCH('Underlying Calculated'!D$1, 'Dashboard 2'!$A$1:$M$1, 0), FALSE)</f>
        <v>0.308</v>
      </c>
      <c r="E76" s="7">
        <f t="shared" si="27"/>
        <v>-2.2645161000000025E-2</v>
      </c>
      <c r="F76" s="7">
        <f>VLOOKUP($A76, 'Career Advanced'!$A$2:$X$450, MATCH('Underlying Calculated'!$D$1, 'Career Advanced'!$A$1:$X$1, 0), FALSE)</f>
        <v>0.31547169800000002</v>
      </c>
      <c r="G76" s="7">
        <f t="shared" si="28"/>
        <v>1.5173462999999998E-2</v>
      </c>
      <c r="H76" s="7">
        <f t="shared" si="29"/>
        <v>-7.4716980000000266E-3</v>
      </c>
      <c r="I76" s="7">
        <f t="shared" si="43"/>
        <v>-2.2645161000000025E-2</v>
      </c>
      <c r="J76" s="7">
        <f t="shared" si="48"/>
        <v>2.2645161000000025E-2</v>
      </c>
      <c r="K76" s="14">
        <f t="shared" si="49"/>
        <v>69</v>
      </c>
      <c r="L76" s="7">
        <f t="shared" si="44"/>
        <v>1.5173462999999998E-2</v>
      </c>
      <c r="M76" s="7">
        <f t="shared" si="45"/>
        <v>7.4716980000000266E-3</v>
      </c>
      <c r="N76" s="14">
        <f t="shared" si="46"/>
        <v>70</v>
      </c>
      <c r="O76" s="14">
        <f t="shared" si="47"/>
        <v>85</v>
      </c>
      <c r="P76" s="6">
        <f>VLOOKUP($A76, 'Plate Discipline'!$A$2:$N$155, MATCH('Underlying Calculated'!P$1, 'Plate Discipline'!$A$1:$N$1, 0), FALSE)</f>
        <v>0.30632911000000002</v>
      </c>
      <c r="Q76" s="6">
        <f>VLOOKUP($A76, 'Plate Discipline 2'!$A$2:$M$155, MATCH('Underlying Calculated'!Q$1, 'Plate Discipline 2'!$A$1:$M$1, 0), FALSE)</f>
        <v>0.32900000000000001</v>
      </c>
      <c r="R76" s="6">
        <f t="shared" si="30"/>
        <v>2.2670889999999999E-2</v>
      </c>
      <c r="S76" s="6">
        <f>VLOOKUP($A76, 'Plate Discipline'!$A$2:$N$155, MATCH('Underlying Calculated'!S$1, 'Plate Discipline'!$A$1:$N$1, 0), FALSE)</f>
        <v>0.68341708999999995</v>
      </c>
      <c r="T76" s="6">
        <f>VLOOKUP($A76, 'Plate Discipline 2'!$A$2:$M$155, MATCH('Underlying Calculated'!T$1, 'Plate Discipline 2'!$A$1:$M$1, 0), FALSE)</f>
        <v>0.70599999999999996</v>
      </c>
      <c r="U76" s="6">
        <f t="shared" si="31"/>
        <v>2.2582910000000012E-2</v>
      </c>
      <c r="V76" s="6">
        <f>VLOOKUP($A76, 'Plate Discipline'!$A$2:$N$155, MATCH('Underlying Calculated'!V$1, 'Plate Discipline'!$A$1:$N$1, 0), FALSE)</f>
        <v>0.49558637999999999</v>
      </c>
      <c r="W76" s="6">
        <f>VLOOKUP($A76, 'Plate Discipline 2'!$A$2:$M$155, MATCH('Underlying Calculated'!W$1, 'Plate Discipline 2'!$A$1:$M$1, 0), FALSE)</f>
        <v>0.51100000000000001</v>
      </c>
      <c r="X76" s="6">
        <f t="shared" si="32"/>
        <v>1.5413620000000017E-2</v>
      </c>
      <c r="Y76" s="6">
        <f>VLOOKUP($A76, 'Plate Discipline'!$A$2:$N$155, MATCH('Underlying Calculated'!Y$1, 'Plate Discipline'!$A$1:$N$1, 0), FALSE)</f>
        <v>0.46280991999999999</v>
      </c>
      <c r="Z76" s="6">
        <f>VLOOKUP($A76, 'Plate Discipline 2'!$A$2:$M$155, MATCH('Underlying Calculated'!Z$1, 'Plate Discipline 2'!$A$1:$M$1, 0), FALSE)</f>
        <v>0.45800000000000002</v>
      </c>
      <c r="AA76" s="6">
        <f t="shared" si="33"/>
        <v>-4.8099199999999676E-3</v>
      </c>
      <c r="AB76" s="6">
        <f>VLOOKUP($A76, 'Plate Discipline'!$A$2:$N$155, MATCH('Underlying Calculated'!AB$1, 'Plate Discipline'!$A$1:$N$1, 0), FALSE)</f>
        <v>0.86764706000000003</v>
      </c>
      <c r="AC76" s="6">
        <f>VLOOKUP($A76, 'Plate Discipline 2'!$A$2:$M$155, MATCH('Underlying Calculated'!AC$1, 'Plate Discipline 2'!$A$1:$M$1, 0), FALSE)</f>
        <v>0.83299999999999996</v>
      </c>
      <c r="AD76" s="6">
        <f t="shared" si="34"/>
        <v>-3.4647060000000063E-2</v>
      </c>
      <c r="AE76" s="6">
        <f>VLOOKUP($A76, 'Plate Discipline'!$A$2:$N$155, MATCH('Underlying Calculated'!AE$1, 'Plate Discipline'!$A$1:$N$1, 0), FALSE)</f>
        <v>0.74300253999999999</v>
      </c>
      <c r="AF76" s="6">
        <f>VLOOKUP($A76, 'Plate Discipline 2'!$A$2:$M$155, MATCH('Underlying Calculated'!AF$1, 'Plate Discipline 2'!$A$1:$M$1, 0), FALSE)</f>
        <v>0.70799999999999996</v>
      </c>
      <c r="AG76" s="6">
        <f t="shared" si="35"/>
        <v>-3.5002540000000026E-2</v>
      </c>
      <c r="AH76" s="8">
        <f>VLOOKUP($A76, Statcast!$A$2:$N$155, MATCH('Underlying Calculated'!AH$1, Statcast!$A$1:$N$1, 0), FALSE)</f>
        <v>87.535148010253906</v>
      </c>
      <c r="AI76" s="8">
        <f>VLOOKUP($A76, 'Statcast 2'!$A$2:$M$155, MATCH('Underlying Calculated'!AI$1, 'Statcast 2'!$A$1:$M$1, 0), FALSE)</f>
        <v>87.5</v>
      </c>
      <c r="AJ76" s="8">
        <f t="shared" si="36"/>
        <v>-3.5148010253905682E-2</v>
      </c>
      <c r="AK76" s="8">
        <f>VLOOKUP($A76, Statcast!$A$2:$N$155, MATCH('Underlying Calculated'!AK$1, Statcast!$A$1:$N$1, 0), FALSE)</f>
        <v>11.113795105457299</v>
      </c>
      <c r="AL76" s="8">
        <f>VLOOKUP($A76, 'Statcast 2'!$A$2:$M$155, MATCH('Underlying Calculated'!AL$1, 'Statcast 2'!$A$1:$M$1, 0), FALSE)</f>
        <v>14.6</v>
      </c>
      <c r="AM76" s="8">
        <f t="shared" si="37"/>
        <v>3.4862048945427002</v>
      </c>
      <c r="AN76" s="5">
        <f>VLOOKUP($A76, Statcast!$A$2:$N$155, MATCH('Underlying Calculated'!AN$1, Statcast!$A$1:$N$1, 0), FALSE)</f>
        <v>6.25E-2</v>
      </c>
      <c r="AO76" s="5">
        <f>VLOOKUP($A76, 'Statcast 2'!$A$2:$M$155, MATCH('Underlying Calculated'!AO$1, 'Statcast 2'!$A$1:$M$1, 0), FALSE)</f>
        <v>7.9000000000000001E-2</v>
      </c>
      <c r="AP76" s="5">
        <f t="shared" si="38"/>
        <v>1.6500000000000001E-2</v>
      </c>
      <c r="AQ76" s="5">
        <f>VLOOKUP($A76, Statcast!$A$2:$N$155, MATCH('Underlying Calculated'!AQ$1, Statcast!$A$1:$N$1, 0), FALSE)</f>
        <v>0.390625</v>
      </c>
      <c r="AR76" s="5">
        <f>VLOOKUP($A76, 'Statcast 2'!$A$2:$M$155, MATCH('Underlying Calculated'!AR$1, 'Statcast 2'!$A$1:$M$1, 0), FALSE)</f>
        <v>0.34899999999999998</v>
      </c>
      <c r="AS76" s="8">
        <f t="shared" si="39"/>
        <v>-4.1625000000000023E-2</v>
      </c>
      <c r="AT76" s="14">
        <f>VLOOKUP($A76,'+ Stats'!$A$2:$N$155, MATCH('Underlying Calculated'!AT$1, '+ Stats'!$A$1:$N$1, 0), FALSE)</f>
        <v>126.481758000939</v>
      </c>
      <c r="AU76" s="14">
        <f>VLOOKUP($A76,'+ Stats 2'!$A$2:$M$155, MATCH('Underlying Calculated'!AU$1, '+ Stats 2'!$A$1:$M$1, 0), FALSE)</f>
        <v>104</v>
      </c>
      <c r="AV76" s="14">
        <f t="shared" si="40"/>
        <v>-22.481758000938996</v>
      </c>
      <c r="AW76" s="14">
        <f>VLOOKUP($A76,'+ Stats'!$A$2:$N$155, MATCH('Underlying Calculated'!AW$1, '+ Stats'!$A$1:$N$1, 0), FALSE)</f>
        <v>105.201274989526</v>
      </c>
      <c r="AX76" s="14">
        <f>VLOOKUP($A76,'+ Stats 2'!$A$2:$M$155, MATCH('Underlying Calculated'!AX$1, '+ Stats 2'!$A$1:$M$1, 0), FALSE)</f>
        <v>97</v>
      </c>
      <c r="AY76" s="14">
        <f t="shared" si="41"/>
        <v>-8.2012749895259986</v>
      </c>
      <c r="AZ76" s="14">
        <f>VLOOKUP($A76,'+ Stats'!$A$2:$N$155, MATCH('Underlying Calculated'!AZ$1, '+ Stats'!$A$1:$N$1, 0), FALSE)</f>
        <v>81.284619384421305</v>
      </c>
      <c r="BA76" s="14">
        <f>VLOOKUP($A76,'+ Stats 2'!$A$2:$S$155, MATCH('Underlying Calculated'!BA$1, '+ Stats 2'!$A$1:$S$1, 0), FALSE)</f>
        <v>101</v>
      </c>
      <c r="BB76" s="14">
        <f t="shared" si="42"/>
        <v>19.715380615578695</v>
      </c>
    </row>
    <row r="77" spans="1:54" x14ac:dyDescent="0.45">
      <c r="A77" t="s">
        <v>51</v>
      </c>
      <c r="B77" t="str">
        <f>VLOOKUP($A77, 'Plate Discipline'!$A$2:$N$155, MATCH('Underlying Calculated'!B$1, 'Plate Discipline'!$A$1:$N$1, 0), FALSE)</f>
        <v>KCR</v>
      </c>
      <c r="C77" s="7">
        <f>VLOOKUP($A77, Dashboard!$A$2:$N$155, MATCH('Underlying Calculated'!C$1, Dashboard!$A$1:$N$1, 0), FALSE)</f>
        <v>0.355263157</v>
      </c>
      <c r="D77" s="7">
        <f>VLOOKUP($A77, 'Dashboard 2'!$A$2:$M$155, MATCH('Underlying Calculated'!D$1, 'Dashboard 2'!$A$1:$M$1, 0), FALSE)</f>
        <v>0.27400000000000002</v>
      </c>
      <c r="E77" s="7">
        <f t="shared" si="27"/>
        <v>-8.1263156999999975E-2</v>
      </c>
      <c r="F77" s="7">
        <f>VLOOKUP($A77, 'Career Advanced'!$A$2:$X$450, MATCH('Underlying Calculated'!$D$1, 'Career Advanced'!$A$1:$X$1, 0), FALSE)</f>
        <v>0.28973021900000001</v>
      </c>
      <c r="G77" s="7">
        <f t="shared" si="28"/>
        <v>6.5532937999999985E-2</v>
      </c>
      <c r="H77" s="7">
        <f t="shared" si="29"/>
        <v>-1.573021899999999E-2</v>
      </c>
      <c r="I77" s="7">
        <f t="shared" si="43"/>
        <v>-8.1263156999999975E-2</v>
      </c>
      <c r="J77" s="7">
        <f t="shared" si="48"/>
        <v>8.1263156999999975E-2</v>
      </c>
      <c r="K77" s="14">
        <f t="shared" si="49"/>
        <v>12</v>
      </c>
      <c r="L77" s="7">
        <f t="shared" si="44"/>
        <v>6.5532937999999985E-2</v>
      </c>
      <c r="M77" s="7">
        <f t="shared" si="45"/>
        <v>1.573021899999999E-2</v>
      </c>
      <c r="N77" s="14">
        <f t="shared" si="46"/>
        <v>12</v>
      </c>
      <c r="O77" s="14">
        <f t="shared" si="47"/>
        <v>53</v>
      </c>
      <c r="P77" s="6">
        <f>VLOOKUP($A77, 'Plate Discipline'!$A$2:$N$155, MATCH('Underlying Calculated'!P$1, 'Plate Discipline'!$A$1:$N$1, 0), FALSE)</f>
        <v>0.46699267</v>
      </c>
      <c r="Q77" s="6">
        <f>VLOOKUP($A77, 'Plate Discipline 2'!$A$2:$M$155, MATCH('Underlying Calculated'!Q$1, 'Plate Discipline 2'!$A$1:$M$1, 0), FALSE)</f>
        <v>0.41599999999999998</v>
      </c>
      <c r="R77" s="6">
        <f t="shared" si="30"/>
        <v>-5.0992670000000018E-2</v>
      </c>
      <c r="S77" s="6">
        <f>VLOOKUP($A77, 'Plate Discipline'!$A$2:$N$155, MATCH('Underlying Calculated'!S$1, 'Plate Discipline'!$A$1:$N$1, 0), FALSE)</f>
        <v>0.75667656000000005</v>
      </c>
      <c r="T77" s="6">
        <f>VLOOKUP($A77, 'Plate Discipline 2'!$A$2:$M$155, MATCH('Underlying Calculated'!T$1, 'Plate Discipline 2'!$A$1:$M$1, 0), FALSE)</f>
        <v>0.75900000000000001</v>
      </c>
      <c r="U77" s="6">
        <f t="shared" si="31"/>
        <v>2.3234399999999544E-3</v>
      </c>
      <c r="V77" s="6">
        <f>VLOOKUP($A77, 'Plate Discipline'!$A$2:$N$155, MATCH('Underlying Calculated'!V$1, 'Plate Discipline'!$A$1:$N$1, 0), FALSE)</f>
        <v>0.59785522999999996</v>
      </c>
      <c r="W77" s="6">
        <f>VLOOKUP($A77, 'Plate Discipline 2'!$A$2:$M$155, MATCH('Underlying Calculated'!W$1, 'Plate Discipline 2'!$A$1:$M$1, 0), FALSE)</f>
        <v>0.57399999999999995</v>
      </c>
      <c r="X77" s="6">
        <f t="shared" si="32"/>
        <v>-2.3855230000000005E-2</v>
      </c>
      <c r="Y77" s="6">
        <f>VLOOKUP($A77, 'Plate Discipline'!$A$2:$N$155, MATCH('Underlying Calculated'!Y$1, 'Plate Discipline'!$A$1:$N$1, 0), FALSE)</f>
        <v>0.67015707000000002</v>
      </c>
      <c r="Z77" s="6">
        <f>VLOOKUP($A77, 'Plate Discipline 2'!$A$2:$M$155, MATCH('Underlying Calculated'!Z$1, 'Plate Discipline 2'!$A$1:$M$1, 0), FALSE)</f>
        <v>0.53800000000000003</v>
      </c>
      <c r="AA77" s="6">
        <f t="shared" si="33"/>
        <v>-0.13215706999999999</v>
      </c>
      <c r="AB77" s="6">
        <f>VLOOKUP($A77, 'Plate Discipline'!$A$2:$N$155, MATCH('Underlying Calculated'!AB$1, 'Plate Discipline'!$A$1:$N$1, 0), FALSE)</f>
        <v>0.85882353</v>
      </c>
      <c r="AC77" s="6">
        <f>VLOOKUP($A77, 'Plate Discipline 2'!$A$2:$M$155, MATCH('Underlying Calculated'!AC$1, 'Plate Discipline 2'!$A$1:$M$1, 0), FALSE)</f>
        <v>0.84399999999999997</v>
      </c>
      <c r="AD77" s="6">
        <f t="shared" si="34"/>
        <v>-1.4823530000000029E-2</v>
      </c>
      <c r="AE77" s="6">
        <f>VLOOKUP($A77, 'Plate Discipline'!$A$2:$N$155, MATCH('Underlying Calculated'!AE$1, 'Plate Discipline'!$A$1:$N$1, 0), FALSE)</f>
        <v>0.77802691000000002</v>
      </c>
      <c r="AF77" s="6">
        <f>VLOOKUP($A77, 'Plate Discipline 2'!$A$2:$M$155, MATCH('Underlying Calculated'!AF$1, 'Plate Discipline 2'!$A$1:$M$1, 0), FALSE)</f>
        <v>0.72399999999999998</v>
      </c>
      <c r="AG77" s="6">
        <f t="shared" si="35"/>
        <v>-5.4026910000000039E-2</v>
      </c>
      <c r="AH77" s="8">
        <f>VLOOKUP($A77, Statcast!$A$2:$N$155, MATCH('Underlying Calculated'!AH$1, Statcast!$A$1:$N$1, 0), FALSE)</f>
        <v>91.687912698117799</v>
      </c>
      <c r="AI77" s="8">
        <f>VLOOKUP($A77, 'Statcast 2'!$A$2:$M$155, MATCH('Underlying Calculated'!AI$1, 'Statcast 2'!$A$1:$M$1, 0), FALSE)</f>
        <v>90.2</v>
      </c>
      <c r="AJ77" s="8">
        <f t="shared" si="36"/>
        <v>-1.4879126981177961</v>
      </c>
      <c r="AK77" s="8">
        <f>VLOOKUP($A77, Statcast!$A$2:$N$155, MATCH('Underlying Calculated'!AK$1, Statcast!$A$1:$N$1, 0), FALSE)</f>
        <v>18.5202614624307</v>
      </c>
      <c r="AL77" s="8">
        <f>VLOOKUP($A77, 'Statcast 2'!$A$2:$M$155, MATCH('Underlying Calculated'!AL$1, 'Statcast 2'!$A$1:$M$1, 0), FALSE)</f>
        <v>18.899999999999999</v>
      </c>
      <c r="AM77" s="8">
        <f t="shared" si="37"/>
        <v>0.37973853756929898</v>
      </c>
      <c r="AN77" s="5">
        <f>VLOOKUP($A77, Statcast!$A$2:$N$155, MATCH('Underlying Calculated'!AN$1, Statcast!$A$1:$N$1, 0), FALSE)</f>
        <v>0.14285713999999999</v>
      </c>
      <c r="AO77" s="5">
        <f>VLOOKUP($A77, 'Statcast 2'!$A$2:$M$155, MATCH('Underlying Calculated'!AO$1, 'Statcast 2'!$A$1:$M$1, 0), FALSE)</f>
        <v>0.11700000000000001</v>
      </c>
      <c r="AP77" s="5">
        <f t="shared" si="38"/>
        <v>-2.5857139999999987E-2</v>
      </c>
      <c r="AQ77" s="5">
        <f>VLOOKUP($A77, Statcast!$A$2:$N$155, MATCH('Underlying Calculated'!AQ$1, Statcast!$A$1:$N$1, 0), FALSE)</f>
        <v>0.48447204999999999</v>
      </c>
      <c r="AR77" s="5">
        <f>VLOOKUP($A77, 'Statcast 2'!$A$2:$M$155, MATCH('Underlying Calculated'!AR$1, 'Statcast 2'!$A$1:$M$1, 0), FALSE)</f>
        <v>0.4</v>
      </c>
      <c r="AS77" s="8">
        <f t="shared" si="39"/>
        <v>-8.4472049999999965E-2</v>
      </c>
      <c r="AT77" s="14">
        <f>VLOOKUP($A77,'+ Stats'!$A$2:$N$155, MATCH('Underlying Calculated'!AT$1, '+ Stats'!$A$1:$N$1, 0), FALSE)</f>
        <v>130.916602219618</v>
      </c>
      <c r="AU77" s="14">
        <f>VLOOKUP($A77,'+ Stats 2'!$A$2:$M$155, MATCH('Underlying Calculated'!AU$1, '+ Stats 2'!$A$1:$M$1, 0), FALSE)</f>
        <v>107</v>
      </c>
      <c r="AV77" s="14">
        <f t="shared" si="40"/>
        <v>-23.916602219617999</v>
      </c>
      <c r="AW77" s="14">
        <f>VLOOKUP($A77,'+ Stats'!$A$2:$N$155, MATCH('Underlying Calculated'!AW$1, '+ Stats'!$A$1:$N$1, 0), FALSE)</f>
        <v>76.343692055737407</v>
      </c>
      <c r="AX77" s="14">
        <f>VLOOKUP($A77,'+ Stats 2'!$A$2:$M$155, MATCH('Underlying Calculated'!AX$1, '+ Stats 2'!$A$1:$M$1, 0), FALSE)</f>
        <v>84</v>
      </c>
      <c r="AY77" s="14">
        <f t="shared" si="41"/>
        <v>7.6563079442625934</v>
      </c>
      <c r="AZ77" s="14">
        <f>VLOOKUP($A77,'+ Stats'!$A$2:$N$155, MATCH('Underlying Calculated'!AZ$1, '+ Stats'!$A$1:$N$1, 0), FALSE)</f>
        <v>109.734236181771</v>
      </c>
      <c r="BA77" s="14">
        <f>VLOOKUP($A77,'+ Stats 2'!$A$2:$S$155, MATCH('Underlying Calculated'!BA$1, '+ Stats 2'!$A$1:$S$1, 0), FALSE)</f>
        <v>114</v>
      </c>
      <c r="BB77" s="14">
        <f t="shared" si="42"/>
        <v>4.2657638182290043</v>
      </c>
    </row>
    <row r="78" spans="1:54" x14ac:dyDescent="0.45">
      <c r="A78" t="s">
        <v>148</v>
      </c>
      <c r="B78" t="str">
        <f>VLOOKUP($A78, 'Plate Discipline'!$A$2:$N$155, MATCH('Underlying Calculated'!B$1, 'Plate Discipline'!$A$1:$N$1, 0), FALSE)</f>
        <v>- - -</v>
      </c>
      <c r="C78" s="7">
        <f>VLOOKUP($A78, Dashboard!$A$2:$N$155, MATCH('Underlying Calculated'!C$1, Dashboard!$A$1:$N$1, 0), FALSE)</f>
        <v>0.35211267600000001</v>
      </c>
      <c r="D78" s="7">
        <f>VLOOKUP($A78, 'Dashboard 2'!$A$2:$M$155, MATCH('Underlying Calculated'!D$1, 'Dashboard 2'!$A$1:$M$1, 0), FALSE)</f>
        <v>0.307</v>
      </c>
      <c r="E78" s="7">
        <f t="shared" si="27"/>
        <v>-4.5112676000000018E-2</v>
      </c>
      <c r="F78" s="7">
        <f>VLOOKUP($A78, 'Career Advanced'!$A$2:$X$450, MATCH('Underlying Calculated'!$D$1, 'Career Advanced'!$A$1:$X$1, 0), FALSE)</f>
        <v>0.33790737500000001</v>
      </c>
      <c r="G78" s="7">
        <f t="shared" si="28"/>
        <v>1.4205301000000004E-2</v>
      </c>
      <c r="H78" s="7">
        <f t="shared" si="29"/>
        <v>-3.0907375000000015E-2</v>
      </c>
      <c r="I78" s="7">
        <f t="shared" si="43"/>
        <v>-4.5112676000000018E-2</v>
      </c>
      <c r="J78" s="7">
        <f t="shared" si="48"/>
        <v>4.5112676000000018E-2</v>
      </c>
      <c r="K78" s="14">
        <f t="shared" si="49"/>
        <v>38</v>
      </c>
      <c r="L78" s="7">
        <f t="shared" si="44"/>
        <v>1.4205301000000004E-2</v>
      </c>
      <c r="M78" s="7">
        <f t="shared" si="45"/>
        <v>3.0907375000000015E-2</v>
      </c>
      <c r="N78" s="14">
        <f t="shared" si="46"/>
        <v>77</v>
      </c>
      <c r="O78" s="14">
        <f t="shared" si="47"/>
        <v>29</v>
      </c>
      <c r="P78" s="6">
        <f>VLOOKUP($A78, 'Plate Discipline'!$A$2:$N$155, MATCH('Underlying Calculated'!P$1, 'Plate Discipline'!$A$1:$N$1, 0), FALSE)</f>
        <v>0.32279910000000001</v>
      </c>
      <c r="Q78" s="6">
        <f>VLOOKUP($A78, 'Plate Discipline 2'!$A$2:$M$155, MATCH('Underlying Calculated'!Q$1, 'Plate Discipline 2'!$A$1:$M$1, 0), FALSE)</f>
        <v>0.35099999999999998</v>
      </c>
      <c r="R78" s="6">
        <f t="shared" si="30"/>
        <v>2.8200899999999973E-2</v>
      </c>
      <c r="S78" s="6">
        <f>VLOOKUP($A78, 'Plate Discipline'!$A$2:$N$155, MATCH('Underlying Calculated'!S$1, 'Plate Discipline'!$A$1:$N$1, 0), FALSE)</f>
        <v>0.61098901000000005</v>
      </c>
      <c r="T78" s="6">
        <f>VLOOKUP($A78, 'Plate Discipline 2'!$A$2:$M$155, MATCH('Underlying Calculated'!T$1, 'Plate Discipline 2'!$A$1:$M$1, 0), FALSE)</f>
        <v>0.626</v>
      </c>
      <c r="U78" s="6">
        <f t="shared" si="31"/>
        <v>1.5010989999999946E-2</v>
      </c>
      <c r="V78" s="6">
        <f>VLOOKUP($A78, 'Plate Discipline'!$A$2:$N$155, MATCH('Underlying Calculated'!V$1, 'Plate Discipline'!$A$1:$N$1, 0), FALSE)</f>
        <v>0.4688196</v>
      </c>
      <c r="W78" s="6">
        <f>VLOOKUP($A78, 'Plate Discipline 2'!$A$2:$M$155, MATCH('Underlying Calculated'!W$1, 'Plate Discipline 2'!$A$1:$M$1, 0), FALSE)</f>
        <v>0.50600000000000001</v>
      </c>
      <c r="X78" s="6">
        <f t="shared" si="32"/>
        <v>3.7180400000000002E-2</v>
      </c>
      <c r="Y78" s="6">
        <f>VLOOKUP($A78, 'Plate Discipline'!$A$2:$N$155, MATCH('Underlying Calculated'!Y$1, 'Plate Discipline'!$A$1:$N$1, 0), FALSE)</f>
        <v>0.88111888000000005</v>
      </c>
      <c r="Z78" s="6">
        <f>VLOOKUP($A78, 'Plate Discipline 2'!$A$2:$M$155, MATCH('Underlying Calculated'!Z$1, 'Plate Discipline 2'!$A$1:$M$1, 0), FALSE)</f>
        <v>0.90300000000000002</v>
      </c>
      <c r="AA78" s="6">
        <f t="shared" si="33"/>
        <v>2.1881119999999976E-2</v>
      </c>
      <c r="AB78" s="6">
        <f>VLOOKUP($A78, 'Plate Discipline'!$A$2:$N$155, MATCH('Underlying Calculated'!AB$1, 'Plate Discipline'!$A$1:$N$1, 0), FALSE)</f>
        <v>0.94244603999999998</v>
      </c>
      <c r="AC78" s="6">
        <f>VLOOKUP($A78, 'Plate Discipline 2'!$A$2:$M$155, MATCH('Underlying Calculated'!AC$1, 'Plate Discipline 2'!$A$1:$M$1, 0), FALSE)</f>
        <v>0.96799999999999997</v>
      </c>
      <c r="AD78" s="6">
        <f t="shared" si="34"/>
        <v>2.5553959999999987E-2</v>
      </c>
      <c r="AE78" s="6">
        <f>VLOOKUP($A78, 'Plate Discipline'!$A$2:$N$155, MATCH('Underlying Calculated'!AE$1, 'Plate Discipline'!$A$1:$N$1, 0), FALSE)</f>
        <v>0.92161519999999997</v>
      </c>
      <c r="AF78" s="6">
        <f>VLOOKUP($A78, 'Plate Discipline 2'!$A$2:$M$155, MATCH('Underlying Calculated'!AF$1, 'Plate Discipline 2'!$A$1:$M$1, 0), FALSE)</f>
        <v>0.94799999999999995</v>
      </c>
      <c r="AG78" s="6">
        <f t="shared" si="35"/>
        <v>2.6384799999999986E-2</v>
      </c>
      <c r="AH78" s="8">
        <f>VLOOKUP($A78, Statcast!$A$2:$N$155, MATCH('Underlying Calculated'!AH$1, Statcast!$A$1:$N$1, 0), FALSE)</f>
        <v>85.752388716863294</v>
      </c>
      <c r="AI78" s="8">
        <f>VLOOKUP($A78, 'Statcast 2'!$A$2:$M$155, MATCH('Underlying Calculated'!AI$1, 'Statcast 2'!$A$1:$M$1, 0), FALSE)</f>
        <v>86.6</v>
      </c>
      <c r="AJ78" s="8">
        <f t="shared" si="36"/>
        <v>0.84761128313670042</v>
      </c>
      <c r="AK78" s="8">
        <f>VLOOKUP($A78, Statcast!$A$2:$N$155, MATCH('Underlying Calculated'!AK$1, Statcast!$A$1:$N$1, 0), FALSE)</f>
        <v>11.966891098190301</v>
      </c>
      <c r="AL78" s="8">
        <f>VLOOKUP($A78, 'Statcast 2'!$A$2:$M$155, MATCH('Underlying Calculated'!AL$1, 'Statcast 2'!$A$1:$M$1, 0), FALSE)</f>
        <v>14.7</v>
      </c>
      <c r="AM78" s="8">
        <f t="shared" si="37"/>
        <v>2.7331089018096986</v>
      </c>
      <c r="AN78" s="5">
        <f>VLOOKUP($A78, Statcast!$A$2:$N$155, MATCH('Underlying Calculated'!AN$1, Statcast!$A$1:$N$1, 0), FALSE)</f>
        <v>1.3953490000000001E-2</v>
      </c>
      <c r="AO78" s="5">
        <f>VLOOKUP($A78, 'Statcast 2'!$A$2:$M$155, MATCH('Underlying Calculated'!AO$1, 'Statcast 2'!$A$1:$M$1, 0), FALSE)</f>
        <v>1.7000000000000001E-2</v>
      </c>
      <c r="AP78" s="5">
        <f t="shared" si="38"/>
        <v>3.0465100000000005E-3</v>
      </c>
      <c r="AQ78" s="5">
        <f>VLOOKUP($A78, Statcast!$A$2:$N$155, MATCH('Underlying Calculated'!AQ$1, Statcast!$A$1:$N$1, 0), FALSE)</f>
        <v>0.2</v>
      </c>
      <c r="AR78" s="5">
        <f>VLOOKUP($A78, 'Statcast 2'!$A$2:$M$155, MATCH('Underlying Calculated'!AR$1, 'Statcast 2'!$A$1:$M$1, 0), FALSE)</f>
        <v>0.24099999999999999</v>
      </c>
      <c r="AS78" s="8">
        <f t="shared" si="39"/>
        <v>4.0999999999999981E-2</v>
      </c>
      <c r="AT78" s="14">
        <f>VLOOKUP($A78,'+ Stats'!$A$2:$N$155, MATCH('Underlying Calculated'!AT$1, '+ Stats'!$A$1:$N$1, 0), FALSE)</f>
        <v>146.458783777375</v>
      </c>
      <c r="AU78" s="14">
        <f>VLOOKUP($A78,'+ Stats 2'!$A$2:$M$155, MATCH('Underlying Calculated'!AU$1, '+ Stats 2'!$A$1:$M$1, 0), FALSE)</f>
        <v>132</v>
      </c>
      <c r="AV78" s="14">
        <f t="shared" si="40"/>
        <v>-14.458783777375004</v>
      </c>
      <c r="AW78" s="14">
        <f>VLOOKUP($A78,'+ Stats'!$A$2:$N$155, MATCH('Underlying Calculated'!AW$1, '+ Stats'!$A$1:$N$1, 0), FALSE)</f>
        <v>100.415450387524</v>
      </c>
      <c r="AX78" s="14">
        <f>VLOOKUP($A78,'+ Stats 2'!$A$2:$M$155, MATCH('Underlying Calculated'!AX$1, '+ Stats 2'!$A$1:$M$1, 0), FALSE)</f>
        <v>94</v>
      </c>
      <c r="AY78" s="14">
        <f t="shared" si="41"/>
        <v>-6.4154503875240039</v>
      </c>
      <c r="AZ78" s="14">
        <f>VLOOKUP($A78,'+ Stats'!$A$2:$N$155, MATCH('Underlying Calculated'!AZ$1, '+ Stats'!$A$1:$N$1, 0), FALSE)</f>
        <v>74.638287704962494</v>
      </c>
      <c r="BA78" s="14">
        <f>VLOOKUP($A78,'+ Stats 2'!$A$2:$S$155, MATCH('Underlying Calculated'!BA$1, '+ Stats 2'!$A$1:$S$1, 0), FALSE)</f>
        <v>90</v>
      </c>
      <c r="BB78" s="14">
        <f t="shared" si="42"/>
        <v>15.361712295037506</v>
      </c>
    </row>
    <row r="79" spans="1:54" x14ac:dyDescent="0.45">
      <c r="A79" t="s">
        <v>135</v>
      </c>
      <c r="B79" t="str">
        <f>VLOOKUP($A79, 'Plate Discipline'!$A$2:$N$155, MATCH('Underlying Calculated'!B$1, 'Plate Discipline'!$A$1:$N$1, 0), FALSE)</f>
        <v>CIN</v>
      </c>
      <c r="C79" s="7">
        <f>VLOOKUP($A79, Dashboard!$A$2:$N$155, MATCH('Underlying Calculated'!C$1, Dashboard!$A$1:$N$1, 0), FALSE)</f>
        <v>0.25899280499999999</v>
      </c>
      <c r="D79" s="7">
        <f>VLOOKUP($A79, 'Dashboard 2'!$A$2:$M$155, MATCH('Underlying Calculated'!D$1, 'Dashboard 2'!$A$1:$M$1, 0), FALSE)</f>
        <v>0.26900000000000002</v>
      </c>
      <c r="E79" s="7">
        <f t="shared" si="27"/>
        <v>1.0007195000000024E-2</v>
      </c>
      <c r="F79" s="7">
        <f>VLOOKUP($A79, 'Career Advanced'!$A$2:$X$450, MATCH('Underlying Calculated'!$D$1, 'Career Advanced'!$A$1:$X$1, 0), FALSE)</f>
        <v>0.29411764699999998</v>
      </c>
      <c r="G79" s="7">
        <f t="shared" si="28"/>
        <v>-3.5124841999999989E-2</v>
      </c>
      <c r="H79" s="7">
        <f t="shared" si="29"/>
        <v>-2.5117646999999965E-2</v>
      </c>
      <c r="I79" s="7">
        <f t="shared" si="43"/>
        <v>1.0007195000000024E-2</v>
      </c>
      <c r="J79" s="7">
        <f t="shared" si="48"/>
        <v>1.0007195000000024E-2</v>
      </c>
      <c r="K79" s="14">
        <f t="shared" si="49"/>
        <v>88</v>
      </c>
      <c r="L79" s="7">
        <f t="shared" si="44"/>
        <v>3.5124841999999989E-2</v>
      </c>
      <c r="M79" s="7">
        <f t="shared" si="45"/>
        <v>2.5117646999999965E-2</v>
      </c>
      <c r="N79" s="14">
        <f t="shared" si="46"/>
        <v>47</v>
      </c>
      <c r="O79" s="14">
        <f t="shared" si="47"/>
        <v>37</v>
      </c>
      <c r="P79" s="6">
        <f>VLOOKUP($A79, 'Plate Discipline'!$A$2:$N$155, MATCH('Underlying Calculated'!P$1, 'Plate Discipline'!$A$1:$N$1, 0), FALSE)</f>
        <v>0.23529412</v>
      </c>
      <c r="Q79" s="6">
        <f>VLOOKUP($A79, 'Plate Discipline 2'!$A$2:$M$155, MATCH('Underlying Calculated'!Q$1, 'Plate Discipline 2'!$A$1:$M$1, 0), FALSE)</f>
        <v>0.247</v>
      </c>
      <c r="R79" s="6">
        <f t="shared" si="30"/>
        <v>1.1705880000000002E-2</v>
      </c>
      <c r="S79" s="6">
        <f>VLOOKUP($A79, 'Plate Discipline'!$A$2:$N$155, MATCH('Underlying Calculated'!S$1, 'Plate Discipline'!$A$1:$N$1, 0), FALSE)</f>
        <v>0.62061403999999998</v>
      </c>
      <c r="T79" s="6">
        <f>VLOOKUP($A79, 'Plate Discipline 2'!$A$2:$M$155, MATCH('Underlying Calculated'!T$1, 'Plate Discipline 2'!$A$1:$M$1, 0), FALSE)</f>
        <v>0.64300000000000002</v>
      </c>
      <c r="U79" s="6">
        <f t="shared" si="31"/>
        <v>2.2385960000000038E-2</v>
      </c>
      <c r="V79" s="6">
        <f>VLOOKUP($A79, 'Plate Discipline'!$A$2:$N$155, MATCH('Underlying Calculated'!V$1, 'Plate Discipline'!$A$1:$N$1, 0), FALSE)</f>
        <v>0.43095768000000001</v>
      </c>
      <c r="W79" s="6">
        <f>VLOOKUP($A79, 'Plate Discipline 2'!$A$2:$M$155, MATCH('Underlying Calculated'!W$1, 'Plate Discipline 2'!$A$1:$M$1, 0), FALSE)</f>
        <v>0.44500000000000001</v>
      </c>
      <c r="X79" s="6">
        <f t="shared" si="32"/>
        <v>1.4042319999999997E-2</v>
      </c>
      <c r="Y79" s="6">
        <f>VLOOKUP($A79, 'Plate Discipline'!$A$2:$N$155, MATCH('Underlying Calculated'!Y$1, 'Plate Discipline'!$A$1:$N$1, 0), FALSE)</f>
        <v>0.58653845999999998</v>
      </c>
      <c r="Z79" s="6">
        <f>VLOOKUP($A79, 'Plate Discipline 2'!$A$2:$M$155, MATCH('Underlying Calculated'!Z$1, 'Plate Discipline 2'!$A$1:$M$1, 0), FALSE)</f>
        <v>0.5</v>
      </c>
      <c r="AA79" s="6">
        <f t="shared" si="33"/>
        <v>-8.6538459999999984E-2</v>
      </c>
      <c r="AB79" s="6">
        <f>VLOOKUP($A79, 'Plate Discipline'!$A$2:$N$155, MATCH('Underlying Calculated'!AB$1, 'Plate Discipline'!$A$1:$N$1, 0), FALSE)</f>
        <v>0.90106006999999999</v>
      </c>
      <c r="AC79" s="6">
        <f>VLOOKUP($A79, 'Plate Discipline 2'!$A$2:$M$155, MATCH('Underlying Calculated'!AC$1, 'Plate Discipline 2'!$A$1:$M$1, 0), FALSE)</f>
        <v>0.89500000000000002</v>
      </c>
      <c r="AD79" s="6">
        <f t="shared" si="34"/>
        <v>-6.060069999999973E-3</v>
      </c>
      <c r="AE79" s="6">
        <f>VLOOKUP($A79, 'Plate Discipline'!$A$2:$N$155, MATCH('Underlying Calculated'!AE$1, 'Plate Discipline'!$A$1:$N$1, 0), FALSE)</f>
        <v>0.81653746999999999</v>
      </c>
      <c r="AF79" s="6">
        <f>VLOOKUP($A79, 'Plate Discipline 2'!$A$2:$M$155, MATCH('Underlying Calculated'!AF$1, 'Plate Discipline 2'!$A$1:$M$1, 0), FALSE)</f>
        <v>0.78500000000000003</v>
      </c>
      <c r="AG79" s="6">
        <f t="shared" si="35"/>
        <v>-3.1537469999999956E-2</v>
      </c>
      <c r="AH79" s="8">
        <f>VLOOKUP($A79, Statcast!$A$2:$N$155, MATCH('Underlying Calculated'!AH$1, Statcast!$A$1:$N$1, 0), FALSE)</f>
        <v>88.234822220272406</v>
      </c>
      <c r="AI79" s="8">
        <f>VLOOKUP($A79, 'Statcast 2'!$A$2:$M$155, MATCH('Underlying Calculated'!AI$1, 'Statcast 2'!$A$1:$M$1, 0), FALSE)</f>
        <v>87.7</v>
      </c>
      <c r="AJ79" s="8">
        <f t="shared" si="36"/>
        <v>-0.53482222027240311</v>
      </c>
      <c r="AK79" s="8">
        <f>VLOOKUP($A79, Statcast!$A$2:$N$155, MATCH('Underlying Calculated'!AK$1, Statcast!$A$1:$N$1, 0), FALSE)</f>
        <v>16.865143017636399</v>
      </c>
      <c r="AL79" s="8">
        <f>VLOOKUP($A79, 'Statcast 2'!$A$2:$M$155, MATCH('Underlying Calculated'!AL$1, 'Statcast 2'!$A$1:$M$1, 0), FALSE)</f>
        <v>16.899999999999999</v>
      </c>
      <c r="AM79" s="8">
        <f t="shared" si="37"/>
        <v>3.4856982363599798E-2</v>
      </c>
      <c r="AN79" s="5">
        <f>VLOOKUP($A79, Statcast!$A$2:$N$155, MATCH('Underlying Calculated'!AN$1, Statcast!$A$1:$N$1, 0), FALSE)</f>
        <v>6.2068970000000001E-2</v>
      </c>
      <c r="AO79" s="5">
        <f>VLOOKUP($A79, 'Statcast 2'!$A$2:$M$155, MATCH('Underlying Calculated'!AO$1, 'Statcast 2'!$A$1:$M$1, 0), FALSE)</f>
        <v>6.0999999999999999E-2</v>
      </c>
      <c r="AP79" s="5">
        <f t="shared" si="38"/>
        <v>-1.0689700000000024E-3</v>
      </c>
      <c r="AQ79" s="5">
        <f>VLOOKUP($A79, Statcast!$A$2:$N$155, MATCH('Underlying Calculated'!AQ$1, Statcast!$A$1:$N$1, 0), FALSE)</f>
        <v>0.40689655000000002</v>
      </c>
      <c r="AR79" s="5">
        <f>VLOOKUP($A79, 'Statcast 2'!$A$2:$M$155, MATCH('Underlying Calculated'!AR$1, 'Statcast 2'!$A$1:$M$1, 0), FALSE)</f>
        <v>0.39200000000000002</v>
      </c>
      <c r="AS79" s="8">
        <f t="shared" si="39"/>
        <v>-1.4896550000000008E-2</v>
      </c>
      <c r="AT79" s="14">
        <f>VLOOKUP($A79,'+ Stats'!$A$2:$N$155, MATCH('Underlying Calculated'!AT$1, '+ Stats'!$A$1:$N$1, 0), FALSE)</f>
        <v>97.161311152096104</v>
      </c>
      <c r="AU79" s="14">
        <f>VLOOKUP($A79,'+ Stats 2'!$A$2:$M$155, MATCH('Underlying Calculated'!AU$1, '+ Stats 2'!$A$1:$M$1, 0), FALSE)</f>
        <v>94</v>
      </c>
      <c r="AV79" s="14">
        <f t="shared" si="40"/>
        <v>-3.1613111520961041</v>
      </c>
      <c r="AW79" s="14">
        <f>VLOOKUP($A79,'+ Stats'!$A$2:$N$155, MATCH('Underlying Calculated'!AW$1, '+ Stats'!$A$1:$N$1, 0), FALSE)</f>
        <v>81.770092643910004</v>
      </c>
      <c r="AX79" s="14">
        <f>VLOOKUP($A79,'+ Stats 2'!$A$2:$M$155, MATCH('Underlying Calculated'!AX$1, '+ Stats 2'!$A$1:$M$1, 0), FALSE)</f>
        <v>93</v>
      </c>
      <c r="AY79" s="14">
        <f t="shared" si="41"/>
        <v>11.229907356089996</v>
      </c>
      <c r="AZ79" s="14">
        <f>VLOOKUP($A79,'+ Stats'!$A$2:$N$155, MATCH('Underlying Calculated'!AZ$1, '+ Stats'!$A$1:$N$1, 0), FALSE)</f>
        <v>122.649333712619</v>
      </c>
      <c r="BA79" s="14">
        <f>VLOOKUP($A79,'+ Stats 2'!$A$2:$S$155, MATCH('Underlying Calculated'!BA$1, '+ Stats 2'!$A$1:$S$1, 0), FALSE)</f>
        <v>112</v>
      </c>
      <c r="BB79" s="14">
        <f t="shared" si="42"/>
        <v>-10.649333712618997</v>
      </c>
    </row>
    <row r="80" spans="1:54" x14ac:dyDescent="0.45">
      <c r="A80" t="s">
        <v>89</v>
      </c>
      <c r="B80" t="str">
        <f>VLOOKUP($A80, 'Plate Discipline'!$A$2:$N$155, MATCH('Underlying Calculated'!B$1, 'Plate Discipline'!$A$1:$N$1, 0), FALSE)</f>
        <v>STL</v>
      </c>
      <c r="C80" s="7">
        <f>VLOOKUP($A80, Dashboard!$A$2:$N$155, MATCH('Underlying Calculated'!C$1, Dashboard!$A$1:$N$1, 0), FALSE)</f>
        <v>0.34959349499999998</v>
      </c>
      <c r="D80" s="7">
        <f>VLOOKUP($A80, 'Dashboard 2'!$A$2:$M$155, MATCH('Underlying Calculated'!D$1, 'Dashboard 2'!$A$1:$M$1, 0), FALSE)</f>
        <v>0.30099999999999999</v>
      </c>
      <c r="E80" s="7">
        <f t="shared" ref="E80:E104" si="50">D80-C80</f>
        <v>-4.8593494999999987E-2</v>
      </c>
      <c r="F80" s="7">
        <f>VLOOKUP($A80, 'Career Advanced'!$A$2:$X$450, MATCH('Underlying Calculated'!$D$1, 'Career Advanced'!$A$1:$X$1, 0), FALSE)</f>
        <v>0.29735234199999999</v>
      </c>
      <c r="G80" s="7">
        <f t="shared" ref="G80:G104" si="51">C80-F80</f>
        <v>5.2241152999999985E-2</v>
      </c>
      <c r="H80" s="7">
        <f t="shared" ref="H80:H104" si="52">D80-F80</f>
        <v>3.6476579999999981E-3</v>
      </c>
      <c r="I80" s="7">
        <f t="shared" si="43"/>
        <v>-4.8593494999999987E-2</v>
      </c>
      <c r="J80" s="7">
        <f t="shared" si="48"/>
        <v>4.8593494999999987E-2</v>
      </c>
      <c r="K80" s="14">
        <f t="shared" si="49"/>
        <v>35</v>
      </c>
      <c r="L80" s="7">
        <f t="shared" si="44"/>
        <v>5.2241152999999985E-2</v>
      </c>
      <c r="M80" s="7">
        <f t="shared" si="45"/>
        <v>3.6476579999999981E-3</v>
      </c>
      <c r="N80" s="14">
        <f t="shared" si="46"/>
        <v>24</v>
      </c>
      <c r="O80" s="14">
        <f t="shared" si="47"/>
        <v>94</v>
      </c>
      <c r="P80" s="6">
        <f>VLOOKUP($A80, 'Plate Discipline'!$A$2:$N$155, MATCH('Underlying Calculated'!P$1, 'Plate Discipline'!$A$1:$N$1, 0), FALSE)</f>
        <v>0.29581994</v>
      </c>
      <c r="Q80" s="6">
        <f>VLOOKUP($A80, 'Plate Discipline 2'!$A$2:$M$155, MATCH('Underlying Calculated'!Q$1, 'Plate Discipline 2'!$A$1:$M$1, 0), FALSE)</f>
        <v>0.308</v>
      </c>
      <c r="R80" s="6">
        <f t="shared" ref="R80:R104" si="53">Q80-P80</f>
        <v>1.2180059999999993E-2</v>
      </c>
      <c r="S80" s="6">
        <f>VLOOKUP($A80, 'Plate Discipline'!$A$2:$N$155, MATCH('Underlying Calculated'!S$1, 'Plate Discipline'!$A$1:$N$1, 0), FALSE)</f>
        <v>0.59504131999999998</v>
      </c>
      <c r="T80" s="6">
        <f>VLOOKUP($A80, 'Plate Discipline 2'!$A$2:$M$155, MATCH('Underlying Calculated'!T$1, 'Plate Discipline 2'!$A$1:$M$1, 0), FALSE)</f>
        <v>0.61099999999999999</v>
      </c>
      <c r="U80" s="6">
        <f t="shared" ref="U80:U104" si="54">T80-S80</f>
        <v>1.5958680000000003E-2</v>
      </c>
      <c r="V80" s="6">
        <f>VLOOKUP($A80, 'Plate Discipline'!$A$2:$N$155, MATCH('Underlying Calculated'!V$1, 'Plate Discipline'!$A$1:$N$1, 0), FALSE)</f>
        <v>0.45697328999999998</v>
      </c>
      <c r="W80" s="6">
        <f>VLOOKUP($A80, 'Plate Discipline 2'!$A$2:$M$155, MATCH('Underlying Calculated'!W$1, 'Plate Discipline 2'!$A$1:$M$1, 0), FALSE)</f>
        <v>0.47299999999999998</v>
      </c>
      <c r="X80" s="6">
        <f t="shared" ref="X80:X104" si="55">W80-V80</f>
        <v>1.602671E-2</v>
      </c>
      <c r="Y80" s="6">
        <f>VLOOKUP($A80, 'Plate Discipline'!$A$2:$N$155, MATCH('Underlying Calculated'!Y$1, 'Plate Discipline'!$A$1:$N$1, 0), FALSE)</f>
        <v>0.76086957</v>
      </c>
      <c r="Z80" s="6">
        <f>VLOOKUP($A80, 'Plate Discipline 2'!$A$2:$M$155, MATCH('Underlying Calculated'!Z$1, 'Plate Discipline 2'!$A$1:$M$1, 0), FALSE)</f>
        <v>0.64800000000000002</v>
      </c>
      <c r="AA80" s="6">
        <f t="shared" ref="AA80:AA104" si="56">Z80-Y80</f>
        <v>-0.11286956999999997</v>
      </c>
      <c r="AB80" s="6">
        <f>VLOOKUP($A80, 'Plate Discipline'!$A$2:$N$155, MATCH('Underlying Calculated'!AB$1, 'Plate Discipline'!$A$1:$N$1, 0), FALSE)</f>
        <v>0.90277777999999997</v>
      </c>
      <c r="AC80" s="6">
        <f>VLOOKUP($A80, 'Plate Discipline 2'!$A$2:$M$155, MATCH('Underlying Calculated'!AC$1, 'Plate Discipline 2'!$A$1:$M$1, 0), FALSE)</f>
        <v>0.89900000000000002</v>
      </c>
      <c r="AD80" s="6">
        <f t="shared" ref="AD80:AD104" si="57">AC80-AB80</f>
        <v>-3.7777799999999528E-3</v>
      </c>
      <c r="AE80" s="6">
        <f>VLOOKUP($A80, 'Plate Discipline'!$A$2:$N$155, MATCH('Underlying Calculated'!AE$1, 'Plate Discipline'!$A$1:$N$1, 0), FALSE)</f>
        <v>0.86038961000000003</v>
      </c>
      <c r="AF80" s="6">
        <f>VLOOKUP($A80, 'Plate Discipline 2'!$A$2:$M$155, MATCH('Underlying Calculated'!AF$1, 'Plate Discipline 2'!$A$1:$M$1, 0), FALSE)</f>
        <v>0.82399999999999995</v>
      </c>
      <c r="AG80" s="6">
        <f t="shared" ref="AG80:AG104" si="58">AF80-AE80</f>
        <v>-3.6389610000000072E-2</v>
      </c>
      <c r="AH80" s="8">
        <f>VLOOKUP($A80, Statcast!$A$2:$N$155, MATCH('Underlying Calculated'!AH$1, Statcast!$A$1:$N$1, 0), FALSE)</f>
        <v>85.502221704498496</v>
      </c>
      <c r="AI80" s="8">
        <f>VLOOKUP($A80, 'Statcast 2'!$A$2:$M$155, MATCH('Underlying Calculated'!AI$1, 'Statcast 2'!$A$1:$M$1, 0), FALSE)</f>
        <v>86.8</v>
      </c>
      <c r="AJ80" s="8">
        <f t="shared" ref="AJ80:AJ104" si="59">AI80-AH80</f>
        <v>1.2977782955015016</v>
      </c>
      <c r="AK80" s="8">
        <f>VLOOKUP($A80, Statcast!$A$2:$N$155, MATCH('Underlying Calculated'!AK$1, Statcast!$A$1:$N$1, 0), FALSE)</f>
        <v>15.0756062685958</v>
      </c>
      <c r="AL80" s="8">
        <f>VLOOKUP($A80, 'Statcast 2'!$A$2:$M$155, MATCH('Underlying Calculated'!AL$1, 'Statcast 2'!$A$1:$M$1, 0), FALSE)</f>
        <v>12.9</v>
      </c>
      <c r="AM80" s="8">
        <f t="shared" ref="AM80:AM104" si="60">AL80-AK80</f>
        <v>-2.1756062685958</v>
      </c>
      <c r="AN80" s="5">
        <f>VLOOKUP($A80, Statcast!$A$2:$N$155, MATCH('Underlying Calculated'!AN$1, Statcast!$A$1:$N$1, 0), FALSE)</f>
        <v>7.8740200000000007E-3</v>
      </c>
      <c r="AO80" s="5">
        <f>VLOOKUP($A80, 'Statcast 2'!$A$2:$M$155, MATCH('Underlying Calculated'!AO$1, 'Statcast 2'!$A$1:$M$1, 0), FALSE)</f>
        <v>3.9E-2</v>
      </c>
      <c r="AP80" s="5">
        <f t="shared" ref="AP80:AP104" si="61">AO80-AN80</f>
        <v>3.1125979999999998E-2</v>
      </c>
      <c r="AQ80" s="5">
        <f>VLOOKUP($A80, Statcast!$A$2:$N$155, MATCH('Underlying Calculated'!AQ$1, Statcast!$A$1:$N$1, 0), FALSE)</f>
        <v>0.25984252000000002</v>
      </c>
      <c r="AR80" s="5">
        <f>VLOOKUP($A80, 'Statcast 2'!$A$2:$M$155, MATCH('Underlying Calculated'!AR$1, 'Statcast 2'!$A$1:$M$1, 0), FALSE)</f>
        <v>0.33200000000000002</v>
      </c>
      <c r="AS80" s="8">
        <f t="shared" ref="AS80:AS104" si="62">AR80-AQ80</f>
        <v>7.2157479999999996E-2</v>
      </c>
      <c r="AT80" s="14">
        <f>VLOOKUP($A80,'+ Stats'!$A$2:$N$155, MATCH('Underlying Calculated'!AT$1, '+ Stats'!$A$1:$N$1, 0), FALSE)</f>
        <v>163.62822457341801</v>
      </c>
      <c r="AU80" s="14">
        <f>VLOOKUP($A80,'+ Stats 2'!$A$2:$M$155, MATCH('Underlying Calculated'!AU$1, '+ Stats 2'!$A$1:$M$1, 0), FALSE)</f>
        <v>100</v>
      </c>
      <c r="AV80" s="14">
        <f t="shared" ref="AV80:AV104" si="63">AU80-AT80</f>
        <v>-63.628224573418009</v>
      </c>
      <c r="AW80" s="14">
        <f>VLOOKUP($A80,'+ Stats'!$A$2:$N$155, MATCH('Underlying Calculated'!AW$1, '+ Stats'!$A$1:$N$1, 0), FALSE)</f>
        <v>83.164864037184003</v>
      </c>
      <c r="AX80" s="14">
        <f>VLOOKUP($A80,'+ Stats 2'!$A$2:$M$155, MATCH('Underlying Calculated'!AX$1, '+ Stats 2'!$A$1:$M$1, 0), FALSE)</f>
        <v>96</v>
      </c>
      <c r="AY80" s="14">
        <f t="shared" ref="AY80:AY104" si="64">AX80-AW80</f>
        <v>12.835135962815997</v>
      </c>
      <c r="AZ80" s="14">
        <f>VLOOKUP($A80,'+ Stats'!$A$2:$N$155, MATCH('Underlying Calculated'!AZ$1, '+ Stats'!$A$1:$N$1, 0), FALSE)</f>
        <v>85.437543945898597</v>
      </c>
      <c r="BA80" s="14">
        <f>VLOOKUP($A80,'+ Stats 2'!$A$2:$S$155, MATCH('Underlying Calculated'!BA$1, '+ Stats 2'!$A$1:$S$1, 0), FALSE)</f>
        <v>104</v>
      </c>
      <c r="BB80" s="14">
        <f t="shared" ref="BB80:BB104" si="65">BA80-AZ80</f>
        <v>18.562456054101403</v>
      </c>
    </row>
    <row r="81" spans="1:54" x14ac:dyDescent="0.45">
      <c r="A81" t="s">
        <v>124</v>
      </c>
      <c r="B81" t="str">
        <f>VLOOKUP($A81, 'Plate Discipline'!$A$2:$N$155, MATCH('Underlying Calculated'!B$1, 'Plate Discipline'!$A$1:$N$1, 0), FALSE)</f>
        <v>WSN</v>
      </c>
      <c r="C81" s="7">
        <f>VLOOKUP($A81, Dashboard!$A$2:$N$155, MATCH('Underlying Calculated'!C$1, Dashboard!$A$1:$N$1, 0), FALSE)</f>
        <v>0.28289473599999998</v>
      </c>
      <c r="D81" s="7">
        <f>VLOOKUP($A81, 'Dashboard 2'!$A$2:$M$155, MATCH('Underlying Calculated'!D$1, 'Dashboard 2'!$A$1:$M$1, 0), FALSE)</f>
        <v>0.26400000000000001</v>
      </c>
      <c r="E81" s="7">
        <f t="shared" si="50"/>
        <v>-1.8894735999999968E-2</v>
      </c>
      <c r="F81" s="7">
        <f>VLOOKUP($A81, 'Career Advanced'!$A$2:$X$450, MATCH('Underlying Calculated'!$D$1, 'Career Advanced'!$A$1:$X$1, 0), FALSE)</f>
        <v>0.28279883300000003</v>
      </c>
      <c r="G81" s="7">
        <f t="shared" si="51"/>
        <v>9.5902999999952776E-5</v>
      </c>
      <c r="H81" s="7">
        <f t="shared" si="52"/>
        <v>-1.8798833000000015E-2</v>
      </c>
      <c r="I81" s="7">
        <f t="shared" si="43"/>
        <v>-1.8894735999999968E-2</v>
      </c>
      <c r="J81" s="7">
        <f t="shared" si="48"/>
        <v>1.8894735999999968E-2</v>
      </c>
      <c r="K81" s="14">
        <f t="shared" si="49"/>
        <v>77</v>
      </c>
      <c r="L81" s="7">
        <f t="shared" si="44"/>
        <v>9.5902999999952776E-5</v>
      </c>
      <c r="M81" s="7">
        <f t="shared" si="45"/>
        <v>1.8798833000000015E-2</v>
      </c>
      <c r="N81" s="14">
        <f t="shared" si="46"/>
        <v>102</v>
      </c>
      <c r="O81" s="14">
        <f t="shared" si="47"/>
        <v>45</v>
      </c>
      <c r="P81" s="6">
        <f>VLOOKUP($A81, 'Plate Discipline'!$A$2:$N$155, MATCH('Underlying Calculated'!P$1, 'Plate Discipline'!$A$1:$N$1, 0), FALSE)</f>
        <v>0.39447236000000002</v>
      </c>
      <c r="Q81" s="6">
        <f>VLOOKUP($A81, 'Plate Discipline 2'!$A$2:$M$155, MATCH('Underlying Calculated'!Q$1, 'Plate Discipline 2'!$A$1:$M$1, 0), FALSE)</f>
        <v>0.31900000000000001</v>
      </c>
      <c r="R81" s="6">
        <f t="shared" si="53"/>
        <v>-7.5472360000000016E-2</v>
      </c>
      <c r="S81" s="6">
        <f>VLOOKUP($A81, 'Plate Discipline'!$A$2:$N$155, MATCH('Underlying Calculated'!S$1, 'Plate Discipline'!$A$1:$N$1, 0), FALSE)</f>
        <v>0.69064747999999998</v>
      </c>
      <c r="T81" s="6">
        <f>VLOOKUP($A81, 'Plate Discipline 2'!$A$2:$M$155, MATCH('Underlying Calculated'!T$1, 'Plate Discipline 2'!$A$1:$M$1, 0), FALSE)</f>
        <v>0.71699999999999997</v>
      </c>
      <c r="U81" s="6">
        <f t="shared" si="54"/>
        <v>2.635251999999999E-2</v>
      </c>
      <c r="V81" s="6">
        <f>VLOOKUP($A81, 'Plate Discipline'!$A$2:$N$155, MATCH('Underlying Calculated'!V$1, 'Plate Discipline'!$A$1:$N$1, 0), FALSE)</f>
        <v>0.54601226999999997</v>
      </c>
      <c r="W81" s="6">
        <f>VLOOKUP($A81, 'Plate Discipline 2'!$A$2:$M$155, MATCH('Underlying Calculated'!W$1, 'Plate Discipline 2'!$A$1:$M$1, 0), FALSE)</f>
        <v>0.53</v>
      </c>
      <c r="X81" s="6">
        <f t="shared" si="55"/>
        <v>-1.601226999999994E-2</v>
      </c>
      <c r="Y81" s="6">
        <f>VLOOKUP($A81, 'Plate Discipline'!$A$2:$N$155, MATCH('Underlying Calculated'!Y$1, 'Plate Discipline'!$A$1:$N$1, 0), FALSE)</f>
        <v>0.68152866000000001</v>
      </c>
      <c r="Z81" s="6">
        <f>VLOOKUP($A81, 'Plate Discipline 2'!$A$2:$M$155, MATCH('Underlying Calculated'!Z$1, 'Plate Discipline 2'!$A$1:$M$1, 0), FALSE)</f>
        <v>0.58899999999999997</v>
      </c>
      <c r="AA81" s="6">
        <f t="shared" si="56"/>
        <v>-9.252866000000004E-2</v>
      </c>
      <c r="AB81" s="6">
        <f>VLOOKUP($A81, 'Plate Discipline'!$A$2:$N$155, MATCH('Underlying Calculated'!AB$1, 'Plate Discipline'!$A$1:$N$1, 0), FALSE)</f>
        <v>0.84722222000000003</v>
      </c>
      <c r="AC81" s="6">
        <f>VLOOKUP($A81, 'Plate Discipline 2'!$A$2:$M$155, MATCH('Underlying Calculated'!AC$1, 'Plate Discipline 2'!$A$1:$M$1, 0), FALSE)</f>
        <v>0.82</v>
      </c>
      <c r="AD81" s="6">
        <f t="shared" si="57"/>
        <v>-2.7222220000000075E-2</v>
      </c>
      <c r="AE81" s="6">
        <f>VLOOKUP($A81, 'Plate Discipline'!$A$2:$N$155, MATCH('Underlying Calculated'!AE$1, 'Plate Discipline'!$A$1:$N$1, 0), FALSE)</f>
        <v>0.78876404</v>
      </c>
      <c r="AF81" s="6">
        <f>VLOOKUP($A81, 'Plate Discipline 2'!$A$2:$M$155, MATCH('Underlying Calculated'!AF$1, 'Plate Discipline 2'!$A$1:$M$1, 0), FALSE)</f>
        <v>0.755</v>
      </c>
      <c r="AG81" s="6">
        <f t="shared" si="58"/>
        <v>-3.3764039999999995E-2</v>
      </c>
      <c r="AH81" s="8">
        <f>VLOOKUP($A81, Statcast!$A$2:$N$155, MATCH('Underlying Calculated'!AH$1, Statcast!$A$1:$N$1, 0), FALSE)</f>
        <v>88.865442609786896</v>
      </c>
      <c r="AI81" s="8">
        <f>VLOOKUP($A81, 'Statcast 2'!$A$2:$M$155, MATCH('Underlying Calculated'!AI$1, 'Statcast 2'!$A$1:$M$1, 0), FALSE)</f>
        <v>87.8</v>
      </c>
      <c r="AJ81" s="8">
        <f t="shared" si="59"/>
        <v>-1.0654426097868992</v>
      </c>
      <c r="AK81" s="8">
        <f>VLOOKUP($A81, Statcast!$A$2:$N$155, MATCH('Underlying Calculated'!AK$1, Statcast!$A$1:$N$1, 0), FALSE)</f>
        <v>15.4353739548914</v>
      </c>
      <c r="AL81" s="8">
        <f>VLOOKUP($A81, 'Statcast 2'!$A$2:$M$155, MATCH('Underlying Calculated'!AL$1, 'Statcast 2'!$A$1:$M$1, 0), FALSE)</f>
        <v>15.5</v>
      </c>
      <c r="AM81" s="8">
        <f t="shared" si="60"/>
        <v>6.4626045108600039E-2</v>
      </c>
      <c r="AN81" s="5">
        <f>VLOOKUP($A81, Statcast!$A$2:$N$155, MATCH('Underlying Calculated'!AN$1, Statcast!$A$1:$N$1, 0), FALSE)</f>
        <v>6.7901230000000007E-2</v>
      </c>
      <c r="AO81" s="5">
        <f>VLOOKUP($A81, 'Statcast 2'!$A$2:$M$155, MATCH('Underlying Calculated'!AO$1, 'Statcast 2'!$A$1:$M$1, 0), FALSE)</f>
        <v>6.9000000000000006E-2</v>
      </c>
      <c r="AP81" s="5">
        <f t="shared" si="61"/>
        <v>1.0987699999999989E-3</v>
      </c>
      <c r="AQ81" s="5">
        <f>VLOOKUP($A81, Statcast!$A$2:$N$155, MATCH('Underlying Calculated'!AQ$1, Statcast!$A$1:$N$1, 0), FALSE)</f>
        <v>0.40123457000000001</v>
      </c>
      <c r="AR81" s="5">
        <f>VLOOKUP($A81, 'Statcast 2'!$A$2:$M$155, MATCH('Underlying Calculated'!AR$1, 'Statcast 2'!$A$1:$M$1, 0), FALSE)</f>
        <v>0.40899999999999997</v>
      </c>
      <c r="AS81" s="8">
        <f t="shared" si="62"/>
        <v>7.7654299999999621E-3</v>
      </c>
      <c r="AT81" s="14">
        <f>VLOOKUP($A81,'+ Stats'!$A$2:$N$155, MATCH('Underlying Calculated'!AT$1, '+ Stats'!$A$1:$N$1, 0), FALSE)</f>
        <v>128.13309569943701</v>
      </c>
      <c r="AU81" s="14">
        <f>VLOOKUP($A81,'+ Stats 2'!$A$2:$M$155, MATCH('Underlying Calculated'!AU$1, '+ Stats 2'!$A$1:$M$1, 0), FALSE)</f>
        <v>69</v>
      </c>
      <c r="AV81" s="14">
        <f t="shared" si="63"/>
        <v>-59.133095699437007</v>
      </c>
      <c r="AW81" s="14">
        <f>VLOOKUP($A81,'+ Stats'!$A$2:$N$155, MATCH('Underlying Calculated'!AW$1, '+ Stats'!$A$1:$N$1, 0), FALSE)</f>
        <v>85.195852367796704</v>
      </c>
      <c r="AX81" s="14">
        <f>VLOOKUP($A81,'+ Stats 2'!$A$2:$M$155, MATCH('Underlying Calculated'!AX$1, '+ Stats 2'!$A$1:$M$1, 0), FALSE)</f>
        <v>95</v>
      </c>
      <c r="AY81" s="14">
        <f t="shared" si="64"/>
        <v>9.8041476322032963</v>
      </c>
      <c r="AZ81" s="14">
        <f>VLOOKUP($A81,'+ Stats'!$A$2:$N$155, MATCH('Underlying Calculated'!AZ$1, '+ Stats'!$A$1:$N$1, 0), FALSE)</f>
        <v>102.092354312482</v>
      </c>
      <c r="BA81" s="14">
        <f>VLOOKUP($A81,'+ Stats 2'!$A$2:$S$155, MATCH('Underlying Calculated'!BA$1, '+ Stats 2'!$A$1:$S$1, 0), FALSE)</f>
        <v>122</v>
      </c>
      <c r="BB81" s="14">
        <f t="shared" si="65"/>
        <v>19.907645687517999</v>
      </c>
    </row>
    <row r="82" spans="1:54" x14ac:dyDescent="0.45">
      <c r="A82" t="s">
        <v>57</v>
      </c>
      <c r="B82" t="str">
        <f>VLOOKUP($A82, 'Plate Discipline'!$A$2:$N$155, MATCH('Underlying Calculated'!B$1, 'Plate Discipline'!$A$1:$N$1, 0), FALSE)</f>
        <v>BAL</v>
      </c>
      <c r="C82" s="7">
        <f>VLOOKUP($A82, Dashboard!$A$2:$N$155, MATCH('Underlying Calculated'!C$1, Dashboard!$A$1:$N$1, 0), FALSE)</f>
        <v>0.32500000000000001</v>
      </c>
      <c r="D82" s="7">
        <f>VLOOKUP($A82, 'Dashboard 2'!$A$2:$M$155, MATCH('Underlying Calculated'!D$1, 'Dashboard 2'!$A$1:$M$1, 0), FALSE)</f>
        <v>0.23899999999999999</v>
      </c>
      <c r="E82" s="7">
        <f t="shared" si="50"/>
        <v>-8.6000000000000021E-2</v>
      </c>
      <c r="F82" s="7">
        <f>VLOOKUP($A82, 'Career Advanced'!$A$2:$X$450, MATCH('Underlying Calculated'!$D$1, 'Career Advanced'!$A$1:$X$1, 0), FALSE)</f>
        <v>0.29076790299999999</v>
      </c>
      <c r="G82" s="7">
        <f t="shared" si="51"/>
        <v>3.4232097000000017E-2</v>
      </c>
      <c r="H82" s="7">
        <f t="shared" si="52"/>
        <v>-5.1767903000000004E-2</v>
      </c>
      <c r="I82" s="7">
        <f t="shared" si="43"/>
        <v>-8.6000000000000021E-2</v>
      </c>
      <c r="J82" s="7">
        <f t="shared" si="48"/>
        <v>8.6000000000000021E-2</v>
      </c>
      <c r="K82" s="14">
        <f t="shared" si="49"/>
        <v>9</v>
      </c>
      <c r="L82" s="7">
        <f t="shared" si="44"/>
        <v>3.4232097000000017E-2</v>
      </c>
      <c r="M82" s="7">
        <f t="shared" si="45"/>
        <v>5.1767903000000004E-2</v>
      </c>
      <c r="N82" s="14">
        <f t="shared" si="46"/>
        <v>49</v>
      </c>
      <c r="O82" s="14">
        <f t="shared" si="47"/>
        <v>4</v>
      </c>
      <c r="P82" s="6">
        <f>VLOOKUP($A82, 'Plate Discipline'!$A$2:$N$155, MATCH('Underlying Calculated'!P$1, 'Plate Discipline'!$A$1:$N$1, 0), FALSE)</f>
        <v>0.33796295999999998</v>
      </c>
      <c r="Q82" s="6">
        <f>VLOOKUP($A82, 'Plate Discipline 2'!$A$2:$M$155, MATCH('Underlying Calculated'!Q$1, 'Plate Discipline 2'!$A$1:$M$1, 0), FALSE)</f>
        <v>0.27800000000000002</v>
      </c>
      <c r="R82" s="6">
        <f t="shared" si="53"/>
        <v>-5.9962959999999954E-2</v>
      </c>
      <c r="S82" s="6">
        <f>VLOOKUP($A82, 'Plate Discipline'!$A$2:$N$155, MATCH('Underlying Calculated'!S$1, 'Plate Discipline'!$A$1:$N$1, 0), FALSE)</f>
        <v>0.60592254999999995</v>
      </c>
      <c r="T82" s="6">
        <f>VLOOKUP($A82, 'Plate Discipline 2'!$A$2:$M$155, MATCH('Underlying Calculated'!T$1, 'Plate Discipline 2'!$A$1:$M$1, 0), FALSE)</f>
        <v>0.58299999999999996</v>
      </c>
      <c r="U82" s="6">
        <f t="shared" si="54"/>
        <v>-2.2922549999999986E-2</v>
      </c>
      <c r="V82" s="6">
        <f>VLOOKUP($A82, 'Plate Discipline'!$A$2:$N$155, MATCH('Underlying Calculated'!V$1, 'Plate Discipline'!$A$1:$N$1, 0), FALSE)</f>
        <v>0.47301952000000003</v>
      </c>
      <c r="W82" s="6">
        <f>VLOOKUP($A82, 'Plate Discipline 2'!$A$2:$M$155, MATCH('Underlying Calculated'!W$1, 'Plate Discipline 2'!$A$1:$M$1, 0), FALSE)</f>
        <v>0.42699999999999999</v>
      </c>
      <c r="X82" s="6">
        <f t="shared" si="55"/>
        <v>-4.6019520000000036E-2</v>
      </c>
      <c r="Y82" s="6">
        <f>VLOOKUP($A82, 'Plate Discipline'!$A$2:$N$155, MATCH('Underlying Calculated'!Y$1, 'Plate Discipline'!$A$1:$N$1, 0), FALSE)</f>
        <v>0.69863014000000001</v>
      </c>
      <c r="Z82" s="6">
        <f>VLOOKUP($A82, 'Plate Discipline 2'!$A$2:$M$155, MATCH('Underlying Calculated'!Z$1, 'Plate Discipline 2'!$A$1:$M$1, 0), FALSE)</f>
        <v>0.751</v>
      </c>
      <c r="AA82" s="6">
        <f t="shared" si="56"/>
        <v>5.236985999999999E-2</v>
      </c>
      <c r="AB82" s="6">
        <f>VLOOKUP($A82, 'Plate Discipline'!$A$2:$N$155, MATCH('Underlying Calculated'!AB$1, 'Plate Discipline'!$A$1:$N$1, 0), FALSE)</f>
        <v>0.89473683999999998</v>
      </c>
      <c r="AC82" s="6">
        <f>VLOOKUP($A82, 'Plate Discipline 2'!$A$2:$M$155, MATCH('Underlying Calculated'!AC$1, 'Plate Discipline 2'!$A$1:$M$1, 0), FALSE)</f>
        <v>0.89800000000000002</v>
      </c>
      <c r="AD82" s="6">
        <f t="shared" si="57"/>
        <v>3.2631600000000427E-3</v>
      </c>
      <c r="AE82" s="6">
        <f>VLOOKUP($A82, 'Plate Discipline'!$A$2:$N$155, MATCH('Underlying Calculated'!AE$1, 'Plate Discipline'!$A$1:$N$1, 0), FALSE)</f>
        <v>0.82524271999999999</v>
      </c>
      <c r="AF82" s="6">
        <f>VLOOKUP($A82, 'Plate Discipline 2'!$A$2:$M$155, MATCH('Underlying Calculated'!AF$1, 'Plate Discipline 2'!$A$1:$M$1, 0), FALSE)</f>
        <v>0.84899999999999998</v>
      </c>
      <c r="AG82" s="6">
        <f t="shared" si="58"/>
        <v>2.3757279999999992E-2</v>
      </c>
      <c r="AH82" s="8">
        <f>VLOOKUP($A82, Statcast!$A$2:$N$155, MATCH('Underlying Calculated'!AH$1, Statcast!$A$1:$N$1, 0), FALSE)</f>
        <v>89.456623526180493</v>
      </c>
      <c r="AI82" s="8">
        <f>VLOOKUP($A82, 'Statcast 2'!$A$2:$M$155, MATCH('Underlying Calculated'!AI$1, 'Statcast 2'!$A$1:$M$1, 0), FALSE)</f>
        <v>87.2</v>
      </c>
      <c r="AJ82" s="8">
        <f t="shared" si="59"/>
        <v>-2.2566235261804906</v>
      </c>
      <c r="AK82" s="8">
        <f>VLOOKUP($A82, Statcast!$A$2:$N$155, MATCH('Underlying Calculated'!AK$1, Statcast!$A$1:$N$1, 0), FALSE)</f>
        <v>17.6147373928743</v>
      </c>
      <c r="AL82" s="8">
        <f>VLOOKUP($A82, 'Statcast 2'!$A$2:$M$155, MATCH('Underlying Calculated'!AL$1, 'Statcast 2'!$A$1:$M$1, 0), FALSE)</f>
        <v>19.7</v>
      </c>
      <c r="AM82" s="8">
        <f t="shared" si="60"/>
        <v>2.0852626071256992</v>
      </c>
      <c r="AN82" s="5">
        <f>VLOOKUP($A82, Statcast!$A$2:$N$155, MATCH('Underlying Calculated'!AN$1, Statcast!$A$1:$N$1, 0), FALSE)</f>
        <v>9.4117649999999997E-2</v>
      </c>
      <c r="AO82" s="5">
        <f>VLOOKUP($A82, 'Statcast 2'!$A$2:$M$155, MATCH('Underlying Calculated'!AO$1, 'Statcast 2'!$A$1:$M$1, 0), FALSE)</f>
        <v>5.1999999999999998E-2</v>
      </c>
      <c r="AP82" s="5">
        <f t="shared" si="61"/>
        <v>-4.211765E-2</v>
      </c>
      <c r="AQ82" s="5">
        <f>VLOOKUP($A82, Statcast!$A$2:$N$155, MATCH('Underlying Calculated'!AQ$1, Statcast!$A$1:$N$1, 0), FALSE)</f>
        <v>0.42941175999999998</v>
      </c>
      <c r="AR82" s="5">
        <f>VLOOKUP($A82, 'Statcast 2'!$A$2:$M$155, MATCH('Underlying Calculated'!AR$1, 'Statcast 2'!$A$1:$M$1, 0), FALSE)</f>
        <v>0.317</v>
      </c>
      <c r="AS82" s="8">
        <f t="shared" si="62"/>
        <v>-0.11241175999999997</v>
      </c>
      <c r="AT82" s="14">
        <f>VLOOKUP($A82,'+ Stats'!$A$2:$N$155, MATCH('Underlying Calculated'!AT$1, '+ Stats'!$A$1:$N$1, 0), FALSE)</f>
        <v>123.98572302153499</v>
      </c>
      <c r="AU82" s="14">
        <f>VLOOKUP($A82,'+ Stats 2'!$A$2:$M$155, MATCH('Underlying Calculated'!AU$1, '+ Stats 2'!$A$1:$M$1, 0), FALSE)</f>
        <v>109</v>
      </c>
      <c r="AV82" s="14">
        <f t="shared" si="63"/>
        <v>-14.985723021534994</v>
      </c>
      <c r="AW82" s="14">
        <f>VLOOKUP($A82,'+ Stats'!$A$2:$N$155, MATCH('Underlying Calculated'!AW$1, '+ Stats'!$A$1:$N$1, 0), FALSE)</f>
        <v>82.225766544656807</v>
      </c>
      <c r="AX82" s="14">
        <f>VLOOKUP($A82,'+ Stats 2'!$A$2:$M$155, MATCH('Underlying Calculated'!AX$1, '+ Stats 2'!$A$1:$M$1, 0), FALSE)</f>
        <v>83</v>
      </c>
      <c r="AY82" s="14">
        <f t="shared" si="64"/>
        <v>0.7742334553431931</v>
      </c>
      <c r="AZ82" s="14">
        <f>VLOOKUP($A82,'+ Stats'!$A$2:$N$155, MATCH('Underlying Calculated'!AZ$1, '+ Stats'!$A$1:$N$1, 0), FALSE)</f>
        <v>106.937088916701</v>
      </c>
      <c r="BA82" s="14">
        <f>VLOOKUP($A82,'+ Stats 2'!$A$2:$S$155, MATCH('Underlying Calculated'!BA$1, '+ Stats 2'!$A$1:$S$1, 0), FALSE)</f>
        <v>114</v>
      </c>
      <c r="BB82" s="14">
        <f t="shared" si="65"/>
        <v>7.0629110832989994</v>
      </c>
    </row>
    <row r="83" spans="1:54" x14ac:dyDescent="0.45">
      <c r="A83" t="s">
        <v>69</v>
      </c>
      <c r="B83" t="str">
        <f>VLOOKUP($A83, 'Plate Discipline'!$A$2:$N$155, MATCH('Underlying Calculated'!B$1, 'Plate Discipline'!$A$1:$N$1, 0), FALSE)</f>
        <v>TOR</v>
      </c>
      <c r="C83" s="7">
        <f>VLOOKUP($A83, Dashboard!$A$2:$N$155, MATCH('Underlying Calculated'!C$1, Dashboard!$A$1:$N$1, 0), FALSE)</f>
        <v>0.218181818</v>
      </c>
      <c r="D83" s="7">
        <f>VLOOKUP($A83, 'Dashboard 2'!$A$2:$M$155, MATCH('Underlying Calculated'!D$1, 'Dashboard 2'!$A$1:$M$1, 0), FALSE)</f>
        <v>0.28100000000000003</v>
      </c>
      <c r="E83" s="7">
        <f t="shared" si="50"/>
        <v>6.2818182000000028E-2</v>
      </c>
      <c r="F83" s="7">
        <f>VLOOKUP($A83, 'Career Advanced'!$A$2:$X$450, MATCH('Underlying Calculated'!$D$1, 'Career Advanced'!$A$1:$X$1, 0), FALSE)</f>
        <v>0.26615384600000003</v>
      </c>
      <c r="G83" s="7">
        <f t="shared" si="51"/>
        <v>-4.7972028000000028E-2</v>
      </c>
      <c r="H83" s="7">
        <f t="shared" si="52"/>
        <v>1.4846154E-2</v>
      </c>
      <c r="I83" s="7">
        <f t="shared" si="43"/>
        <v>6.2818182000000028E-2</v>
      </c>
      <c r="J83" s="7">
        <f t="shared" si="48"/>
        <v>6.2818182000000028E-2</v>
      </c>
      <c r="K83" s="14">
        <f t="shared" si="49"/>
        <v>21</v>
      </c>
      <c r="L83" s="7">
        <f t="shared" si="44"/>
        <v>4.7972028000000028E-2</v>
      </c>
      <c r="M83" s="7">
        <f t="shared" si="45"/>
        <v>1.4846154E-2</v>
      </c>
      <c r="N83" s="14">
        <f t="shared" si="46"/>
        <v>32</v>
      </c>
      <c r="O83" s="14">
        <f t="shared" si="47"/>
        <v>56</v>
      </c>
      <c r="P83" s="6">
        <f>VLOOKUP($A83, 'Plate Discipline'!$A$2:$N$155, MATCH('Underlying Calculated'!P$1, 'Plate Discipline'!$A$1:$N$1, 0), FALSE)</f>
        <v>0.23268697999999999</v>
      </c>
      <c r="Q83" s="6">
        <f>VLOOKUP($A83, 'Plate Discipline 2'!$A$2:$M$155, MATCH('Underlying Calculated'!Q$1, 'Plate Discipline 2'!$A$1:$M$1, 0), FALSE)</f>
        <v>0.27700000000000002</v>
      </c>
      <c r="R83" s="6">
        <f t="shared" si="53"/>
        <v>4.4313020000000036E-2</v>
      </c>
      <c r="S83" s="6">
        <f>VLOOKUP($A83, 'Plate Discipline'!$A$2:$N$155, MATCH('Underlying Calculated'!S$1, 'Plate Discipline'!$A$1:$N$1, 0), FALSE)</f>
        <v>0.64646464999999997</v>
      </c>
      <c r="T83" s="6">
        <f>VLOOKUP($A83, 'Plate Discipline 2'!$A$2:$M$155, MATCH('Underlying Calculated'!T$1, 'Plate Discipline 2'!$A$1:$M$1, 0), FALSE)</f>
        <v>0.68600000000000005</v>
      </c>
      <c r="U83" s="6">
        <f t="shared" si="54"/>
        <v>3.953535000000008E-2</v>
      </c>
      <c r="V83" s="6">
        <f>VLOOKUP($A83, 'Plate Discipline'!$A$2:$N$155, MATCH('Underlying Calculated'!V$1, 'Plate Discipline'!$A$1:$N$1, 0), FALSE)</f>
        <v>0.44914134999999999</v>
      </c>
      <c r="W83" s="6">
        <f>VLOOKUP($A83, 'Plate Discipline 2'!$A$2:$M$155, MATCH('Underlying Calculated'!W$1, 'Plate Discipline 2'!$A$1:$M$1, 0), FALSE)</f>
        <v>0.48499999999999999</v>
      </c>
      <c r="X83" s="6">
        <f t="shared" si="55"/>
        <v>3.5858649999999992E-2</v>
      </c>
      <c r="Y83" s="6">
        <f>VLOOKUP($A83, 'Plate Discipline'!$A$2:$N$155, MATCH('Underlying Calculated'!Y$1, 'Plate Discipline'!$A$1:$N$1, 0), FALSE)</f>
        <v>0.65476190000000001</v>
      </c>
      <c r="Z83" s="6">
        <f>VLOOKUP($A83, 'Plate Discipline 2'!$A$2:$M$155, MATCH('Underlying Calculated'!Z$1, 'Plate Discipline 2'!$A$1:$M$1, 0), FALSE)</f>
        <v>0.53400000000000003</v>
      </c>
      <c r="AA83" s="6">
        <f t="shared" si="56"/>
        <v>-0.12076189999999998</v>
      </c>
      <c r="AB83" s="6">
        <f>VLOOKUP($A83, 'Plate Discipline'!$A$2:$N$155, MATCH('Underlying Calculated'!AB$1, 'Plate Discipline'!$A$1:$N$1, 0), FALSE)</f>
        <v>0.8515625</v>
      </c>
      <c r="AC83" s="6">
        <f>VLOOKUP($A83, 'Plate Discipline 2'!$A$2:$M$155, MATCH('Underlying Calculated'!AC$1, 'Plate Discipline 2'!$A$1:$M$1, 0), FALSE)</f>
        <v>0.82299999999999995</v>
      </c>
      <c r="AD83" s="6">
        <f t="shared" si="57"/>
        <v>-2.8562500000000046E-2</v>
      </c>
      <c r="AE83" s="6">
        <f>VLOOKUP($A83, 'Plate Discipline'!$A$2:$N$155, MATCH('Underlying Calculated'!AE$1, 'Plate Discipline'!$A$1:$N$1, 0), FALSE)</f>
        <v>0.80294118000000003</v>
      </c>
      <c r="AF83" s="6">
        <f>VLOOKUP($A83, 'Plate Discipline 2'!$A$2:$M$155, MATCH('Underlying Calculated'!AF$1, 'Plate Discipline 2'!$A$1:$M$1, 0), FALSE)</f>
        <v>0.74199999999999999</v>
      </c>
      <c r="AG83" s="6">
        <f t="shared" si="58"/>
        <v>-6.0941180000000039E-2</v>
      </c>
      <c r="AH83" s="8">
        <f>VLOOKUP($A83, Statcast!$A$2:$N$155, MATCH('Underlying Calculated'!AH$1, Statcast!$A$1:$N$1, 0), FALSE)</f>
        <v>85.859847331869105</v>
      </c>
      <c r="AI83" s="8">
        <f>VLOOKUP($A83, 'Statcast 2'!$A$2:$M$155, MATCH('Underlying Calculated'!AI$1, 'Statcast 2'!$A$1:$M$1, 0), FALSE)</f>
        <v>86.5</v>
      </c>
      <c r="AJ83" s="8">
        <f t="shared" si="59"/>
        <v>0.64015266813089511</v>
      </c>
      <c r="AK83" s="8">
        <f>VLOOKUP($A83, Statcast!$A$2:$N$155, MATCH('Underlying Calculated'!AK$1, Statcast!$A$1:$N$1, 0), FALSE)</f>
        <v>27.646252617753699</v>
      </c>
      <c r="AL83" s="8">
        <f>VLOOKUP($A83, 'Statcast 2'!$A$2:$M$155, MATCH('Underlying Calculated'!AL$1, 'Statcast 2'!$A$1:$M$1, 0), FALSE)</f>
        <v>22.5</v>
      </c>
      <c r="AM83" s="8">
        <f t="shared" si="60"/>
        <v>-5.1462526177536994</v>
      </c>
      <c r="AN83" s="5">
        <f>VLOOKUP($A83, Statcast!$A$2:$N$155, MATCH('Underlying Calculated'!AN$1, Statcast!$A$1:$N$1, 0), FALSE)</f>
        <v>8.3333329999999997E-2</v>
      </c>
      <c r="AO83" s="5">
        <f>VLOOKUP($A83, 'Statcast 2'!$A$2:$M$155, MATCH('Underlying Calculated'!AO$1, 'Statcast 2'!$A$1:$M$1, 0), FALSE)</f>
        <v>5.2999999999999999E-2</v>
      </c>
      <c r="AP83" s="5">
        <f t="shared" si="61"/>
        <v>-3.0333329999999999E-2</v>
      </c>
      <c r="AQ83" s="5">
        <f>VLOOKUP($A83, Statcast!$A$2:$N$155, MATCH('Underlying Calculated'!AQ$1, Statcast!$A$1:$N$1, 0), FALSE)</f>
        <v>0.32500000000000001</v>
      </c>
      <c r="AR83" s="5">
        <f>VLOOKUP($A83, 'Statcast 2'!$A$2:$M$155, MATCH('Underlying Calculated'!AR$1, 'Statcast 2'!$A$1:$M$1, 0), FALSE)</f>
        <v>0.34</v>
      </c>
      <c r="AS83" s="8">
        <f t="shared" si="62"/>
        <v>1.5000000000000013E-2</v>
      </c>
      <c r="AT83" s="14">
        <f>VLOOKUP($A83,'+ Stats'!$A$2:$N$155, MATCH('Underlying Calculated'!AT$1, '+ Stats'!$A$1:$N$1, 0), FALSE)</f>
        <v>75.340357457726199</v>
      </c>
      <c r="AU83" s="14">
        <f>VLOOKUP($A83,'+ Stats 2'!$A$2:$M$155, MATCH('Underlying Calculated'!AU$1, '+ Stats 2'!$A$1:$M$1, 0), FALSE)</f>
        <v>77</v>
      </c>
      <c r="AV83" s="14">
        <f t="shared" si="63"/>
        <v>1.6596425422738008</v>
      </c>
      <c r="AW83" s="14">
        <f>VLOOKUP($A83,'+ Stats'!$A$2:$N$155, MATCH('Underlying Calculated'!AW$1, '+ Stats'!$A$1:$N$1, 0), FALSE)</f>
        <v>74.795138402258303</v>
      </c>
      <c r="AX83" s="14">
        <f>VLOOKUP($A83,'+ Stats 2'!$A$2:$M$155, MATCH('Underlying Calculated'!AX$1, '+ Stats 2'!$A$1:$M$1, 0), FALSE)</f>
        <v>78</v>
      </c>
      <c r="AY83" s="14">
        <f t="shared" si="64"/>
        <v>3.2048615977416972</v>
      </c>
      <c r="AZ83" s="14">
        <f>VLOOKUP($A83,'+ Stats'!$A$2:$N$155, MATCH('Underlying Calculated'!AZ$1, '+ Stats'!$A$1:$N$1, 0), FALSE)</f>
        <v>139.059764931334</v>
      </c>
      <c r="BA83" s="14">
        <f>VLOOKUP($A83,'+ Stats 2'!$A$2:$S$155, MATCH('Underlying Calculated'!BA$1, '+ Stats 2'!$A$1:$S$1, 0), FALSE)</f>
        <v>134</v>
      </c>
      <c r="BB83" s="14">
        <f t="shared" si="65"/>
        <v>-5.0597649313340014</v>
      </c>
    </row>
    <row r="84" spans="1:54" x14ac:dyDescent="0.45">
      <c r="A84" t="s">
        <v>132</v>
      </c>
      <c r="B84" t="str">
        <f>VLOOKUP($A84, 'Plate Discipline'!$A$2:$N$155, MATCH('Underlying Calculated'!B$1, 'Plate Discipline'!$A$1:$N$1, 0), FALSE)</f>
        <v>LAA</v>
      </c>
      <c r="C84" s="7">
        <f>VLOOKUP($A84, Dashboard!$A$2:$N$155, MATCH('Underlying Calculated'!C$1, Dashboard!$A$1:$N$1, 0), FALSE)</f>
        <v>0.33636363600000002</v>
      </c>
      <c r="D84" s="7">
        <f>VLOOKUP($A84, 'Dashboard 2'!$A$2:$M$155, MATCH('Underlying Calculated'!D$1, 'Dashboard 2'!$A$1:$M$1, 0), FALSE)</f>
        <v>0.29599999999999999</v>
      </c>
      <c r="E84" s="7">
        <f t="shared" si="50"/>
        <v>-4.0363636000000036E-2</v>
      </c>
      <c r="F84" s="7">
        <f>VLOOKUP($A84, 'Career Advanced'!$A$2:$X$450, MATCH('Underlying Calculated'!$D$1, 'Career Advanced'!$A$1:$X$1, 0), FALSE)</f>
        <v>0.29145728599999998</v>
      </c>
      <c r="G84" s="7">
        <f t="shared" si="51"/>
        <v>4.4906350000000039E-2</v>
      </c>
      <c r="H84" s="7">
        <f t="shared" si="52"/>
        <v>4.5427140000000032E-3</v>
      </c>
      <c r="I84" s="7">
        <f t="shared" si="43"/>
        <v>-4.0363636000000036E-2</v>
      </c>
      <c r="J84" s="7">
        <f t="shared" si="48"/>
        <v>4.0363636000000036E-2</v>
      </c>
      <c r="K84" s="14">
        <f t="shared" si="49"/>
        <v>44</v>
      </c>
      <c r="L84" s="7">
        <f t="shared" si="44"/>
        <v>4.4906350000000039E-2</v>
      </c>
      <c r="M84" s="7">
        <f t="shared" si="45"/>
        <v>4.5427140000000032E-3</v>
      </c>
      <c r="N84" s="14">
        <f t="shared" si="46"/>
        <v>36</v>
      </c>
      <c r="O84" s="14">
        <f t="shared" si="47"/>
        <v>91</v>
      </c>
      <c r="P84" s="6">
        <f>VLOOKUP($A84, 'Plate Discipline'!$A$2:$N$155, MATCH('Underlying Calculated'!P$1, 'Plate Discipline'!$A$1:$N$1, 0), FALSE)</f>
        <v>0.33620689999999998</v>
      </c>
      <c r="Q84" s="6">
        <f>VLOOKUP($A84, 'Plate Discipline 2'!$A$2:$M$155, MATCH('Underlying Calculated'!Q$1, 'Plate Discipline 2'!$A$1:$M$1, 0), FALSE)</f>
        <v>0.34499999999999997</v>
      </c>
      <c r="R84" s="6">
        <f t="shared" si="53"/>
        <v>8.7930999999999981E-3</v>
      </c>
      <c r="S84" s="6">
        <f>VLOOKUP($A84, 'Plate Discipline'!$A$2:$N$155, MATCH('Underlying Calculated'!S$1, 'Plate Discipline'!$A$1:$N$1, 0), FALSE)</f>
        <v>0.65930599000000001</v>
      </c>
      <c r="T84" s="6">
        <f>VLOOKUP($A84, 'Plate Discipline 2'!$A$2:$M$155, MATCH('Underlying Calculated'!T$1, 'Plate Discipline 2'!$A$1:$M$1, 0), FALSE)</f>
        <v>0.751</v>
      </c>
      <c r="U84" s="6">
        <f t="shared" si="54"/>
        <v>9.1694009999999992E-2</v>
      </c>
      <c r="V84" s="6">
        <f>VLOOKUP($A84, 'Plate Discipline'!$A$2:$N$155, MATCH('Underlying Calculated'!V$1, 'Plate Discipline'!$A$1:$N$1, 0), FALSE)</f>
        <v>0.49022556</v>
      </c>
      <c r="W84" s="6">
        <f>VLOOKUP($A84, 'Plate Discipline 2'!$A$2:$M$155, MATCH('Underlying Calculated'!W$1, 'Plate Discipline 2'!$A$1:$M$1, 0), FALSE)</f>
        <v>0.54200000000000004</v>
      </c>
      <c r="X84" s="6">
        <f t="shared" si="55"/>
        <v>5.1774440000000033E-2</v>
      </c>
      <c r="Y84" s="6">
        <f>VLOOKUP($A84, 'Plate Discipline'!$A$2:$N$155, MATCH('Underlying Calculated'!Y$1, 'Plate Discipline'!$A$1:$N$1, 0), FALSE)</f>
        <v>0.50427350000000004</v>
      </c>
      <c r="Z84" s="6">
        <f>VLOOKUP($A84, 'Plate Discipline 2'!$A$2:$M$155, MATCH('Underlying Calculated'!Z$1, 'Plate Discipline 2'!$A$1:$M$1, 0), FALSE)</f>
        <v>0.42</v>
      </c>
      <c r="AA84" s="6">
        <f t="shared" si="56"/>
        <v>-8.4273500000000057E-2</v>
      </c>
      <c r="AB84" s="6">
        <f>VLOOKUP($A84, 'Plate Discipline'!$A$2:$N$155, MATCH('Underlying Calculated'!AB$1, 'Plate Discipline'!$A$1:$N$1, 0), FALSE)</f>
        <v>0.81339713000000002</v>
      </c>
      <c r="AC84" s="6">
        <f>VLOOKUP($A84, 'Plate Discipline 2'!$A$2:$M$155, MATCH('Underlying Calculated'!AC$1, 'Plate Discipline 2'!$A$1:$M$1, 0), FALSE)</f>
        <v>0.81399999999999995</v>
      </c>
      <c r="AD84" s="6">
        <f t="shared" si="57"/>
        <v>6.0286999999992208E-4</v>
      </c>
      <c r="AE84" s="6">
        <f>VLOOKUP($A84, 'Plate Discipline'!$A$2:$N$155, MATCH('Underlying Calculated'!AE$1, 'Plate Discipline'!$A$1:$N$1, 0), FALSE)</f>
        <v>0.70245398999999997</v>
      </c>
      <c r="AF84" s="6">
        <f>VLOOKUP($A84, 'Plate Discipline 2'!$A$2:$M$155, MATCH('Underlying Calculated'!AF$1, 'Plate Discipline 2'!$A$1:$M$1, 0), FALSE)</f>
        <v>0.68400000000000005</v>
      </c>
      <c r="AG84" s="6">
        <f t="shared" si="58"/>
        <v>-1.845398999999992E-2</v>
      </c>
      <c r="AH84" s="8">
        <f>VLOOKUP($A84, Statcast!$A$2:$N$155, MATCH('Underlying Calculated'!AH$1, Statcast!$A$1:$N$1, 0), FALSE)</f>
        <v>91.253960186502198</v>
      </c>
      <c r="AI84" s="8">
        <f>VLOOKUP($A84, 'Statcast 2'!$A$2:$M$155, MATCH('Underlying Calculated'!AI$1, 'Statcast 2'!$A$1:$M$1, 0), FALSE)</f>
        <v>89.6</v>
      </c>
      <c r="AJ84" s="8">
        <f t="shared" si="59"/>
        <v>-1.6539601865022036</v>
      </c>
      <c r="AK84" s="8">
        <f>VLOOKUP($A84, Statcast!$A$2:$N$155, MATCH('Underlying Calculated'!AK$1, Statcast!$A$1:$N$1, 0), FALSE)</f>
        <v>18.0666821365771</v>
      </c>
      <c r="AL84" s="8">
        <f>VLOOKUP($A84, 'Statcast 2'!$A$2:$M$155, MATCH('Underlying Calculated'!AL$1, 'Statcast 2'!$A$1:$M$1, 0), FALSE)</f>
        <v>12.3</v>
      </c>
      <c r="AM84" s="8">
        <f t="shared" si="60"/>
        <v>-5.7666821365770993</v>
      </c>
      <c r="AN84" s="5">
        <f>VLOOKUP($A84, Statcast!$A$2:$N$155, MATCH('Underlying Calculated'!AN$1, Statcast!$A$1:$N$1, 0), FALSE)</f>
        <v>8.6206900000000003E-2</v>
      </c>
      <c r="AO84" s="5">
        <f>VLOOKUP($A84, 'Statcast 2'!$A$2:$M$155, MATCH('Underlying Calculated'!AO$1, 'Statcast 2'!$A$1:$M$1, 0), FALSE)</f>
        <v>0.13700000000000001</v>
      </c>
      <c r="AP84" s="5">
        <f t="shared" si="61"/>
        <v>5.0793100000000008E-2</v>
      </c>
      <c r="AQ84" s="5">
        <f>VLOOKUP($A84, Statcast!$A$2:$N$155, MATCH('Underlying Calculated'!AQ$1, Statcast!$A$1:$N$1, 0), FALSE)</f>
        <v>0.47413792999999999</v>
      </c>
      <c r="AR84" s="5">
        <f>VLOOKUP($A84, 'Statcast 2'!$A$2:$M$155, MATCH('Underlying Calculated'!AR$1, 'Statcast 2'!$A$1:$M$1, 0), FALSE)</f>
        <v>0.45900000000000002</v>
      </c>
      <c r="AS84" s="8">
        <f t="shared" si="62"/>
        <v>-1.5137929999999966E-2</v>
      </c>
      <c r="AT84" s="14">
        <f>VLOOKUP($A84,'+ Stats'!$A$2:$N$155, MATCH('Underlying Calculated'!AT$1, '+ Stats'!$A$1:$N$1, 0), FALSE)</f>
        <v>143.05033584563901</v>
      </c>
      <c r="AU84" s="14">
        <f>VLOOKUP($A84,'+ Stats 2'!$A$2:$M$155, MATCH('Underlying Calculated'!AU$1, '+ Stats 2'!$A$1:$M$1, 0), FALSE)</f>
        <v>107</v>
      </c>
      <c r="AV84" s="14">
        <f t="shared" si="63"/>
        <v>-36.050335845639012</v>
      </c>
      <c r="AW84" s="14">
        <f>VLOOKUP($A84,'+ Stats'!$A$2:$N$155, MATCH('Underlying Calculated'!AW$1, '+ Stats'!$A$1:$N$1, 0), FALSE)</f>
        <v>83.828367605707797</v>
      </c>
      <c r="AX84" s="14">
        <f>VLOOKUP($A84,'+ Stats 2'!$A$2:$M$155, MATCH('Underlying Calculated'!AX$1, '+ Stats 2'!$A$1:$M$1, 0), FALSE)</f>
        <v>103</v>
      </c>
      <c r="AY84" s="14">
        <f t="shared" si="64"/>
        <v>19.171632394292203</v>
      </c>
      <c r="AZ84" s="14">
        <f>VLOOKUP($A84,'+ Stats'!$A$2:$N$155, MATCH('Underlying Calculated'!AZ$1, '+ Stats'!$A$1:$N$1, 0), FALSE)</f>
        <v>95.739145195667902</v>
      </c>
      <c r="BA84" s="14">
        <f>VLOOKUP($A84,'+ Stats 2'!$A$2:$S$155, MATCH('Underlying Calculated'!BA$1, '+ Stats 2'!$A$1:$S$1, 0), FALSE)</f>
        <v>94</v>
      </c>
      <c r="BB84" s="14">
        <f t="shared" si="65"/>
        <v>-1.739145195667902</v>
      </c>
    </row>
    <row r="85" spans="1:54" x14ac:dyDescent="0.45">
      <c r="A85" t="s">
        <v>161</v>
      </c>
      <c r="B85" t="str">
        <f>VLOOKUP($A85, 'Plate Discipline'!$A$2:$N$155, MATCH('Underlying Calculated'!B$1, 'Plate Discipline'!$A$1:$N$1, 0), FALSE)</f>
        <v>MIL</v>
      </c>
      <c r="C85" s="7">
        <f>VLOOKUP($A85, Dashboard!$A$2:$N$155, MATCH('Underlying Calculated'!C$1, Dashboard!$A$1:$N$1, 0), FALSE)</f>
        <v>0.30952380899999998</v>
      </c>
      <c r="D85" s="7">
        <f>VLOOKUP($A85, 'Dashboard 2'!$A$2:$M$155, MATCH('Underlying Calculated'!D$1, 'Dashboard 2'!$A$1:$M$1, 0), FALSE)</f>
        <v>0.317</v>
      </c>
      <c r="E85" s="7">
        <f t="shared" si="50"/>
        <v>7.4761910000000209E-3</v>
      </c>
      <c r="F85" s="7">
        <f>VLOOKUP($A85, 'Career Advanced'!$A$2:$X$450, MATCH('Underlying Calculated'!$D$1, 'Career Advanced'!$A$1:$X$1, 0), FALSE)</f>
        <v>0.30691056900000002</v>
      </c>
      <c r="G85" s="7">
        <f t="shared" si="51"/>
        <v>2.6132399999999611E-3</v>
      </c>
      <c r="H85" s="7">
        <f t="shared" si="52"/>
        <v>1.0089430999999982E-2</v>
      </c>
      <c r="I85" s="7">
        <f t="shared" si="43"/>
        <v>7.4761910000000209E-3</v>
      </c>
      <c r="J85" s="7">
        <f t="shared" si="48"/>
        <v>7.4761910000000209E-3</v>
      </c>
      <c r="K85" s="14">
        <f t="shared" si="49"/>
        <v>91</v>
      </c>
      <c r="L85" s="7">
        <f t="shared" si="44"/>
        <v>2.6132399999999611E-3</v>
      </c>
      <c r="M85" s="7">
        <f t="shared" si="45"/>
        <v>1.0089430999999982E-2</v>
      </c>
      <c r="N85" s="14">
        <f t="shared" si="46"/>
        <v>95</v>
      </c>
      <c r="O85" s="14">
        <f t="shared" si="47"/>
        <v>72</v>
      </c>
      <c r="P85" s="6">
        <f>VLOOKUP($A85, 'Plate Discipline'!$A$2:$N$155, MATCH('Underlying Calculated'!P$1, 'Plate Discipline'!$A$1:$N$1, 0), FALSE)</f>
        <v>0.26139817999999998</v>
      </c>
      <c r="Q85" s="6">
        <f>VLOOKUP($A85, 'Plate Discipline 2'!$A$2:$M$155, MATCH('Underlying Calculated'!Q$1, 'Plate Discipline 2'!$A$1:$M$1, 0), FALSE)</f>
        <v>0.27800000000000002</v>
      </c>
      <c r="R85" s="6">
        <f t="shared" si="53"/>
        <v>1.6601820000000045E-2</v>
      </c>
      <c r="S85" s="6">
        <f>VLOOKUP($A85, 'Plate Discipline'!$A$2:$N$155, MATCH('Underlying Calculated'!S$1, 'Plate Discipline'!$A$1:$N$1, 0), FALSE)</f>
        <v>0.51253481999999995</v>
      </c>
      <c r="T85" s="6">
        <f>VLOOKUP($A85, 'Plate Discipline 2'!$A$2:$M$155, MATCH('Underlying Calculated'!T$1, 'Plate Discipline 2'!$A$1:$M$1, 0), FALSE)</f>
        <v>0.55400000000000005</v>
      </c>
      <c r="U85" s="6">
        <f t="shared" si="54"/>
        <v>4.1465180000000101E-2</v>
      </c>
      <c r="V85" s="6">
        <f>VLOOKUP($A85, 'Plate Discipline'!$A$2:$N$155, MATCH('Underlying Calculated'!V$1, 'Plate Discipline'!$A$1:$N$1, 0), FALSE)</f>
        <v>0.39244185999999998</v>
      </c>
      <c r="W85" s="6">
        <f>VLOOKUP($A85, 'Plate Discipline 2'!$A$2:$M$155, MATCH('Underlying Calculated'!W$1, 'Plate Discipline 2'!$A$1:$M$1, 0), FALSE)</f>
        <v>0.42</v>
      </c>
      <c r="X85" s="6">
        <f t="shared" si="55"/>
        <v>2.7558140000000009E-2</v>
      </c>
      <c r="Y85" s="6">
        <f>VLOOKUP($A85, 'Plate Discipline'!$A$2:$N$155, MATCH('Underlying Calculated'!Y$1, 'Plate Discipline'!$A$1:$N$1, 0), FALSE)</f>
        <v>0.69767442000000002</v>
      </c>
      <c r="Z85" s="6">
        <f>VLOOKUP($A85, 'Plate Discipline 2'!$A$2:$M$155, MATCH('Underlying Calculated'!Z$1, 'Plate Discipline 2'!$A$1:$M$1, 0), FALSE)</f>
        <v>0.81499999999999995</v>
      </c>
      <c r="AA85" s="6">
        <f t="shared" si="56"/>
        <v>0.11732557999999993</v>
      </c>
      <c r="AB85" s="6">
        <f>VLOOKUP($A85, 'Plate Discipline'!$A$2:$N$155, MATCH('Underlying Calculated'!AB$1, 'Plate Discipline'!$A$1:$N$1, 0), FALSE)</f>
        <v>0.93478260999999996</v>
      </c>
      <c r="AC85" s="6">
        <f>VLOOKUP($A85, 'Plate Discipline 2'!$A$2:$M$155, MATCH('Underlying Calculated'!AC$1, 'Plate Discipline 2'!$A$1:$M$1, 0), FALSE)</f>
        <v>0.94499999999999995</v>
      </c>
      <c r="AD85" s="6">
        <f t="shared" si="57"/>
        <v>1.0217389999999993E-2</v>
      </c>
      <c r="AE85" s="6">
        <f>VLOOKUP($A85, 'Plate Discipline'!$A$2:$N$155, MATCH('Underlying Calculated'!AE$1, 'Plate Discipline'!$A$1:$N$1, 0), FALSE)</f>
        <v>0.85925925999999997</v>
      </c>
      <c r="AF85" s="6">
        <f>VLOOKUP($A85, 'Plate Discipline 2'!$A$2:$M$155, MATCH('Underlying Calculated'!AF$1, 'Plate Discipline 2'!$A$1:$M$1, 0), FALSE)</f>
        <v>0.90300000000000002</v>
      </c>
      <c r="AG85" s="6">
        <f t="shared" si="58"/>
        <v>4.3740740000000056E-2</v>
      </c>
      <c r="AH85" s="8">
        <f>VLOOKUP($A85, Statcast!$A$2:$N$155, MATCH('Underlying Calculated'!AH$1, Statcast!$A$1:$N$1, 0), FALSE)</f>
        <v>85.249017395019493</v>
      </c>
      <c r="AI85" s="8">
        <f>VLOOKUP($A85, 'Statcast 2'!$A$2:$M$155, MATCH('Underlying Calculated'!AI$1, 'Statcast 2'!$A$1:$M$1, 0), FALSE)</f>
        <v>82</v>
      </c>
      <c r="AJ85" s="8">
        <f t="shared" si="59"/>
        <v>-3.2490173950194929</v>
      </c>
      <c r="AK85" s="8">
        <f>VLOOKUP($A85, Statcast!$A$2:$N$155, MATCH('Underlying Calculated'!AK$1, Statcast!$A$1:$N$1, 0), FALSE)</f>
        <v>5.3163806521703298</v>
      </c>
      <c r="AL85" s="8">
        <f>VLOOKUP($A85, 'Statcast 2'!$A$2:$M$155, MATCH('Underlying Calculated'!AL$1, 'Statcast 2'!$A$1:$M$1, 0), FALSE)</f>
        <v>12.5</v>
      </c>
      <c r="AM85" s="8">
        <f t="shared" si="60"/>
        <v>7.1836193478296702</v>
      </c>
      <c r="AN85" s="5">
        <f>VLOOKUP($A85, Statcast!$A$2:$N$155, MATCH('Underlying Calculated'!AN$1, Statcast!$A$1:$N$1, 0), FALSE)</f>
        <v>7.8125E-3</v>
      </c>
      <c r="AO85" s="5">
        <f>VLOOKUP($A85, 'Statcast 2'!$A$2:$M$155, MATCH('Underlying Calculated'!AO$1, 'Statcast 2'!$A$1:$M$1, 0), FALSE)</f>
        <v>8.9999999999999993E-3</v>
      </c>
      <c r="AP85" s="5">
        <f t="shared" si="61"/>
        <v>1.1874999999999993E-3</v>
      </c>
      <c r="AQ85" s="5">
        <f>VLOOKUP($A85, Statcast!$A$2:$N$155, MATCH('Underlying Calculated'!AQ$1, Statcast!$A$1:$N$1, 0), FALSE)</f>
        <v>0.2109375</v>
      </c>
      <c r="AR85" s="5">
        <f>VLOOKUP($A85, 'Statcast 2'!$A$2:$M$155, MATCH('Underlying Calculated'!AR$1, 'Statcast 2'!$A$1:$M$1, 0), FALSE)</f>
        <v>0.184</v>
      </c>
      <c r="AS85" s="8">
        <f t="shared" si="62"/>
        <v>-2.6937500000000003E-2</v>
      </c>
      <c r="AT85" s="14">
        <f>VLOOKUP($A85,'+ Stats'!$A$2:$N$155, MATCH('Underlying Calculated'!AT$1, '+ Stats'!$A$1:$N$1, 0), FALSE)</f>
        <v>95.839388448702294</v>
      </c>
      <c r="AU85" s="14">
        <f>VLOOKUP($A85,'+ Stats 2'!$A$2:$M$155, MATCH('Underlying Calculated'!AU$1, '+ Stats 2'!$A$1:$M$1, 0), FALSE)</f>
        <v>101</v>
      </c>
      <c r="AV85" s="14">
        <f t="shared" si="63"/>
        <v>5.1606115512977055</v>
      </c>
      <c r="AW85" s="14">
        <f>VLOOKUP($A85,'+ Stats'!$A$2:$N$155, MATCH('Underlying Calculated'!AW$1, '+ Stats'!$A$1:$N$1, 0), FALSE)</f>
        <v>121.77712223222299</v>
      </c>
      <c r="AX85" s="14">
        <f>VLOOKUP($A85,'+ Stats 2'!$A$2:$M$155, MATCH('Underlying Calculated'!AX$1, '+ Stats 2'!$A$1:$M$1, 0), FALSE)</f>
        <v>105</v>
      </c>
      <c r="AY85" s="14">
        <f t="shared" si="64"/>
        <v>-16.777122232222993</v>
      </c>
      <c r="AZ85" s="14">
        <f>VLOOKUP($A85,'+ Stats'!$A$2:$N$155, MATCH('Underlying Calculated'!AZ$1, '+ Stats'!$A$1:$N$1, 0), FALSE)</f>
        <v>76.987676947432902</v>
      </c>
      <c r="BA85" s="14">
        <f>VLOOKUP($A85,'+ Stats 2'!$A$2:$S$155, MATCH('Underlying Calculated'!BA$1, '+ Stats 2'!$A$1:$S$1, 0), FALSE)</f>
        <v>93</v>
      </c>
      <c r="BB85" s="14">
        <f t="shared" si="65"/>
        <v>16.012323052567098</v>
      </c>
    </row>
    <row r="86" spans="1:54" x14ac:dyDescent="0.45">
      <c r="A86" t="s">
        <v>42</v>
      </c>
      <c r="B86" t="str">
        <f>VLOOKUP($A86, 'Plate Discipline'!$A$2:$N$155, MATCH('Underlying Calculated'!B$1, 'Plate Discipline'!$A$1:$N$1, 0), FALSE)</f>
        <v>TBR</v>
      </c>
      <c r="C86" s="7">
        <f>VLOOKUP($A86, Dashboard!$A$2:$N$155, MATCH('Underlying Calculated'!C$1, Dashboard!$A$1:$N$1, 0), FALSE)</f>
        <v>0.32394366099999999</v>
      </c>
      <c r="D86" s="7">
        <f>VLOOKUP($A86, 'Dashboard 2'!$A$2:$M$155, MATCH('Underlying Calculated'!D$1, 'Dashboard 2'!$A$1:$M$1, 0), FALSE)</f>
        <v>0.193</v>
      </c>
      <c r="E86" s="7">
        <f t="shared" si="50"/>
        <v>-0.13094366099999999</v>
      </c>
      <c r="F86" s="7">
        <f>VLOOKUP($A86, 'Career Advanced'!$A$2:$X$450, MATCH('Underlying Calculated'!$D$1, 'Career Advanced'!$A$1:$X$1, 0), FALSE)</f>
        <v>0.239130434</v>
      </c>
      <c r="G86" s="7">
        <f t="shared" si="51"/>
        <v>8.4813226999999991E-2</v>
      </c>
      <c r="H86" s="7">
        <f t="shared" si="52"/>
        <v>-4.6130433999999998E-2</v>
      </c>
      <c r="I86" s="7">
        <f t="shared" si="43"/>
        <v>-0.13094366099999999</v>
      </c>
      <c r="J86" s="7">
        <f t="shared" si="48"/>
        <v>0.13094366099999999</v>
      </c>
      <c r="K86" s="14">
        <f t="shared" si="49"/>
        <v>2</v>
      </c>
      <c r="L86" s="7">
        <f t="shared" si="44"/>
        <v>8.4813226999999991E-2</v>
      </c>
      <c r="M86" s="7">
        <f t="shared" si="45"/>
        <v>4.6130433999999998E-2</v>
      </c>
      <c r="N86" s="14">
        <f t="shared" si="46"/>
        <v>3</v>
      </c>
      <c r="O86" s="14">
        <f t="shared" si="47"/>
        <v>9</v>
      </c>
      <c r="P86" s="6">
        <f>VLOOKUP($A86, 'Plate Discipline'!$A$2:$N$155, MATCH('Underlying Calculated'!P$1, 'Plate Discipline'!$A$1:$N$1, 0), FALSE)</f>
        <v>0.26077586000000003</v>
      </c>
      <c r="Q86" s="6">
        <f>VLOOKUP($A86, 'Plate Discipline 2'!$A$2:$M$155, MATCH('Underlying Calculated'!Q$1, 'Plate Discipline 2'!$A$1:$M$1, 0), FALSE)</f>
        <v>0.251</v>
      </c>
      <c r="R86" s="6">
        <f t="shared" si="53"/>
        <v>-9.7758600000000251E-3</v>
      </c>
      <c r="S86" s="6">
        <f>VLOOKUP($A86, 'Plate Discipline'!$A$2:$N$155, MATCH('Underlying Calculated'!S$1, 'Plate Discipline'!$A$1:$N$1, 0), FALSE)</f>
        <v>0.61895160999999999</v>
      </c>
      <c r="T86" s="6">
        <f>VLOOKUP($A86, 'Plate Discipline 2'!$A$2:$M$155, MATCH('Underlying Calculated'!T$1, 'Plate Discipline 2'!$A$1:$M$1, 0), FALSE)</f>
        <v>0.63600000000000001</v>
      </c>
      <c r="U86" s="6">
        <f t="shared" si="54"/>
        <v>1.7048390000000024E-2</v>
      </c>
      <c r="V86" s="6">
        <f>VLOOKUP($A86, 'Plate Discipline'!$A$2:$N$155, MATCH('Underlying Calculated'!V$1, 'Plate Discipline'!$A$1:$N$1, 0), FALSE)</f>
        <v>0.44583333000000003</v>
      </c>
      <c r="W86" s="6">
        <f>VLOOKUP($A86, 'Plate Discipline 2'!$A$2:$M$155, MATCH('Underlying Calculated'!W$1, 'Plate Discipline 2'!$A$1:$M$1, 0), FALSE)</f>
        <v>0.44500000000000001</v>
      </c>
      <c r="X86" s="6">
        <f t="shared" si="55"/>
        <v>-8.33330000000021E-4</v>
      </c>
      <c r="Y86" s="6">
        <f>VLOOKUP($A86, 'Plate Discipline'!$A$2:$N$155, MATCH('Underlying Calculated'!Y$1, 'Plate Discipline'!$A$1:$N$1, 0), FALSE)</f>
        <v>0.64462810000000004</v>
      </c>
      <c r="Z86" s="6">
        <f>VLOOKUP($A86, 'Plate Discipline 2'!$A$2:$M$155, MATCH('Underlying Calculated'!Z$1, 'Plate Discipline 2'!$A$1:$M$1, 0), FALSE)</f>
        <v>0.66700000000000004</v>
      </c>
      <c r="AA86" s="6">
        <f t="shared" si="56"/>
        <v>2.23719E-2</v>
      </c>
      <c r="AB86" s="6">
        <f>VLOOKUP($A86, 'Plate Discipline'!$A$2:$N$155, MATCH('Underlying Calculated'!AB$1, 'Plate Discipline'!$A$1:$N$1, 0), FALSE)</f>
        <v>0.89576546999999995</v>
      </c>
      <c r="AC86" s="6">
        <f>VLOOKUP($A86, 'Plate Discipline 2'!$A$2:$M$155, MATCH('Underlying Calculated'!AC$1, 'Plate Discipline 2'!$A$1:$M$1, 0), FALSE)</f>
        <v>0.91400000000000003</v>
      </c>
      <c r="AD86" s="6">
        <f t="shared" si="57"/>
        <v>1.8234530000000082E-2</v>
      </c>
      <c r="AE86" s="6">
        <f>VLOOKUP($A86, 'Plate Discipline'!$A$2:$N$155, MATCH('Underlying Calculated'!AE$1, 'Plate Discipline'!$A$1:$N$1, 0), FALSE)</f>
        <v>0.82476636000000003</v>
      </c>
      <c r="AF86" s="6">
        <f>VLOOKUP($A86, 'Plate Discipline 2'!$A$2:$M$155, MATCH('Underlying Calculated'!AF$1, 'Plate Discipline 2'!$A$1:$M$1, 0), FALSE)</f>
        <v>0.84499999999999997</v>
      </c>
      <c r="AG86" s="6">
        <f t="shared" si="58"/>
        <v>2.0233639999999942E-2</v>
      </c>
      <c r="AH86" s="8">
        <f>VLOOKUP($A86, Statcast!$A$2:$N$155, MATCH('Underlying Calculated'!AH$1, Statcast!$A$1:$N$1, 0), FALSE)</f>
        <v>85.1165746474108</v>
      </c>
      <c r="AI86" s="8">
        <f>VLOOKUP($A86, 'Statcast 2'!$A$2:$M$155, MATCH('Underlying Calculated'!AI$1, 'Statcast 2'!$A$1:$M$1, 0), FALSE)</f>
        <v>84.7</v>
      </c>
      <c r="AJ86" s="8">
        <f t="shared" si="59"/>
        <v>-0.41657464741079764</v>
      </c>
      <c r="AK86" s="8">
        <f>VLOOKUP($A86, Statcast!$A$2:$N$155, MATCH('Underlying Calculated'!AK$1, Statcast!$A$1:$N$1, 0), FALSE)</f>
        <v>23.796221938354201</v>
      </c>
      <c r="AL86" s="8">
        <f>VLOOKUP($A86, 'Statcast 2'!$A$2:$M$155, MATCH('Underlying Calculated'!AL$1, 'Statcast 2'!$A$1:$M$1, 0), FALSE)</f>
        <v>22.9</v>
      </c>
      <c r="AM86" s="8">
        <f t="shared" si="60"/>
        <v>-0.89622193835420205</v>
      </c>
      <c r="AN86" s="5">
        <f>VLOOKUP($A86, Statcast!$A$2:$N$155, MATCH('Underlying Calculated'!AN$1, Statcast!$A$1:$N$1, 0), FALSE)</f>
        <v>5.960265E-2</v>
      </c>
      <c r="AO86" s="5">
        <f>VLOOKUP($A86, 'Statcast 2'!$A$2:$M$155, MATCH('Underlying Calculated'!AO$1, 'Statcast 2'!$A$1:$M$1, 0), FALSE)</f>
        <v>4.2999999999999997E-2</v>
      </c>
      <c r="AP86" s="5">
        <f t="shared" si="61"/>
        <v>-1.6602650000000004E-2</v>
      </c>
      <c r="AQ86" s="5">
        <f>VLOOKUP($A86, Statcast!$A$2:$N$155, MATCH('Underlying Calculated'!AQ$1, Statcast!$A$1:$N$1, 0), FALSE)</f>
        <v>0.2781457</v>
      </c>
      <c r="AR86" s="5">
        <f>VLOOKUP($A86, 'Statcast 2'!$A$2:$M$155, MATCH('Underlying Calculated'!AR$1, 'Statcast 2'!$A$1:$M$1, 0), FALSE)</f>
        <v>0.25700000000000001</v>
      </c>
      <c r="AS86" s="8">
        <f t="shared" si="62"/>
        <v>-2.114569999999999E-2</v>
      </c>
      <c r="AT86" s="14">
        <f>VLOOKUP($A86,'+ Stats'!$A$2:$N$155, MATCH('Underlying Calculated'!AT$1, '+ Stats'!$A$1:$N$1, 0), FALSE)</f>
        <v>129.372923958976</v>
      </c>
      <c r="AU86" s="14">
        <f>VLOOKUP($A86,'+ Stats 2'!$A$2:$M$155, MATCH('Underlying Calculated'!AU$1, '+ Stats 2'!$A$1:$M$1, 0), FALSE)</f>
        <v>104</v>
      </c>
      <c r="AV86" s="14">
        <f t="shared" si="63"/>
        <v>-25.372923958976003</v>
      </c>
      <c r="AW86" s="14">
        <f>VLOOKUP($A86,'+ Stats'!$A$2:$N$155, MATCH('Underlying Calculated'!AW$1, '+ Stats'!$A$1:$N$1, 0), FALSE)</f>
        <v>60.650656828129897</v>
      </c>
      <c r="AX86" s="14">
        <f>VLOOKUP($A86,'+ Stats 2'!$A$2:$M$155, MATCH('Underlying Calculated'!AX$1, '+ Stats 2'!$A$1:$M$1, 0), FALSE)</f>
        <v>78</v>
      </c>
      <c r="AY86" s="14">
        <f t="shared" si="64"/>
        <v>17.349343171870103</v>
      </c>
      <c r="AZ86" s="14">
        <f>VLOOKUP($A86,'+ Stats'!$A$2:$N$155, MATCH('Underlying Calculated'!AZ$1, '+ Stats'!$A$1:$N$1, 0), FALSE)</f>
        <v>127.175439268248</v>
      </c>
      <c r="BA86" s="14">
        <f>VLOOKUP($A86,'+ Stats 2'!$A$2:$S$155, MATCH('Underlying Calculated'!BA$1, '+ Stats 2'!$A$1:$S$1, 0), FALSE)</f>
        <v>121</v>
      </c>
      <c r="BB86" s="14">
        <f t="shared" si="65"/>
        <v>-6.1754392682479988</v>
      </c>
    </row>
    <row r="87" spans="1:54" x14ac:dyDescent="0.45">
      <c r="A87" t="s">
        <v>71</v>
      </c>
      <c r="B87" t="str">
        <f>VLOOKUP($A87, 'Plate Discipline'!$A$2:$N$155, MATCH('Underlying Calculated'!B$1, 'Plate Discipline'!$A$1:$N$1, 0), FALSE)</f>
        <v>LAD</v>
      </c>
      <c r="C87" s="7">
        <f>VLOOKUP($A87, Dashboard!$A$2:$N$155, MATCH('Underlying Calculated'!C$1, Dashboard!$A$1:$N$1, 0), FALSE)</f>
        <v>0.32374100700000003</v>
      </c>
      <c r="D87" s="7">
        <f>VLOOKUP($A87, 'Dashboard 2'!$A$2:$M$155, MATCH('Underlying Calculated'!D$1, 'Dashboard 2'!$A$1:$M$1, 0), FALSE)</f>
        <v>0.23799999999999999</v>
      </c>
      <c r="E87" s="7">
        <f t="shared" si="50"/>
        <v>-8.5741007000000036E-2</v>
      </c>
      <c r="F87" s="7">
        <f>VLOOKUP($A87, 'Career Advanced'!$A$2:$X$450, MATCH('Underlying Calculated'!$D$1, 'Career Advanced'!$A$1:$X$1, 0), FALSE)</f>
        <v>0.27506426699999997</v>
      </c>
      <c r="G87" s="7">
        <f t="shared" si="51"/>
        <v>4.8676740000000052E-2</v>
      </c>
      <c r="H87" s="7">
        <f t="shared" si="52"/>
        <v>-3.7064266999999984E-2</v>
      </c>
      <c r="I87" s="7">
        <f t="shared" si="43"/>
        <v>-8.5741007000000036E-2</v>
      </c>
      <c r="J87" s="7">
        <f t="shared" si="48"/>
        <v>8.5741007000000036E-2</v>
      </c>
      <c r="K87" s="14">
        <f t="shared" si="49"/>
        <v>10</v>
      </c>
      <c r="L87" s="7">
        <f t="shared" si="44"/>
        <v>4.8676740000000052E-2</v>
      </c>
      <c r="M87" s="7">
        <f t="shared" si="45"/>
        <v>3.7064266999999984E-2</v>
      </c>
      <c r="N87" s="14">
        <f t="shared" si="46"/>
        <v>29</v>
      </c>
      <c r="O87" s="14">
        <f t="shared" si="47"/>
        <v>21</v>
      </c>
      <c r="P87" s="6">
        <f>VLOOKUP($A87, 'Plate Discipline'!$A$2:$N$155, MATCH('Underlying Calculated'!P$1, 'Plate Discipline'!$A$1:$N$1, 0), FALSE)</f>
        <v>0.27419355000000001</v>
      </c>
      <c r="Q87" s="6">
        <f>VLOOKUP($A87, 'Plate Discipline 2'!$A$2:$M$155, MATCH('Underlying Calculated'!Q$1, 'Plate Discipline 2'!$A$1:$M$1, 0), FALSE)</f>
        <v>0.27</v>
      </c>
      <c r="R87" s="6">
        <f t="shared" si="53"/>
        <v>-4.1935499999999903E-3</v>
      </c>
      <c r="S87" s="6">
        <f>VLOOKUP($A87, 'Plate Discipline'!$A$2:$N$155, MATCH('Underlying Calculated'!S$1, 'Plate Discipline'!$A$1:$N$1, 0), FALSE)</f>
        <v>0.68</v>
      </c>
      <c r="T87" s="6">
        <f>VLOOKUP($A87, 'Plate Discipline 2'!$A$2:$M$155, MATCH('Underlying Calculated'!T$1, 'Plate Discipline 2'!$A$1:$M$1, 0), FALSE)</f>
        <v>0.622</v>
      </c>
      <c r="U87" s="6">
        <f t="shared" si="54"/>
        <v>-5.8000000000000052E-2</v>
      </c>
      <c r="V87" s="6">
        <f>VLOOKUP($A87, 'Plate Discipline'!$A$2:$N$155, MATCH('Underlying Calculated'!V$1, 'Plate Discipline'!$A$1:$N$1, 0), FALSE)</f>
        <v>0.48445596000000002</v>
      </c>
      <c r="W87" s="6">
        <f>VLOOKUP($A87, 'Plate Discipline 2'!$A$2:$M$155, MATCH('Underlying Calculated'!W$1, 'Plate Discipline 2'!$A$1:$M$1, 0), FALSE)</f>
        <v>0.45300000000000001</v>
      </c>
      <c r="X87" s="6">
        <f t="shared" si="55"/>
        <v>-3.1455960000000005E-2</v>
      </c>
      <c r="Y87" s="6">
        <f>VLOOKUP($A87, 'Plate Discipline'!$A$2:$N$155, MATCH('Underlying Calculated'!Y$1, 'Plate Discipline'!$A$1:$N$1, 0), FALSE)</f>
        <v>0.68627450999999995</v>
      </c>
      <c r="Z87" s="6">
        <f>VLOOKUP($A87, 'Plate Discipline 2'!$A$2:$M$155, MATCH('Underlying Calculated'!Z$1, 'Plate Discipline 2'!$A$1:$M$1, 0), FALSE)</f>
        <v>0.65900000000000003</v>
      </c>
      <c r="AA87" s="6">
        <f t="shared" si="56"/>
        <v>-2.7274509999999919E-2</v>
      </c>
      <c r="AB87" s="6">
        <f>VLOOKUP($A87, 'Plate Discipline'!$A$2:$N$155, MATCH('Underlying Calculated'!AB$1, 'Plate Discipline'!$A$1:$N$1, 0), FALSE)</f>
        <v>0.89338234999999999</v>
      </c>
      <c r="AC87" s="6">
        <f>VLOOKUP($A87, 'Plate Discipline 2'!$A$2:$M$155, MATCH('Underlying Calculated'!AC$1, 'Plate Discipline 2'!$A$1:$M$1, 0), FALSE)</f>
        <v>0.86099999999999999</v>
      </c>
      <c r="AD87" s="6">
        <f t="shared" si="57"/>
        <v>-3.2382350000000004E-2</v>
      </c>
      <c r="AE87" s="6">
        <f>VLOOKUP($A87, 'Plate Discipline'!$A$2:$N$155, MATCH('Underlying Calculated'!AE$1, 'Plate Discipline'!$A$1:$N$1, 0), FALSE)</f>
        <v>0.83689840000000004</v>
      </c>
      <c r="AF87" s="6">
        <f>VLOOKUP($A87, 'Plate Discipline 2'!$A$2:$M$155, MATCH('Underlying Calculated'!AF$1, 'Plate Discipline 2'!$A$1:$M$1, 0), FALSE)</f>
        <v>0.80300000000000005</v>
      </c>
      <c r="AG87" s="6">
        <f t="shared" si="58"/>
        <v>-3.3898399999999995E-2</v>
      </c>
      <c r="AH87" s="8">
        <f>VLOOKUP($A87, Statcast!$A$2:$N$155, MATCH('Underlying Calculated'!AH$1, Statcast!$A$1:$N$1, 0), FALSE)</f>
        <v>90.508455315951593</v>
      </c>
      <c r="AI87" s="8">
        <f>VLOOKUP($A87, 'Statcast 2'!$A$2:$M$155, MATCH('Underlying Calculated'!AI$1, 'Statcast 2'!$A$1:$M$1, 0), FALSE)</f>
        <v>88.4</v>
      </c>
      <c r="AJ87" s="8">
        <f t="shared" si="59"/>
        <v>-2.1084553159515877</v>
      </c>
      <c r="AK87" s="8">
        <f>VLOOKUP($A87, Statcast!$A$2:$N$155, MATCH('Underlying Calculated'!AK$1, Statcast!$A$1:$N$1, 0), FALSE)</f>
        <v>18.0279390400853</v>
      </c>
      <c r="AL87" s="8">
        <f>VLOOKUP($A87, 'Statcast 2'!$A$2:$M$155, MATCH('Underlying Calculated'!AL$1, 'Statcast 2'!$A$1:$M$1, 0), FALSE)</f>
        <v>20.6</v>
      </c>
      <c r="AM87" s="8">
        <f t="shared" si="60"/>
        <v>2.5720609599147011</v>
      </c>
      <c r="AN87" s="5">
        <f>VLOOKUP($A87, Statcast!$A$2:$N$155, MATCH('Underlying Calculated'!AN$1, Statcast!$A$1:$N$1, 0), FALSE)</f>
        <v>0.11724138000000001</v>
      </c>
      <c r="AO87" s="5">
        <f>VLOOKUP($A87, 'Statcast 2'!$A$2:$M$155, MATCH('Underlying Calculated'!AO$1, 'Statcast 2'!$A$1:$M$1, 0), FALSE)</f>
        <v>9.1999999999999998E-2</v>
      </c>
      <c r="AP87" s="5">
        <f t="shared" si="61"/>
        <v>-2.5241380000000008E-2</v>
      </c>
      <c r="AQ87" s="5">
        <f>VLOOKUP($A87, Statcast!$A$2:$N$155, MATCH('Underlying Calculated'!AQ$1, Statcast!$A$1:$N$1, 0), FALSE)</f>
        <v>0.44827586000000003</v>
      </c>
      <c r="AR87" s="5">
        <f>VLOOKUP($A87, 'Statcast 2'!$A$2:$M$155, MATCH('Underlying Calculated'!AR$1, 'Statcast 2'!$A$1:$M$1, 0), FALSE)</f>
        <v>0.378</v>
      </c>
      <c r="AS87" s="8">
        <f t="shared" si="62"/>
        <v>-7.0275860000000023E-2</v>
      </c>
      <c r="AT87" s="14">
        <f>VLOOKUP($A87,'+ Stats'!$A$2:$N$155, MATCH('Underlying Calculated'!AT$1, '+ Stats'!$A$1:$N$1, 0), FALSE)</f>
        <v>121.45163894012001</v>
      </c>
      <c r="AU87" s="14">
        <f>VLOOKUP($A87,'+ Stats 2'!$A$2:$M$155, MATCH('Underlying Calculated'!AU$1, '+ Stats 2'!$A$1:$M$1, 0), FALSE)</f>
        <v>77</v>
      </c>
      <c r="AV87" s="14">
        <f t="shared" si="63"/>
        <v>-44.451638940120006</v>
      </c>
      <c r="AW87" s="14">
        <f>VLOOKUP($A87,'+ Stats'!$A$2:$N$155, MATCH('Underlying Calculated'!AW$1, '+ Stats'!$A$1:$N$1, 0), FALSE)</f>
        <v>75.356752235844695</v>
      </c>
      <c r="AX87" s="14">
        <f>VLOOKUP($A87,'+ Stats 2'!$A$2:$M$155, MATCH('Underlying Calculated'!AX$1, '+ Stats 2'!$A$1:$M$1, 0), FALSE)</f>
        <v>75</v>
      </c>
      <c r="AY87" s="14">
        <f t="shared" si="64"/>
        <v>-0.35675223584469506</v>
      </c>
      <c r="AZ87" s="14">
        <f>VLOOKUP($A87,'+ Stats'!$A$2:$N$155, MATCH('Underlying Calculated'!AZ$1, '+ Stats'!$A$1:$N$1, 0), FALSE)</f>
        <v>117.074364035153</v>
      </c>
      <c r="BA87" s="14">
        <f>VLOOKUP($A87,'+ Stats 2'!$A$2:$S$155, MATCH('Underlying Calculated'!BA$1, '+ Stats 2'!$A$1:$S$1, 0), FALSE)</f>
        <v>141</v>
      </c>
      <c r="BB87" s="14">
        <f t="shared" si="65"/>
        <v>23.925635964847004</v>
      </c>
    </row>
    <row r="88" spans="1:54" x14ac:dyDescent="0.45">
      <c r="A88" t="s">
        <v>95</v>
      </c>
      <c r="B88" t="str">
        <f>VLOOKUP($A88, 'Plate Discipline'!$A$2:$N$155, MATCH('Underlying Calculated'!B$1, 'Plate Discipline'!$A$1:$N$1, 0), FALSE)</f>
        <v>CHC</v>
      </c>
      <c r="C88" s="7">
        <f>VLOOKUP($A88, Dashboard!$A$2:$N$155, MATCH('Underlying Calculated'!C$1, Dashboard!$A$1:$N$1, 0), FALSE)</f>
        <v>0.28846153800000002</v>
      </c>
      <c r="D88" s="7">
        <f>VLOOKUP($A88, 'Dashboard 2'!$A$2:$M$155, MATCH('Underlying Calculated'!D$1, 'Dashboard 2'!$A$1:$M$1, 0), FALSE)</f>
        <v>0.28899999999999998</v>
      </c>
      <c r="E88" s="7">
        <f t="shared" si="50"/>
        <v>5.384619999999618E-4</v>
      </c>
      <c r="F88" s="7">
        <f>VLOOKUP($A88, 'Career Advanced'!$A$2:$X$450, MATCH('Underlying Calculated'!$D$1, 'Career Advanced'!$A$1:$X$1, 0), FALSE)</f>
        <v>0.30332326199999998</v>
      </c>
      <c r="G88" s="7">
        <f t="shared" si="51"/>
        <v>-1.4861723999999965E-2</v>
      </c>
      <c r="H88" s="7">
        <f t="shared" si="52"/>
        <v>-1.4323262000000003E-2</v>
      </c>
      <c r="I88" s="7">
        <f t="shared" si="43"/>
        <v>5.384619999999618E-4</v>
      </c>
      <c r="J88" s="7">
        <f t="shared" si="48"/>
        <v>5.384619999999618E-4</v>
      </c>
      <c r="K88" s="14">
        <f t="shared" si="49"/>
        <v>102</v>
      </c>
      <c r="L88" s="7">
        <f t="shared" si="44"/>
        <v>1.4861723999999965E-2</v>
      </c>
      <c r="M88" s="7">
        <f t="shared" si="45"/>
        <v>1.4323262000000003E-2</v>
      </c>
      <c r="N88" s="14">
        <f t="shared" si="46"/>
        <v>72</v>
      </c>
      <c r="O88" s="14">
        <f t="shared" si="47"/>
        <v>57</v>
      </c>
      <c r="P88" s="6">
        <f>VLOOKUP($A88, 'Plate Discipline'!$A$2:$N$155, MATCH('Underlying Calculated'!P$1, 'Plate Discipline'!$A$1:$N$1, 0), FALSE)</f>
        <v>0.30193905999999998</v>
      </c>
      <c r="Q88" s="6">
        <f>VLOOKUP($A88, 'Plate Discipline 2'!$A$2:$M$155, MATCH('Underlying Calculated'!Q$1, 'Plate Discipline 2'!$A$1:$M$1, 0), FALSE)</f>
        <v>0.32200000000000001</v>
      </c>
      <c r="R88" s="6">
        <f t="shared" si="53"/>
        <v>2.0060940000000027E-2</v>
      </c>
      <c r="S88" s="6">
        <f>VLOOKUP($A88, 'Plate Discipline'!$A$2:$N$155, MATCH('Underlying Calculated'!S$1, 'Plate Discipline'!$A$1:$N$1, 0), FALSE)</f>
        <v>0.61780104999999996</v>
      </c>
      <c r="T88" s="6">
        <f>VLOOKUP($A88, 'Plate Discipline 2'!$A$2:$M$155, MATCH('Underlying Calculated'!T$1, 'Plate Discipline 2'!$A$1:$M$1, 0), FALSE)</f>
        <v>0.61899999999999999</v>
      </c>
      <c r="U88" s="6">
        <f t="shared" si="54"/>
        <v>1.1989500000000319E-3</v>
      </c>
      <c r="V88" s="6">
        <f>VLOOKUP($A88, 'Plate Discipline'!$A$2:$N$155, MATCH('Underlying Calculated'!V$1, 'Plate Discipline'!$A$1:$N$1, 0), FALSE)</f>
        <v>0.46433377999999997</v>
      </c>
      <c r="W88" s="6">
        <f>VLOOKUP($A88, 'Plate Discipline 2'!$A$2:$M$155, MATCH('Underlying Calculated'!W$1, 'Plate Discipline 2'!$A$1:$M$1, 0), FALSE)</f>
        <v>0.47799999999999998</v>
      </c>
      <c r="X88" s="6">
        <f t="shared" si="55"/>
        <v>1.3666220000000007E-2</v>
      </c>
      <c r="Y88" s="6">
        <f>VLOOKUP($A88, 'Plate Discipline'!$A$2:$N$155, MATCH('Underlying Calculated'!Y$1, 'Plate Discipline'!$A$1:$N$1, 0), FALSE)</f>
        <v>0.68807339000000001</v>
      </c>
      <c r="Z88" s="6">
        <f>VLOOKUP($A88, 'Plate Discipline 2'!$A$2:$M$155, MATCH('Underlying Calculated'!Z$1, 'Plate Discipline 2'!$A$1:$M$1, 0), FALSE)</f>
        <v>0.80700000000000005</v>
      </c>
      <c r="AA88" s="6">
        <f t="shared" si="56"/>
        <v>0.11892661000000004</v>
      </c>
      <c r="AB88" s="6">
        <f>VLOOKUP($A88, 'Plate Discipline'!$A$2:$N$155, MATCH('Underlying Calculated'!AB$1, 'Plate Discipline'!$A$1:$N$1, 0), FALSE)</f>
        <v>0.93644068000000003</v>
      </c>
      <c r="AC88" s="6">
        <f>VLOOKUP($A88, 'Plate Discipline 2'!$A$2:$M$155, MATCH('Underlying Calculated'!AC$1, 'Plate Discipline 2'!$A$1:$M$1, 0), FALSE)</f>
        <v>0.94699999999999995</v>
      </c>
      <c r="AD88" s="6">
        <f t="shared" si="57"/>
        <v>1.0559319999999928E-2</v>
      </c>
      <c r="AE88" s="6">
        <f>VLOOKUP($A88, 'Plate Discipline'!$A$2:$N$155, MATCH('Underlying Calculated'!AE$1, 'Plate Discipline'!$A$1:$N$1, 0), FALSE)</f>
        <v>0.85797100999999998</v>
      </c>
      <c r="AF88" s="6">
        <f>VLOOKUP($A88, 'Plate Discipline 2'!$A$2:$M$155, MATCH('Underlying Calculated'!AF$1, 'Plate Discipline 2'!$A$1:$M$1, 0), FALSE)</f>
        <v>0.90200000000000002</v>
      </c>
      <c r="AG88" s="6">
        <f t="shared" si="58"/>
        <v>4.4028990000000046E-2</v>
      </c>
      <c r="AH88" s="8">
        <f>VLOOKUP($A88, Statcast!$A$2:$N$155, MATCH('Underlying Calculated'!AH$1, Statcast!$A$1:$N$1, 0), FALSE)</f>
        <v>87.209615779828397</v>
      </c>
      <c r="AI88" s="8">
        <f>VLOOKUP($A88, 'Statcast 2'!$A$2:$M$155, MATCH('Underlying Calculated'!AI$1, 'Statcast 2'!$A$1:$M$1, 0), FALSE)</f>
        <v>85</v>
      </c>
      <c r="AJ88" s="8">
        <f t="shared" si="59"/>
        <v>-2.2096157798283969</v>
      </c>
      <c r="AK88" s="8">
        <f>VLOOKUP($A88, Statcast!$A$2:$N$155, MATCH('Underlying Calculated'!AK$1, Statcast!$A$1:$N$1, 0), FALSE)</f>
        <v>11.390610691867201</v>
      </c>
      <c r="AL88" s="8">
        <f>VLOOKUP($A88, 'Statcast 2'!$A$2:$M$155, MATCH('Underlying Calculated'!AL$1, 'Statcast 2'!$A$1:$M$1, 0), FALSE)</f>
        <v>9.3000000000000007</v>
      </c>
      <c r="AM88" s="8">
        <f t="shared" si="60"/>
        <v>-2.0906106918671998</v>
      </c>
      <c r="AN88" s="5">
        <f>VLOOKUP($A88, Statcast!$A$2:$N$155, MATCH('Underlying Calculated'!AN$1, Statcast!$A$1:$N$1, 0), FALSE)</f>
        <v>1.8987339999999998E-2</v>
      </c>
      <c r="AO88" s="5">
        <f>VLOOKUP($A88, 'Statcast 2'!$A$2:$M$155, MATCH('Underlying Calculated'!AO$1, 'Statcast 2'!$A$1:$M$1, 0), FALSE)</f>
        <v>1.2999999999999999E-2</v>
      </c>
      <c r="AP88" s="5">
        <f t="shared" si="61"/>
        <v>-5.987339999999999E-3</v>
      </c>
      <c r="AQ88" s="5">
        <f>VLOOKUP($A88, Statcast!$A$2:$N$155, MATCH('Underlying Calculated'!AQ$1, Statcast!$A$1:$N$1, 0), FALSE)</f>
        <v>0.34810127000000002</v>
      </c>
      <c r="AR88" s="5">
        <f>VLOOKUP($A88, 'Statcast 2'!$A$2:$M$155, MATCH('Underlying Calculated'!AR$1, 'Statcast 2'!$A$1:$M$1, 0), FALSE)</f>
        <v>0.26</v>
      </c>
      <c r="AS88" s="8">
        <f t="shared" si="62"/>
        <v>-8.8101270000000009E-2</v>
      </c>
      <c r="AT88" s="14">
        <f>VLOOKUP($A88,'+ Stats'!$A$2:$N$155, MATCH('Underlying Calculated'!AT$1, '+ Stats'!$A$1:$N$1, 0), FALSE)</f>
        <v>98.720635808221203</v>
      </c>
      <c r="AU88" s="14">
        <f>VLOOKUP($A88,'+ Stats 2'!$A$2:$M$155, MATCH('Underlying Calculated'!AU$1, '+ Stats 2'!$A$1:$M$1, 0), FALSE)</f>
        <v>131</v>
      </c>
      <c r="AV88" s="14">
        <f t="shared" si="63"/>
        <v>32.279364191778797</v>
      </c>
      <c r="AW88" s="14">
        <f>VLOOKUP($A88,'+ Stats'!$A$2:$N$155, MATCH('Underlying Calculated'!AW$1, '+ Stats'!$A$1:$N$1, 0), FALSE)</f>
        <v>104.47047714807201</v>
      </c>
      <c r="AX88" s="14">
        <f>VLOOKUP($A88,'+ Stats 2'!$A$2:$M$155, MATCH('Underlying Calculated'!AX$1, '+ Stats 2'!$A$1:$M$1, 0), FALSE)</f>
        <v>106</v>
      </c>
      <c r="AY88" s="14">
        <f t="shared" si="64"/>
        <v>1.5295228519279931</v>
      </c>
      <c r="AZ88" s="14">
        <f>VLOOKUP($A88,'+ Stats'!$A$2:$N$155, MATCH('Underlying Calculated'!AZ$1, '+ Stats'!$A$1:$N$1, 0), FALSE)</f>
        <v>95.503700554587994</v>
      </c>
      <c r="BA88" s="14">
        <f>VLOOKUP($A88,'+ Stats 2'!$A$2:$S$155, MATCH('Underlying Calculated'!BA$1, '+ Stats 2'!$A$1:$S$1, 0), FALSE)</f>
        <v>77</v>
      </c>
      <c r="BB88" s="14">
        <f t="shared" si="65"/>
        <v>-18.503700554587994</v>
      </c>
    </row>
    <row r="89" spans="1:54" x14ac:dyDescent="0.45">
      <c r="A89" t="s">
        <v>74</v>
      </c>
      <c r="B89" t="str">
        <f>VLOOKUP($A89, 'Plate Discipline'!$A$2:$N$155, MATCH('Underlying Calculated'!B$1, 'Plate Discipline'!$A$1:$N$1, 0), FALSE)</f>
        <v>COL</v>
      </c>
      <c r="C89" s="7">
        <f>VLOOKUP($A89, Dashboard!$A$2:$N$155, MATCH('Underlying Calculated'!C$1, Dashboard!$A$1:$N$1, 0), FALSE)</f>
        <v>0.387323943</v>
      </c>
      <c r="D89" s="7">
        <f>VLOOKUP($A89, 'Dashboard 2'!$A$2:$M$155, MATCH('Underlying Calculated'!D$1, 'Dashboard 2'!$A$1:$M$1, 0), FALSE)</f>
        <v>0.32800000000000001</v>
      </c>
      <c r="E89" s="7">
        <f t="shared" si="50"/>
        <v>-5.932394299999999E-2</v>
      </c>
      <c r="F89" s="7">
        <f>VLOOKUP($A89, 'Career Advanced'!$A$2:$X$450, MATCH('Underlying Calculated'!$D$1, 'Career Advanced'!$A$1:$X$1, 0), FALSE)</f>
        <v>0.33542713499999999</v>
      </c>
      <c r="G89" s="7">
        <f t="shared" si="51"/>
        <v>5.1896808000000016E-2</v>
      </c>
      <c r="H89" s="7">
        <f t="shared" si="52"/>
        <v>-7.4271349999999736E-3</v>
      </c>
      <c r="I89" s="7">
        <f t="shared" si="43"/>
        <v>-5.932394299999999E-2</v>
      </c>
      <c r="J89" s="7">
        <f t="shared" si="48"/>
        <v>5.932394299999999E-2</v>
      </c>
      <c r="K89" s="14">
        <f t="shared" si="49"/>
        <v>24</v>
      </c>
      <c r="L89" s="7">
        <f t="shared" si="44"/>
        <v>5.1896808000000016E-2</v>
      </c>
      <c r="M89" s="7">
        <f t="shared" si="45"/>
        <v>7.4271349999999736E-3</v>
      </c>
      <c r="N89" s="14">
        <f t="shared" si="46"/>
        <v>26</v>
      </c>
      <c r="O89" s="14">
        <f t="shared" si="47"/>
        <v>86</v>
      </c>
      <c r="P89" s="6">
        <f>VLOOKUP($A89, 'Plate Discipline'!$A$2:$N$155, MATCH('Underlying Calculated'!P$1, 'Plate Discipline'!$A$1:$N$1, 0), FALSE)</f>
        <v>0.44766147000000001</v>
      </c>
      <c r="Q89" s="6">
        <f>VLOOKUP($A89, 'Plate Discipline 2'!$A$2:$M$155, MATCH('Underlying Calculated'!Q$1, 'Plate Discipline 2'!$A$1:$M$1, 0), FALSE)</f>
        <v>0.44700000000000001</v>
      </c>
      <c r="R89" s="6">
        <f t="shared" si="53"/>
        <v>-6.6146999999999734E-4</v>
      </c>
      <c r="S89" s="6">
        <f>VLOOKUP($A89, 'Plate Discipline'!$A$2:$N$155, MATCH('Underlying Calculated'!S$1, 'Plate Discipline'!$A$1:$N$1, 0), FALSE)</f>
        <v>0.79909706999999996</v>
      </c>
      <c r="T89" s="6">
        <f>VLOOKUP($A89, 'Plate Discipline 2'!$A$2:$M$155, MATCH('Underlying Calculated'!T$1, 'Plate Discipline 2'!$A$1:$M$1, 0), FALSE)</f>
        <v>0.79600000000000004</v>
      </c>
      <c r="U89" s="6">
        <f t="shared" si="54"/>
        <v>-3.0970699999999241E-3</v>
      </c>
      <c r="V89" s="6">
        <f>VLOOKUP($A89, 'Plate Discipline'!$A$2:$N$155, MATCH('Underlying Calculated'!V$1, 'Plate Discipline'!$A$1:$N$1, 0), FALSE)</f>
        <v>0.62219731</v>
      </c>
      <c r="W89" s="6">
        <f>VLOOKUP($A89, 'Plate Discipline 2'!$A$2:$M$155, MATCH('Underlying Calculated'!W$1, 'Plate Discipline 2'!$A$1:$M$1, 0), FALSE)</f>
        <v>0.61599999999999999</v>
      </c>
      <c r="X89" s="6">
        <f t="shared" si="55"/>
        <v>-6.1973100000000114E-3</v>
      </c>
      <c r="Y89" s="6">
        <f>VLOOKUP($A89, 'Plate Discipline'!$A$2:$N$155, MATCH('Underlying Calculated'!Y$1, 'Plate Discipline'!$A$1:$N$1, 0), FALSE)</f>
        <v>0.46268657000000002</v>
      </c>
      <c r="Z89" s="6">
        <f>VLOOKUP($A89, 'Plate Discipline 2'!$A$2:$M$155, MATCH('Underlying Calculated'!Z$1, 'Plate Discipline 2'!$A$1:$M$1, 0), FALSE)</f>
        <v>0.47899999999999998</v>
      </c>
      <c r="AA89" s="6">
        <f t="shared" si="56"/>
        <v>1.6313429999999962E-2</v>
      </c>
      <c r="AB89" s="6">
        <f>VLOOKUP($A89, 'Plate Discipline'!$A$2:$N$155, MATCH('Underlying Calculated'!AB$1, 'Plate Discipline'!$A$1:$N$1, 0), FALSE)</f>
        <v>0.78813559</v>
      </c>
      <c r="AC89" s="6">
        <f>VLOOKUP($A89, 'Plate Discipline 2'!$A$2:$M$155, MATCH('Underlying Calculated'!AC$1, 'Plate Discipline 2'!$A$1:$M$1, 0), FALSE)</f>
        <v>0.82899999999999996</v>
      </c>
      <c r="AD89" s="6">
        <f t="shared" si="57"/>
        <v>4.0864409999999962E-2</v>
      </c>
      <c r="AE89" s="6">
        <f>VLOOKUP($A89, 'Plate Discipline'!$A$2:$N$155, MATCH('Underlying Calculated'!AE$1, 'Plate Discipline'!$A$1:$N$1, 0), FALSE)</f>
        <v>0.67027026999999995</v>
      </c>
      <c r="AF89" s="6">
        <f>VLOOKUP($A89, 'Plate Discipline 2'!$A$2:$M$155, MATCH('Underlying Calculated'!AF$1, 'Plate Discipline 2'!$A$1:$M$1, 0), FALSE)</f>
        <v>0.69799999999999995</v>
      </c>
      <c r="AG89" s="6">
        <f t="shared" si="58"/>
        <v>2.7729730000000008E-2</v>
      </c>
      <c r="AH89" s="8">
        <f>VLOOKUP($A89, Statcast!$A$2:$N$155, MATCH('Underlying Calculated'!AH$1, Statcast!$A$1:$N$1, 0), FALSE)</f>
        <v>88.322038714517603</v>
      </c>
      <c r="AI89" s="8">
        <f>VLOOKUP($A89, 'Statcast 2'!$A$2:$M$155, MATCH('Underlying Calculated'!AI$1, 'Statcast 2'!$A$1:$M$1, 0), FALSE)</f>
        <v>89.1</v>
      </c>
      <c r="AJ89" s="8">
        <f t="shared" si="59"/>
        <v>0.77796128548239096</v>
      </c>
      <c r="AK89" s="8">
        <f>VLOOKUP($A89, Statcast!$A$2:$N$155, MATCH('Underlying Calculated'!AK$1, Statcast!$A$1:$N$1, 0), FALSE)</f>
        <v>19.654131618722101</v>
      </c>
      <c r="AL89" s="8">
        <f>VLOOKUP($A89, 'Statcast 2'!$A$2:$M$155, MATCH('Underlying Calculated'!AL$1, 'Statcast 2'!$A$1:$M$1, 0), FALSE)</f>
        <v>18.5</v>
      </c>
      <c r="AM89" s="8">
        <f t="shared" si="60"/>
        <v>-1.1541316187221007</v>
      </c>
      <c r="AN89" s="5">
        <f>VLOOKUP($A89, Statcast!$A$2:$N$155, MATCH('Underlying Calculated'!AN$1, Statcast!$A$1:$N$1, 0), FALSE)</f>
        <v>7.8947370000000003E-2</v>
      </c>
      <c r="AO89" s="5">
        <f>VLOOKUP($A89, 'Statcast 2'!$A$2:$M$155, MATCH('Underlying Calculated'!AO$1, 'Statcast 2'!$A$1:$M$1, 0), FALSE)</f>
        <v>8.6999999999999994E-2</v>
      </c>
      <c r="AP89" s="5">
        <f t="shared" si="61"/>
        <v>8.0526299999999912E-3</v>
      </c>
      <c r="AQ89" s="5">
        <f>VLOOKUP($A89, Statcast!$A$2:$N$155, MATCH('Underlying Calculated'!AQ$1, Statcast!$A$1:$N$1, 0), FALSE)</f>
        <v>0.39473683999999998</v>
      </c>
      <c r="AR89" s="5">
        <f>VLOOKUP($A89, 'Statcast 2'!$A$2:$M$155, MATCH('Underlying Calculated'!AR$1, 'Statcast 2'!$A$1:$M$1, 0), FALSE)</f>
        <v>0.40400000000000003</v>
      </c>
      <c r="AS89" s="8">
        <f t="shared" si="62"/>
        <v>9.263160000000048E-3</v>
      </c>
      <c r="AT89" s="14">
        <f>VLOOKUP($A89,'+ Stats'!$A$2:$N$155, MATCH('Underlying Calculated'!AT$1, '+ Stats'!$A$1:$N$1, 0), FALSE)</f>
        <v>111.437409967896</v>
      </c>
      <c r="AU89" s="14">
        <f>VLOOKUP($A89,'+ Stats 2'!$A$2:$M$155, MATCH('Underlying Calculated'!AU$1, '+ Stats 2'!$A$1:$M$1, 0), FALSE)</f>
        <v>110</v>
      </c>
      <c r="AV89" s="14">
        <f t="shared" si="63"/>
        <v>-1.4374099678960022</v>
      </c>
      <c r="AW89" s="14">
        <f>VLOOKUP($A89,'+ Stats'!$A$2:$N$155, MATCH('Underlying Calculated'!AW$1, '+ Stats'!$A$1:$N$1, 0), FALSE)</f>
        <v>76.454337289309095</v>
      </c>
      <c r="AX89" s="14">
        <f>VLOOKUP($A89,'+ Stats 2'!$A$2:$M$155, MATCH('Underlying Calculated'!AX$1, '+ Stats 2'!$A$1:$M$1, 0), FALSE)</f>
        <v>77</v>
      </c>
      <c r="AY89" s="14">
        <f t="shared" si="64"/>
        <v>0.54566271069090533</v>
      </c>
      <c r="AZ89" s="14">
        <f>VLOOKUP($A89,'+ Stats'!$A$2:$N$155, MATCH('Underlying Calculated'!AZ$1, '+ Stats'!$A$1:$N$1, 0), FALSE)</f>
        <v>121.165169584026</v>
      </c>
      <c r="BA89" s="14">
        <f>VLOOKUP($A89,'+ Stats 2'!$A$2:$S$155, MATCH('Underlying Calculated'!BA$1, '+ Stats 2'!$A$1:$S$1, 0), FALSE)</f>
        <v>121</v>
      </c>
      <c r="BB89" s="14">
        <f t="shared" si="65"/>
        <v>-0.16516958402600324</v>
      </c>
    </row>
    <row r="90" spans="1:54" x14ac:dyDescent="0.45">
      <c r="A90" t="s">
        <v>60</v>
      </c>
      <c r="B90" t="str">
        <f>VLOOKUP($A90, 'Plate Discipline'!$A$2:$N$155, MATCH('Underlying Calculated'!B$1, 'Plate Discipline'!$A$1:$N$1, 0), FALSE)</f>
        <v>TEX</v>
      </c>
      <c r="C90" s="7">
        <f>VLOOKUP($A90, Dashboard!$A$2:$N$155, MATCH('Underlying Calculated'!C$1, Dashboard!$A$1:$N$1, 0), FALSE)</f>
        <v>0.26344086</v>
      </c>
      <c r="D90" s="7">
        <f>VLOOKUP($A90, 'Dashboard 2'!$A$2:$M$155, MATCH('Underlying Calculated'!D$1, 'Dashboard 2'!$A$1:$M$1, 0), FALSE)</f>
        <v>0.24199999999999999</v>
      </c>
      <c r="E90" s="7">
        <f t="shared" si="50"/>
        <v>-2.1440860000000006E-2</v>
      </c>
      <c r="F90" s="7">
        <f>VLOOKUP($A90, 'Career Advanced'!$A$2:$X$450, MATCH('Underlying Calculated'!$D$1, 'Career Advanced'!$A$1:$X$1, 0), FALSE)</f>
        <v>0.283636363</v>
      </c>
      <c r="G90" s="7">
        <f t="shared" si="51"/>
        <v>-2.0195503000000004E-2</v>
      </c>
      <c r="H90" s="7">
        <f t="shared" si="52"/>
        <v>-4.163636300000001E-2</v>
      </c>
      <c r="I90" s="7">
        <f t="shared" si="43"/>
        <v>-2.1440860000000006E-2</v>
      </c>
      <c r="J90" s="7">
        <f t="shared" si="48"/>
        <v>2.1440860000000006E-2</v>
      </c>
      <c r="K90" s="14">
        <f t="shared" si="49"/>
        <v>70</v>
      </c>
      <c r="L90" s="7">
        <f t="shared" si="44"/>
        <v>2.0195503000000004E-2</v>
      </c>
      <c r="M90" s="7">
        <f t="shared" si="45"/>
        <v>4.163636300000001E-2</v>
      </c>
      <c r="N90" s="14">
        <f t="shared" si="46"/>
        <v>66</v>
      </c>
      <c r="O90" s="14">
        <f t="shared" si="47"/>
        <v>14</v>
      </c>
      <c r="P90" s="6">
        <f>VLOOKUP($A90, 'Plate Discipline'!$A$2:$N$155, MATCH('Underlying Calculated'!P$1, 'Plate Discipline'!$A$1:$N$1, 0), FALSE)</f>
        <v>0.26555023999999999</v>
      </c>
      <c r="Q90" s="6">
        <f>VLOOKUP($A90, 'Plate Discipline 2'!$A$2:$M$155, MATCH('Underlying Calculated'!Q$1, 'Plate Discipline 2'!$A$1:$M$1, 0), FALSE)</f>
        <v>0.25800000000000001</v>
      </c>
      <c r="R90" s="6">
        <f t="shared" si="53"/>
        <v>-7.5502399999999859E-3</v>
      </c>
      <c r="S90" s="6">
        <f>VLOOKUP($A90, 'Plate Discipline'!$A$2:$N$155, MATCH('Underlying Calculated'!S$1, 'Plate Discipline'!$A$1:$N$1, 0), FALSE)</f>
        <v>0.74532710000000002</v>
      </c>
      <c r="T90" s="6">
        <f>VLOOKUP($A90, 'Plate Discipline 2'!$A$2:$M$155, MATCH('Underlying Calculated'!T$1, 'Plate Discipline 2'!$A$1:$M$1, 0), FALSE)</f>
        <v>0.72899999999999998</v>
      </c>
      <c r="U90" s="6">
        <f t="shared" si="54"/>
        <v>-1.6327100000000039E-2</v>
      </c>
      <c r="V90" s="6">
        <f>VLOOKUP($A90, 'Plate Discipline'!$A$2:$N$155, MATCH('Underlying Calculated'!V$1, 'Plate Discipline'!$A$1:$N$1, 0), FALSE)</f>
        <v>0.50827423000000005</v>
      </c>
      <c r="W90" s="6">
        <f>VLOOKUP($A90, 'Plate Discipline 2'!$A$2:$M$155, MATCH('Underlying Calculated'!W$1, 'Plate Discipline 2'!$A$1:$M$1, 0), FALSE)</f>
        <v>0.49199999999999999</v>
      </c>
      <c r="X90" s="6">
        <f t="shared" si="55"/>
        <v>-1.6274230000000056E-2</v>
      </c>
      <c r="Y90" s="6">
        <f>VLOOKUP($A90, 'Plate Discipline'!$A$2:$N$155, MATCH('Underlying Calculated'!Y$1, 'Plate Discipline'!$A$1:$N$1, 0), FALSE)</f>
        <v>0.52252251999999999</v>
      </c>
      <c r="Z90" s="6">
        <f>VLOOKUP($A90, 'Plate Discipline 2'!$A$2:$M$155, MATCH('Underlying Calculated'!Z$1, 'Plate Discipline 2'!$A$1:$M$1, 0), FALSE)</f>
        <v>0.59599999999999997</v>
      </c>
      <c r="AA90" s="6">
        <f t="shared" si="56"/>
        <v>7.3477479999999984E-2</v>
      </c>
      <c r="AB90" s="6">
        <f>VLOOKUP($A90, 'Plate Discipline'!$A$2:$N$155, MATCH('Underlying Calculated'!AB$1, 'Plate Discipline'!$A$1:$N$1, 0), FALSE)</f>
        <v>0.91222570999999997</v>
      </c>
      <c r="AC90" s="6">
        <f>VLOOKUP($A90, 'Plate Discipline 2'!$A$2:$M$155, MATCH('Underlying Calculated'!AC$1, 'Plate Discipline 2'!$A$1:$M$1, 0), FALSE)</f>
        <v>0.89500000000000002</v>
      </c>
      <c r="AD90" s="6">
        <f t="shared" si="57"/>
        <v>-1.722570999999995E-2</v>
      </c>
      <c r="AE90" s="6">
        <f>VLOOKUP($A90, 'Plate Discipline'!$A$2:$N$155, MATCH('Underlying Calculated'!AE$1, 'Plate Discipline'!$A$1:$N$1, 0), FALSE)</f>
        <v>0.81162791000000001</v>
      </c>
      <c r="AF90" s="6">
        <f>VLOOKUP($A90, 'Plate Discipline 2'!$A$2:$M$155, MATCH('Underlying Calculated'!AF$1, 'Plate Discipline 2'!$A$1:$M$1, 0), FALSE)</f>
        <v>0.81599999999999995</v>
      </c>
      <c r="AG90" s="6">
        <f t="shared" si="58"/>
        <v>4.3720899999999396E-3</v>
      </c>
      <c r="AH90" s="8">
        <f>VLOOKUP($A90, Statcast!$A$2:$N$155, MATCH('Underlying Calculated'!AH$1, Statcast!$A$1:$N$1, 0), FALSE)</f>
        <v>87.1541832557091</v>
      </c>
      <c r="AI90" s="8">
        <f>VLOOKUP($A90, 'Statcast 2'!$A$2:$M$155, MATCH('Underlying Calculated'!AI$1, 'Statcast 2'!$A$1:$M$1, 0), FALSE)</f>
        <v>87.3</v>
      </c>
      <c r="AJ90" s="8">
        <f t="shared" si="59"/>
        <v>0.1458167442908973</v>
      </c>
      <c r="AK90" s="8">
        <f>VLOOKUP($A90, Statcast!$A$2:$N$155, MATCH('Underlying Calculated'!AK$1, Statcast!$A$1:$N$1, 0), FALSE)</f>
        <v>17.034262629044299</v>
      </c>
      <c r="AL90" s="8">
        <f>VLOOKUP($A90, 'Statcast 2'!$A$2:$M$155, MATCH('Underlying Calculated'!AL$1, 'Statcast 2'!$A$1:$M$1, 0), FALSE)</f>
        <v>17</v>
      </c>
      <c r="AM90" s="8">
        <f t="shared" si="60"/>
        <v>-3.4262629044299331E-2</v>
      </c>
      <c r="AN90" s="5">
        <f>VLOOKUP($A90, Statcast!$A$2:$N$155, MATCH('Underlying Calculated'!AN$1, Statcast!$A$1:$N$1, 0), FALSE)</f>
        <v>6.6666669999999997E-2</v>
      </c>
      <c r="AO90" s="5">
        <f>VLOOKUP($A90, 'Statcast 2'!$A$2:$M$155, MATCH('Underlying Calculated'!AO$1, 'Statcast 2'!$A$1:$M$1, 0), FALSE)</f>
        <v>5.3999999999999999E-2</v>
      </c>
      <c r="AP90" s="5">
        <f t="shared" si="61"/>
        <v>-1.2666669999999998E-2</v>
      </c>
      <c r="AQ90" s="5">
        <f>VLOOKUP($A90, Statcast!$A$2:$N$155, MATCH('Underlying Calculated'!AQ$1, Statcast!$A$1:$N$1, 0), FALSE)</f>
        <v>0.33333332999999998</v>
      </c>
      <c r="AR90" s="5">
        <f>VLOOKUP($A90, 'Statcast 2'!$A$2:$M$155, MATCH('Underlying Calculated'!AR$1, 'Statcast 2'!$A$1:$M$1, 0), FALSE)</f>
        <v>0.35299999999999998</v>
      </c>
      <c r="AS90" s="8">
        <f t="shared" si="62"/>
        <v>1.9666669999999997E-2</v>
      </c>
      <c r="AT90" s="14">
        <f>VLOOKUP($A90,'+ Stats'!$A$2:$N$155, MATCH('Underlying Calculated'!AT$1, '+ Stats'!$A$1:$N$1, 0), FALSE)</f>
        <v>115.999150447576</v>
      </c>
      <c r="AU90" s="14">
        <f>VLOOKUP($A90,'+ Stats 2'!$A$2:$M$155, MATCH('Underlying Calculated'!AU$1, '+ Stats 2'!$A$1:$M$1, 0), FALSE)</f>
        <v>84</v>
      </c>
      <c r="AV90" s="14">
        <f t="shared" si="63"/>
        <v>-31.999150447576</v>
      </c>
      <c r="AW90" s="14">
        <f>VLOOKUP($A90,'+ Stats'!$A$2:$N$155, MATCH('Underlying Calculated'!AW$1, '+ Stats'!$A$1:$N$1, 0), FALSE)</f>
        <v>88.987036570541093</v>
      </c>
      <c r="AX90" s="14">
        <f>VLOOKUP($A90,'+ Stats 2'!$A$2:$M$155, MATCH('Underlying Calculated'!AX$1, '+ Stats 2'!$A$1:$M$1, 0), FALSE)</f>
        <v>98</v>
      </c>
      <c r="AY90" s="14">
        <f t="shared" si="64"/>
        <v>9.0129634294589067</v>
      </c>
      <c r="AZ90" s="14">
        <f>VLOOKUP($A90,'+ Stats'!$A$2:$N$155, MATCH('Underlying Calculated'!AZ$1, '+ Stats'!$A$1:$N$1, 0), FALSE)</f>
        <v>103.731679778165</v>
      </c>
      <c r="BA90" s="14">
        <f>VLOOKUP($A90,'+ Stats 2'!$A$2:$S$155, MATCH('Underlying Calculated'!BA$1, '+ Stats 2'!$A$1:$S$1, 0), FALSE)</f>
        <v>110</v>
      </c>
      <c r="BB90" s="14">
        <f t="shared" si="65"/>
        <v>6.2683202218349976</v>
      </c>
    </row>
    <row r="91" spans="1:54" x14ac:dyDescent="0.45">
      <c r="A91" t="s">
        <v>65</v>
      </c>
      <c r="B91" t="str">
        <f>VLOOKUP($A91, 'Plate Discipline'!$A$2:$N$155, MATCH('Underlying Calculated'!B$1, 'Plate Discipline'!$A$1:$N$1, 0), FALSE)</f>
        <v>HOU</v>
      </c>
      <c r="C91" s="7">
        <f>VLOOKUP($A91, Dashboard!$A$2:$N$155, MATCH('Underlying Calculated'!C$1, Dashboard!$A$1:$N$1, 0), FALSE)</f>
        <v>0.35465116200000002</v>
      </c>
      <c r="D91" s="7">
        <f>VLOOKUP($A91, 'Dashboard 2'!$A$2:$M$155, MATCH('Underlying Calculated'!D$1, 'Dashboard 2'!$A$1:$M$1, 0), FALSE)</f>
        <v>0.27100000000000002</v>
      </c>
      <c r="E91" s="7">
        <f t="shared" si="50"/>
        <v>-8.3651162000000001E-2</v>
      </c>
      <c r="F91" s="7">
        <f>VLOOKUP($A91, 'Career Advanced'!$A$2:$X$450, MATCH('Underlying Calculated'!$D$1, 'Career Advanced'!$A$1:$X$1, 0), FALSE)</f>
        <v>0.30983606499999999</v>
      </c>
      <c r="G91" s="7">
        <f t="shared" si="51"/>
        <v>4.4815097000000026E-2</v>
      </c>
      <c r="H91" s="7">
        <f t="shared" si="52"/>
        <v>-3.8836064999999975E-2</v>
      </c>
      <c r="I91" s="7">
        <f t="shared" si="43"/>
        <v>-8.3651162000000001E-2</v>
      </c>
      <c r="J91" s="7">
        <f t="shared" si="48"/>
        <v>8.3651162000000001E-2</v>
      </c>
      <c r="K91" s="14">
        <f t="shared" si="49"/>
        <v>11</v>
      </c>
      <c r="L91" s="7">
        <f t="shared" si="44"/>
        <v>4.4815097000000026E-2</v>
      </c>
      <c r="M91" s="7">
        <f t="shared" si="45"/>
        <v>3.8836064999999975E-2</v>
      </c>
      <c r="N91" s="14">
        <f t="shared" si="46"/>
        <v>37</v>
      </c>
      <c r="O91" s="14">
        <f t="shared" si="47"/>
        <v>19</v>
      </c>
      <c r="P91" s="6">
        <f>VLOOKUP($A91, 'Plate Discipline'!$A$2:$N$155, MATCH('Underlying Calculated'!P$1, 'Plate Discipline'!$A$1:$N$1, 0), FALSE)</f>
        <v>0.37288136</v>
      </c>
      <c r="Q91" s="6">
        <f>VLOOKUP($A91, 'Plate Discipline 2'!$A$2:$M$155, MATCH('Underlying Calculated'!Q$1, 'Plate Discipline 2'!$A$1:$M$1, 0), FALSE)</f>
        <v>0.36</v>
      </c>
      <c r="R91" s="6">
        <f t="shared" si="53"/>
        <v>-1.2881360000000008E-2</v>
      </c>
      <c r="S91" s="6">
        <f>VLOOKUP($A91, 'Plate Discipline'!$A$2:$N$155, MATCH('Underlying Calculated'!S$1, 'Plate Discipline'!$A$1:$N$1, 0), FALSE)</f>
        <v>0.70026524999999995</v>
      </c>
      <c r="T91" s="6">
        <f>VLOOKUP($A91, 'Plate Discipline 2'!$A$2:$M$155, MATCH('Underlying Calculated'!T$1, 'Plate Discipline 2'!$A$1:$M$1, 0), FALSE)</f>
        <v>0.68799999999999994</v>
      </c>
      <c r="U91" s="6">
        <f t="shared" si="54"/>
        <v>-1.2265250000000005E-2</v>
      </c>
      <c r="V91" s="6">
        <f>VLOOKUP($A91, 'Plate Discipline'!$A$2:$N$155, MATCH('Underlying Calculated'!V$1, 'Plate Discipline'!$A$1:$N$1, 0), FALSE)</f>
        <v>0.52911392000000002</v>
      </c>
      <c r="W91" s="6">
        <f>VLOOKUP($A91, 'Plate Discipline 2'!$A$2:$M$155, MATCH('Underlying Calculated'!W$1, 'Plate Discipline 2'!$A$1:$M$1, 0), FALSE)</f>
        <v>0.52400000000000002</v>
      </c>
      <c r="X91" s="6">
        <f t="shared" si="55"/>
        <v>-5.113919999999994E-3</v>
      </c>
      <c r="Y91" s="6">
        <f>VLOOKUP($A91, 'Plate Discipline'!$A$2:$N$155, MATCH('Underlying Calculated'!Y$1, 'Plate Discipline'!$A$1:$N$1, 0), FALSE)</f>
        <v>0.51298701000000002</v>
      </c>
      <c r="Z91" s="6">
        <f>VLOOKUP($A91, 'Plate Discipline 2'!$A$2:$M$155, MATCH('Underlying Calculated'!Z$1, 'Plate Discipline 2'!$A$1:$M$1, 0), FALSE)</f>
        <v>0.5</v>
      </c>
      <c r="AA91" s="6">
        <f t="shared" si="56"/>
        <v>-1.2987010000000021E-2</v>
      </c>
      <c r="AB91" s="6">
        <f>VLOOKUP($A91, 'Plate Discipline'!$A$2:$N$155, MATCH('Underlying Calculated'!AB$1, 'Plate Discipline'!$A$1:$N$1, 0), FALSE)</f>
        <v>0.93560606000000002</v>
      </c>
      <c r="AC91" s="6">
        <f>VLOOKUP($A91, 'Plate Discipline 2'!$A$2:$M$155, MATCH('Underlying Calculated'!AC$1, 'Plate Discipline 2'!$A$1:$M$1, 0), FALSE)</f>
        <v>0.89700000000000002</v>
      </c>
      <c r="AD91" s="6">
        <f t="shared" si="57"/>
        <v>-3.8606059999999998E-2</v>
      </c>
      <c r="AE91" s="6">
        <f>VLOOKUP($A91, 'Plate Discipline'!$A$2:$N$155, MATCH('Underlying Calculated'!AE$1, 'Plate Discipline'!$A$1:$N$1, 0), FALSE)</f>
        <v>0.77990431000000005</v>
      </c>
      <c r="AF91" s="6">
        <f>VLOOKUP($A91, 'Plate Discipline 2'!$A$2:$M$155, MATCH('Underlying Calculated'!AF$1, 'Plate Discipline 2'!$A$1:$M$1, 0), FALSE)</f>
        <v>0.76100000000000001</v>
      </c>
      <c r="AG91" s="6">
        <f t="shared" si="58"/>
        <v>-1.8904310000000035E-2</v>
      </c>
      <c r="AH91" s="8">
        <f>VLOOKUP($A91, Statcast!$A$2:$N$155, MATCH('Underlying Calculated'!AH$1, Statcast!$A$1:$N$1, 0), FALSE)</f>
        <v>89.483015652360507</v>
      </c>
      <c r="AI91" s="8">
        <f>VLOOKUP($A91, 'Statcast 2'!$A$2:$M$155, MATCH('Underlying Calculated'!AI$1, 'Statcast 2'!$A$1:$M$1, 0), FALSE)</f>
        <v>87.2</v>
      </c>
      <c r="AJ91" s="8">
        <f t="shared" si="59"/>
        <v>-2.2830156523605041</v>
      </c>
      <c r="AK91" s="8">
        <f>VLOOKUP($A91, Statcast!$A$2:$N$155, MATCH('Underlying Calculated'!AK$1, Statcast!$A$1:$N$1, 0), FALSE)</f>
        <v>11.4032126370517</v>
      </c>
      <c r="AL91" s="8">
        <f>VLOOKUP($A91, 'Statcast 2'!$A$2:$M$155, MATCH('Underlying Calculated'!AL$1, 'Statcast 2'!$A$1:$M$1, 0), FALSE)</f>
        <v>5.8</v>
      </c>
      <c r="AM91" s="8">
        <f t="shared" si="60"/>
        <v>-5.6032126370517004</v>
      </c>
      <c r="AN91" s="5">
        <f>VLOOKUP($A91, Statcast!$A$2:$N$155, MATCH('Underlying Calculated'!AN$1, Statcast!$A$1:$N$1, 0), FALSE)</f>
        <v>3.3898310000000001E-2</v>
      </c>
      <c r="AO91" s="5">
        <f>VLOOKUP($A91, 'Statcast 2'!$A$2:$M$155, MATCH('Underlying Calculated'!AO$1, 'Statcast 2'!$A$1:$M$1, 0), FALSE)</f>
        <v>7.5999999999999998E-2</v>
      </c>
      <c r="AP91" s="5">
        <f t="shared" si="61"/>
        <v>4.2101689999999997E-2</v>
      </c>
      <c r="AQ91" s="5">
        <f>VLOOKUP($A91, Statcast!$A$2:$N$155, MATCH('Underlying Calculated'!AQ$1, Statcast!$A$1:$N$1, 0), FALSE)</f>
        <v>0.40677965999999999</v>
      </c>
      <c r="AR91" s="5">
        <f>VLOOKUP($A91, 'Statcast 2'!$A$2:$M$155, MATCH('Underlying Calculated'!AR$1, 'Statcast 2'!$A$1:$M$1, 0), FALSE)</f>
        <v>0.371</v>
      </c>
      <c r="AS91" s="8">
        <f t="shared" si="62"/>
        <v>-3.5779659999999991E-2</v>
      </c>
      <c r="AT91" s="14">
        <f>VLOOKUP($A91,'+ Stats'!$A$2:$N$155, MATCH('Underlying Calculated'!AT$1, '+ Stats'!$A$1:$N$1, 0), FALSE)</f>
        <v>116.177885695884</v>
      </c>
      <c r="AU91" s="14">
        <f>VLOOKUP($A91,'+ Stats 2'!$A$2:$M$155, MATCH('Underlying Calculated'!AU$1, '+ Stats 2'!$A$1:$M$1, 0), FALSE)</f>
        <v>84</v>
      </c>
      <c r="AV91" s="14">
        <f t="shared" si="63"/>
        <v>-32.177885695884001</v>
      </c>
      <c r="AW91" s="14">
        <f>VLOOKUP($A91,'+ Stats'!$A$2:$N$155, MATCH('Underlying Calculated'!AW$1, '+ Stats'!$A$1:$N$1, 0), FALSE)</f>
        <v>113.014374272553</v>
      </c>
      <c r="AX91" s="14">
        <f>VLOOKUP($A91,'+ Stats 2'!$A$2:$M$155, MATCH('Underlying Calculated'!AX$1, '+ Stats 2'!$A$1:$M$1, 0), FALSE)</f>
        <v>118</v>
      </c>
      <c r="AY91" s="14">
        <f t="shared" si="64"/>
        <v>4.9856257274470011</v>
      </c>
      <c r="AZ91" s="14">
        <f>VLOOKUP($A91,'+ Stats'!$A$2:$N$155, MATCH('Underlying Calculated'!AZ$1, '+ Stats'!$A$1:$N$1, 0), FALSE)</f>
        <v>78.115896851820494</v>
      </c>
      <c r="BA91" s="14">
        <f>VLOOKUP($A91,'+ Stats 2'!$A$2:$S$155, MATCH('Underlying Calculated'!BA$1, '+ Stats 2'!$A$1:$S$1, 0), FALSE)</f>
        <v>88</v>
      </c>
      <c r="BB91" s="14">
        <f t="shared" si="65"/>
        <v>9.8841031481795056</v>
      </c>
    </row>
    <row r="92" spans="1:54" x14ac:dyDescent="0.45">
      <c r="A92" t="s">
        <v>100</v>
      </c>
      <c r="B92" t="str">
        <f>VLOOKUP($A92, 'Plate Discipline'!$A$2:$N$155, MATCH('Underlying Calculated'!B$1, 'Plate Discipline'!$A$1:$N$1, 0), FALSE)</f>
        <v>PHI</v>
      </c>
      <c r="C92" s="7">
        <f>VLOOKUP($A92, Dashboard!$A$2:$N$155, MATCH('Underlying Calculated'!C$1, Dashboard!$A$1:$N$1, 0), FALSE)</f>
        <v>0.25925925900000002</v>
      </c>
      <c r="D92" s="7">
        <f>VLOOKUP($A92, 'Dashboard 2'!$A$2:$M$155, MATCH('Underlying Calculated'!D$1, 'Dashboard 2'!$A$1:$M$1, 0), FALSE)</f>
        <v>0.28000000000000003</v>
      </c>
      <c r="E92" s="7">
        <f t="shared" si="50"/>
        <v>2.0740741000000007E-2</v>
      </c>
      <c r="F92" s="7">
        <f>VLOOKUP($A92, 'Career Advanced'!$A$2:$X$450, MATCH('Underlying Calculated'!$D$1, 'Career Advanced'!$A$1:$X$1, 0), FALSE)</f>
        <v>0.28782608599999998</v>
      </c>
      <c r="G92" s="7">
        <f t="shared" si="51"/>
        <v>-2.8566826999999961E-2</v>
      </c>
      <c r="H92" s="7">
        <f t="shared" si="52"/>
        <v>-7.8260859999999544E-3</v>
      </c>
      <c r="I92" s="7">
        <f t="shared" si="43"/>
        <v>2.0740741000000007E-2</v>
      </c>
      <c r="J92" s="7">
        <f t="shared" si="48"/>
        <v>2.0740741000000007E-2</v>
      </c>
      <c r="K92" s="14">
        <f t="shared" si="49"/>
        <v>73</v>
      </c>
      <c r="L92" s="7">
        <f t="shared" si="44"/>
        <v>2.8566826999999961E-2</v>
      </c>
      <c r="M92" s="7">
        <f t="shared" si="45"/>
        <v>7.8260859999999544E-3</v>
      </c>
      <c r="N92" s="14">
        <f t="shared" si="46"/>
        <v>54</v>
      </c>
      <c r="O92" s="14">
        <f t="shared" si="47"/>
        <v>84</v>
      </c>
      <c r="P92" s="6">
        <f>VLOOKUP($A92, 'Plate Discipline'!$A$2:$N$155, MATCH('Underlying Calculated'!P$1, 'Plate Discipline'!$A$1:$N$1, 0), FALSE)</f>
        <v>0.27222222000000001</v>
      </c>
      <c r="Q92" s="6">
        <f>VLOOKUP($A92, 'Plate Discipline 2'!$A$2:$M$155, MATCH('Underlying Calculated'!Q$1, 'Plate Discipline 2'!$A$1:$M$1, 0), FALSE)</f>
        <v>0.307</v>
      </c>
      <c r="R92" s="6">
        <f t="shared" si="53"/>
        <v>3.477777999999998E-2</v>
      </c>
      <c r="S92" s="6">
        <f>VLOOKUP($A92, 'Plate Discipline'!$A$2:$N$155, MATCH('Underlying Calculated'!S$1, 'Plate Discipline'!$A$1:$N$1, 0), FALSE)</f>
        <v>0.52494061999999997</v>
      </c>
      <c r="T92" s="6">
        <f>VLOOKUP($A92, 'Plate Discipline 2'!$A$2:$M$155, MATCH('Underlying Calculated'!T$1, 'Plate Discipline 2'!$A$1:$M$1, 0), FALSE)</f>
        <v>0.57799999999999996</v>
      </c>
      <c r="U92" s="6">
        <f t="shared" si="54"/>
        <v>5.3059379999999989E-2</v>
      </c>
      <c r="V92" s="6">
        <f>VLOOKUP($A92, 'Plate Discipline'!$A$2:$N$155, MATCH('Underlying Calculated'!V$1, 'Plate Discipline'!$A$1:$N$1, 0), FALSE)</f>
        <v>0.4084507</v>
      </c>
      <c r="W92" s="6">
        <f>VLOOKUP($A92, 'Plate Discipline 2'!$A$2:$M$155, MATCH('Underlying Calculated'!W$1, 'Plate Discipline 2'!$A$1:$M$1, 0), FALSE)</f>
        <v>0.44600000000000001</v>
      </c>
      <c r="X92" s="6">
        <f t="shared" si="55"/>
        <v>3.7549300000000008E-2</v>
      </c>
      <c r="Y92" s="6">
        <f>VLOOKUP($A92, 'Plate Discipline'!$A$2:$N$155, MATCH('Underlying Calculated'!Y$1, 'Plate Discipline'!$A$1:$N$1, 0), FALSE)</f>
        <v>0.76530611999999998</v>
      </c>
      <c r="Z92" s="6">
        <f>VLOOKUP($A92, 'Plate Discipline 2'!$A$2:$M$155, MATCH('Underlying Calculated'!Z$1, 'Plate Discipline 2'!$A$1:$M$1, 0), FALSE)</f>
        <v>0.78</v>
      </c>
      <c r="AA92" s="6">
        <f t="shared" si="56"/>
        <v>1.4693880000000048E-2</v>
      </c>
      <c r="AB92" s="6">
        <f>VLOOKUP($A92, 'Plate Discipline'!$A$2:$N$155, MATCH('Underlying Calculated'!AB$1, 'Plate Discipline'!$A$1:$N$1, 0), FALSE)</f>
        <v>0.89140271000000004</v>
      </c>
      <c r="AC92" s="6">
        <f>VLOOKUP($A92, 'Plate Discipline 2'!$A$2:$M$155, MATCH('Underlying Calculated'!AC$1, 'Plate Discipline 2'!$A$1:$M$1, 0), FALSE)</f>
        <v>0.90100000000000002</v>
      </c>
      <c r="AD92" s="6">
        <f t="shared" si="57"/>
        <v>9.5972899999999806E-3</v>
      </c>
      <c r="AE92" s="6">
        <f>VLOOKUP($A92, 'Plate Discipline'!$A$2:$N$155, MATCH('Underlying Calculated'!AE$1, 'Plate Discipline'!$A$1:$N$1, 0), FALSE)</f>
        <v>0.85266458000000001</v>
      </c>
      <c r="AF92" s="6">
        <f>VLOOKUP($A92, 'Plate Discipline 2'!$A$2:$M$155, MATCH('Underlying Calculated'!AF$1, 'Plate Discipline 2'!$A$1:$M$1, 0), FALSE)</f>
        <v>0.86099999999999999</v>
      </c>
      <c r="AG92" s="6">
        <f t="shared" si="58"/>
        <v>8.3354199999999823E-3</v>
      </c>
      <c r="AH92" s="8">
        <f>VLOOKUP($A92, Statcast!$A$2:$N$155, MATCH('Underlying Calculated'!AH$1, Statcast!$A$1:$N$1, 0), FALSE)</f>
        <v>85.519977016725406</v>
      </c>
      <c r="AI92" s="8">
        <f>VLOOKUP($A92, 'Statcast 2'!$A$2:$M$155, MATCH('Underlying Calculated'!AI$1, 'Statcast 2'!$A$1:$M$1, 0), FALSE)</f>
        <v>87.6</v>
      </c>
      <c r="AJ92" s="8">
        <f t="shared" si="59"/>
        <v>2.0800229832745885</v>
      </c>
      <c r="AK92" s="8">
        <f>VLOOKUP($A92, Statcast!$A$2:$N$155, MATCH('Underlying Calculated'!AK$1, Statcast!$A$1:$N$1, 0), FALSE)</f>
        <v>14.723321075888601</v>
      </c>
      <c r="AL92" s="8">
        <f>VLOOKUP($A92, 'Statcast 2'!$A$2:$M$155, MATCH('Underlying Calculated'!AL$1, 'Statcast 2'!$A$1:$M$1, 0), FALSE)</f>
        <v>14</v>
      </c>
      <c r="AM92" s="8">
        <f t="shared" si="60"/>
        <v>-0.72332107588860062</v>
      </c>
      <c r="AN92" s="5">
        <f>VLOOKUP($A92, Statcast!$A$2:$N$155, MATCH('Underlying Calculated'!AN$1, Statcast!$A$1:$N$1, 0), FALSE)</f>
        <v>0.05</v>
      </c>
      <c r="AO92" s="5">
        <f>VLOOKUP($A92, 'Statcast 2'!$A$2:$M$155, MATCH('Underlying Calculated'!AO$1, 'Statcast 2'!$A$1:$M$1, 0), FALSE)</f>
        <v>3.2000000000000001E-2</v>
      </c>
      <c r="AP92" s="5">
        <f t="shared" si="61"/>
        <v>-1.8000000000000002E-2</v>
      </c>
      <c r="AQ92" s="5">
        <f>VLOOKUP($A92, Statcast!$A$2:$N$155, MATCH('Underlying Calculated'!AQ$1, Statcast!$A$1:$N$1, 0), FALSE)</f>
        <v>0.26428571000000001</v>
      </c>
      <c r="AR92" s="5">
        <f>VLOOKUP($A92, 'Statcast 2'!$A$2:$M$155, MATCH('Underlying Calculated'!AR$1, 'Statcast 2'!$A$1:$M$1, 0), FALSE)</f>
        <v>0.32100000000000001</v>
      </c>
      <c r="AS92" s="8">
        <f t="shared" si="62"/>
        <v>5.6714290000000001E-2</v>
      </c>
      <c r="AT92" s="14">
        <f>VLOOKUP($A92,'+ Stats'!$A$2:$N$155, MATCH('Underlying Calculated'!AT$1, '+ Stats'!$A$1:$N$1, 0), FALSE)</f>
        <v>104.975157489664</v>
      </c>
      <c r="AU92" s="14">
        <f>VLOOKUP($A92,'+ Stats 2'!$A$2:$M$155, MATCH('Underlying Calculated'!AU$1, '+ Stats 2'!$A$1:$M$1, 0), FALSE)</f>
        <v>102</v>
      </c>
      <c r="AV92" s="14">
        <f t="shared" si="63"/>
        <v>-2.9751574896639994</v>
      </c>
      <c r="AW92" s="14">
        <f>VLOOKUP($A92,'+ Stats'!$A$2:$N$155, MATCH('Underlying Calculated'!AW$1, '+ Stats'!$A$1:$N$1, 0), FALSE)</f>
        <v>100.352631888601</v>
      </c>
      <c r="AX92" s="14">
        <f>VLOOKUP($A92,'+ Stats 2'!$A$2:$M$155, MATCH('Underlying Calculated'!AX$1, '+ Stats 2'!$A$1:$M$1, 0), FALSE)</f>
        <v>96</v>
      </c>
      <c r="AY92" s="14">
        <f t="shared" si="64"/>
        <v>-4.352631888600996</v>
      </c>
      <c r="AZ92" s="14">
        <f>VLOOKUP($A92,'+ Stats'!$A$2:$N$155, MATCH('Underlying Calculated'!AZ$1, '+ Stats'!$A$1:$N$1, 0), FALSE)</f>
        <v>96.926931592799804</v>
      </c>
      <c r="BA92" s="14">
        <f>VLOOKUP($A92,'+ Stats 2'!$A$2:$S$155, MATCH('Underlying Calculated'!BA$1, '+ Stats 2'!$A$1:$S$1, 0), FALSE)</f>
        <v>104</v>
      </c>
      <c r="BB92" s="14">
        <f t="shared" si="65"/>
        <v>7.0730684072001964</v>
      </c>
    </row>
    <row r="93" spans="1:54" x14ac:dyDescent="0.45">
      <c r="A93" t="s">
        <v>204</v>
      </c>
      <c r="B93" t="str">
        <f>VLOOKUP($A93, 'Plate Discipline'!$A$2:$N$155, MATCH('Underlying Calculated'!B$1, 'Plate Discipline'!$A$1:$N$1, 0), FALSE)</f>
        <v>CHC</v>
      </c>
      <c r="C93" s="7">
        <f>VLOOKUP($A93, Dashboard!$A$2:$N$155, MATCH('Underlying Calculated'!C$1, Dashboard!$A$1:$N$1, 0), FALSE)</f>
        <v>0.20740740699999999</v>
      </c>
      <c r="D93" s="7">
        <f>VLOOKUP($A93, 'Dashboard 2'!$A$2:$M$155, MATCH('Underlying Calculated'!D$1, 'Dashboard 2'!$A$1:$M$1, 0), FALSE)</f>
        <v>0.24399999999999999</v>
      </c>
      <c r="E93" s="7">
        <f t="shared" si="50"/>
        <v>3.6592593000000007E-2</v>
      </c>
      <c r="F93" s="7">
        <f>VLOOKUP($A93, 'Career Advanced'!$A$2:$X$450, MATCH('Underlying Calculated'!$D$1, 'Career Advanced'!$A$1:$X$1, 0), FALSE)</f>
        <v>0.27770534499999999</v>
      </c>
      <c r="G93" s="7">
        <f t="shared" si="51"/>
        <v>-7.0297938000000004E-2</v>
      </c>
      <c r="H93" s="7">
        <f t="shared" si="52"/>
        <v>-3.3705344999999998E-2</v>
      </c>
      <c r="I93" s="7">
        <f t="shared" si="43"/>
        <v>3.6592593000000007E-2</v>
      </c>
      <c r="J93" s="7">
        <f t="shared" si="48"/>
        <v>3.6592593000000007E-2</v>
      </c>
      <c r="K93" s="14">
        <f t="shared" si="49"/>
        <v>47</v>
      </c>
      <c r="L93" s="7">
        <f t="shared" si="44"/>
        <v>7.0297938000000004E-2</v>
      </c>
      <c r="M93" s="7">
        <f t="shared" si="45"/>
        <v>3.3705344999999998E-2</v>
      </c>
      <c r="N93" s="14">
        <f t="shared" si="46"/>
        <v>8</v>
      </c>
      <c r="O93" s="14">
        <f t="shared" si="47"/>
        <v>26</v>
      </c>
      <c r="P93" s="6">
        <f>VLOOKUP($A93, 'Plate Discipline'!$A$2:$N$155, MATCH('Underlying Calculated'!P$1, 'Plate Discipline'!$A$1:$N$1, 0), FALSE)</f>
        <v>0.23677582</v>
      </c>
      <c r="Q93" s="6">
        <f>VLOOKUP($A93, 'Plate Discipline 2'!$A$2:$M$155, MATCH('Underlying Calculated'!Q$1, 'Plate Discipline 2'!$A$1:$M$1, 0), FALSE)</f>
        <v>0.253</v>
      </c>
      <c r="R93" s="6">
        <f t="shared" si="53"/>
        <v>1.6224180000000005E-2</v>
      </c>
      <c r="S93" s="6">
        <f>VLOOKUP($A93, 'Plate Discipline'!$A$2:$N$155, MATCH('Underlying Calculated'!S$1, 'Plate Discipline'!$A$1:$N$1, 0), FALSE)</f>
        <v>0.69647059</v>
      </c>
      <c r="T93" s="6">
        <f>VLOOKUP($A93, 'Plate Discipline 2'!$A$2:$M$155, MATCH('Underlying Calculated'!T$1, 'Plate Discipline 2'!$A$1:$M$1, 0), FALSE)</f>
        <v>0.65100000000000002</v>
      </c>
      <c r="U93" s="6">
        <f t="shared" si="54"/>
        <v>-4.5470589999999977E-2</v>
      </c>
      <c r="V93" s="6">
        <f>VLOOKUP($A93, 'Plate Discipline'!$A$2:$N$155, MATCH('Underlying Calculated'!V$1, 'Plate Discipline'!$A$1:$N$1, 0), FALSE)</f>
        <v>0.47445254999999997</v>
      </c>
      <c r="W93" s="6">
        <f>VLOOKUP($A93, 'Plate Discipline 2'!$A$2:$M$155, MATCH('Underlying Calculated'!W$1, 'Plate Discipline 2'!$A$1:$M$1, 0), FALSE)</f>
        <v>0.45300000000000001</v>
      </c>
      <c r="X93" s="6">
        <f t="shared" si="55"/>
        <v>-2.1452549999999959E-2</v>
      </c>
      <c r="Y93" s="6">
        <f>VLOOKUP($A93, 'Plate Discipline'!$A$2:$N$155, MATCH('Underlying Calculated'!Y$1, 'Plate Discipline'!$A$1:$N$1, 0), FALSE)</f>
        <v>0.51063829999999999</v>
      </c>
      <c r="Z93" s="6">
        <f>VLOOKUP($A93, 'Plate Discipline 2'!$A$2:$M$155, MATCH('Underlying Calculated'!Z$1, 'Plate Discipline 2'!$A$1:$M$1, 0), FALSE)</f>
        <v>0.48299999999999998</v>
      </c>
      <c r="AA93" s="6">
        <f t="shared" si="56"/>
        <v>-2.7638300000000005E-2</v>
      </c>
      <c r="AB93" s="6">
        <f>VLOOKUP($A93, 'Plate Discipline'!$A$2:$N$155, MATCH('Underlying Calculated'!AB$1, 'Plate Discipline'!$A$1:$N$1, 0), FALSE)</f>
        <v>0.79054053999999996</v>
      </c>
      <c r="AC93" s="6">
        <f>VLOOKUP($A93, 'Plate Discipline 2'!$A$2:$M$155, MATCH('Underlying Calculated'!AC$1, 'Plate Discipline 2'!$A$1:$M$1, 0), FALSE)</f>
        <v>0.73099999999999998</v>
      </c>
      <c r="AD93" s="6">
        <f t="shared" si="57"/>
        <v>-5.9540539999999975E-2</v>
      </c>
      <c r="AE93" s="6">
        <f>VLOOKUP($A93, 'Plate Discipline'!$A$2:$N$155, MATCH('Underlying Calculated'!AE$1, 'Plate Discipline'!$A$1:$N$1, 0), FALSE)</f>
        <v>0.72307692000000001</v>
      </c>
      <c r="AF93" s="6">
        <f>VLOOKUP($A93, 'Plate Discipline 2'!$A$2:$M$155, MATCH('Underlying Calculated'!AF$1, 'Plate Discipline 2'!$A$1:$M$1, 0), FALSE)</f>
        <v>0.66200000000000003</v>
      </c>
      <c r="AG93" s="6">
        <f t="shared" si="58"/>
        <v>-6.1076919999999979E-2</v>
      </c>
      <c r="AH93" s="8">
        <f>VLOOKUP($A93, Statcast!$A$2:$N$155, MATCH('Underlying Calculated'!AH$1, Statcast!$A$1:$N$1, 0), FALSE)</f>
        <v>90.296348200903907</v>
      </c>
      <c r="AI93" s="8">
        <f>VLOOKUP($A93, 'Statcast 2'!$A$2:$M$155, MATCH('Underlying Calculated'!AI$1, 'Statcast 2'!$A$1:$M$1, 0), FALSE)</f>
        <v>88.6</v>
      </c>
      <c r="AJ93" s="8">
        <f t="shared" si="59"/>
        <v>-1.6963482009039126</v>
      </c>
      <c r="AK93" s="8">
        <f>VLOOKUP($A93, Statcast!$A$2:$N$155, MATCH('Underlying Calculated'!AK$1, Statcast!$A$1:$N$1, 0), FALSE)</f>
        <v>15.9029711153772</v>
      </c>
      <c r="AL93" s="8">
        <f>VLOOKUP($A93, 'Statcast 2'!$A$2:$M$155, MATCH('Underlying Calculated'!AL$1, 'Statcast 2'!$A$1:$M$1, 0), FALSE)</f>
        <v>14</v>
      </c>
      <c r="AM93" s="8">
        <f t="shared" si="60"/>
        <v>-1.9029711153772002</v>
      </c>
      <c r="AN93" s="5">
        <f>VLOOKUP($A93, Statcast!$A$2:$N$155, MATCH('Underlying Calculated'!AN$1, Statcast!$A$1:$N$1, 0), FALSE)</f>
        <v>0.11805556</v>
      </c>
      <c r="AO93" s="5">
        <f>VLOOKUP($A93, 'Statcast 2'!$A$2:$M$155, MATCH('Underlying Calculated'!AO$1, 'Statcast 2'!$A$1:$M$1, 0), FALSE)</f>
        <v>9.8000000000000004E-2</v>
      </c>
      <c r="AP93" s="5">
        <f t="shared" si="61"/>
        <v>-2.005556E-2</v>
      </c>
      <c r="AQ93" s="5">
        <f>VLOOKUP($A93, Statcast!$A$2:$N$155, MATCH('Underlying Calculated'!AQ$1, Statcast!$A$1:$N$1, 0), FALSE)</f>
        <v>0.44444444</v>
      </c>
      <c r="AR93" s="5">
        <f>VLOOKUP($A93, 'Statcast 2'!$A$2:$M$155, MATCH('Underlying Calculated'!AR$1, 'Statcast 2'!$A$1:$M$1, 0), FALSE)</f>
        <v>0.36599999999999999</v>
      </c>
      <c r="AS93" s="8">
        <f t="shared" si="62"/>
        <v>-7.8444440000000004E-2</v>
      </c>
      <c r="AT93" s="14">
        <f>VLOOKUP($A93,'+ Stats'!$A$2:$N$155, MATCH('Underlying Calculated'!AT$1, '+ Stats'!$A$1:$N$1, 0), FALSE)</f>
        <v>83.859464766825297</v>
      </c>
      <c r="AU93" s="14">
        <f>VLOOKUP($A93,'+ Stats 2'!$A$2:$M$155, MATCH('Underlying Calculated'!AU$1, '+ Stats 2'!$A$1:$M$1, 0), FALSE)</f>
        <v>67</v>
      </c>
      <c r="AV93" s="14">
        <f t="shared" si="63"/>
        <v>-16.859464766825297</v>
      </c>
      <c r="AW93" s="14">
        <f>VLOOKUP($A93,'+ Stats'!$A$2:$N$155, MATCH('Underlying Calculated'!AW$1, '+ Stats'!$A$1:$N$1, 0), FALSE)</f>
        <v>100.09710428459999</v>
      </c>
      <c r="AX93" s="14">
        <f>VLOOKUP($A93,'+ Stats 2'!$A$2:$M$155, MATCH('Underlying Calculated'!AX$1, '+ Stats 2'!$A$1:$M$1, 0), FALSE)</f>
        <v>109</v>
      </c>
      <c r="AY93" s="14">
        <f t="shared" si="64"/>
        <v>8.9028957154000068</v>
      </c>
      <c r="AZ93" s="14">
        <f>VLOOKUP($A93,'+ Stats'!$A$2:$N$155, MATCH('Underlying Calculated'!AZ$1, '+ Stats'!$A$1:$N$1, 0), FALSE)</f>
        <v>108.531239091812</v>
      </c>
      <c r="BA93" s="14">
        <f>VLOOKUP($A93,'+ Stats 2'!$A$2:$S$155, MATCH('Underlying Calculated'!BA$1, '+ Stats 2'!$A$1:$S$1, 0), FALSE)</f>
        <v>107</v>
      </c>
      <c r="BB93" s="14">
        <f t="shared" si="65"/>
        <v>-1.5312390918119974</v>
      </c>
    </row>
    <row r="94" spans="1:54" x14ac:dyDescent="0.45">
      <c r="A94" t="s">
        <v>59</v>
      </c>
      <c r="B94" t="str">
        <f>VLOOKUP($A94, 'Plate Discipline'!$A$2:$N$155, MATCH('Underlying Calculated'!B$1, 'Plate Discipline'!$A$1:$N$1, 0), FALSE)</f>
        <v>MIL</v>
      </c>
      <c r="C94" s="7">
        <f>VLOOKUP($A94, Dashboard!$A$2:$N$155, MATCH('Underlying Calculated'!C$1, Dashboard!$A$1:$N$1, 0), FALSE)</f>
        <v>0.343065693</v>
      </c>
      <c r="D94" s="7">
        <f>VLOOKUP($A94, 'Dashboard 2'!$A$2:$M$155, MATCH('Underlying Calculated'!D$1, 'Dashboard 2'!$A$1:$M$1, 0), FALSE)</f>
        <v>0.28000000000000003</v>
      </c>
      <c r="E94" s="7">
        <f t="shared" si="50"/>
        <v>-6.3065692999999978E-2</v>
      </c>
      <c r="F94" s="7">
        <f>VLOOKUP($A94, 'Career Advanced'!$A$2:$X$450, MATCH('Underlying Calculated'!$D$1, 'Career Advanced'!$A$1:$X$1, 0), FALSE)</f>
        <v>0.28676470500000001</v>
      </c>
      <c r="G94" s="7">
        <f t="shared" si="51"/>
        <v>5.6300987999999996E-2</v>
      </c>
      <c r="H94" s="7">
        <f t="shared" si="52"/>
        <v>-6.764704999999982E-3</v>
      </c>
      <c r="I94" s="7">
        <f t="shared" si="43"/>
        <v>-6.3065692999999978E-2</v>
      </c>
      <c r="J94" s="7">
        <f t="shared" si="48"/>
        <v>6.3065692999999978E-2</v>
      </c>
      <c r="K94" s="14">
        <f t="shared" si="49"/>
        <v>20</v>
      </c>
      <c r="L94" s="7">
        <f t="shared" si="44"/>
        <v>5.6300987999999996E-2</v>
      </c>
      <c r="M94" s="7">
        <f t="shared" si="45"/>
        <v>6.764704999999982E-3</v>
      </c>
      <c r="N94" s="14">
        <f t="shared" si="46"/>
        <v>22</v>
      </c>
      <c r="O94" s="14">
        <f t="shared" si="47"/>
        <v>89</v>
      </c>
      <c r="P94" s="6">
        <f>VLOOKUP($A94, 'Plate Discipline'!$A$2:$N$155, MATCH('Underlying Calculated'!P$1, 'Plate Discipline'!$A$1:$N$1, 0), FALSE)</f>
        <v>0.24085366</v>
      </c>
      <c r="Q94" s="6">
        <f>VLOOKUP($A94, 'Plate Discipline 2'!$A$2:$M$155, MATCH('Underlying Calculated'!Q$1, 'Plate Discipline 2'!$A$1:$M$1, 0), FALSE)</f>
        <v>0.28799999999999998</v>
      </c>
      <c r="R94" s="6">
        <f t="shared" si="53"/>
        <v>4.7146339999999981E-2</v>
      </c>
      <c r="S94" s="6">
        <f>VLOOKUP($A94, 'Plate Discipline'!$A$2:$N$155, MATCH('Underlying Calculated'!S$1, 'Plate Discipline'!$A$1:$N$1, 0), FALSE)</f>
        <v>0.60250000000000004</v>
      </c>
      <c r="T94" s="6">
        <f>VLOOKUP($A94, 'Plate Discipline 2'!$A$2:$M$155, MATCH('Underlying Calculated'!T$1, 'Plate Discipline 2'!$A$1:$M$1, 0), FALSE)</f>
        <v>0.61499999999999999</v>
      </c>
      <c r="U94" s="6">
        <f t="shared" si="54"/>
        <v>1.2499999999999956E-2</v>
      </c>
      <c r="V94" s="6">
        <f>VLOOKUP($A94, 'Plate Discipline'!$A$2:$N$155, MATCH('Underlying Calculated'!V$1, 'Plate Discipline'!$A$1:$N$1, 0), FALSE)</f>
        <v>0.43956044</v>
      </c>
      <c r="W94" s="6">
        <f>VLOOKUP($A94, 'Plate Discipline 2'!$A$2:$M$155, MATCH('Underlying Calculated'!W$1, 'Plate Discipline 2'!$A$1:$M$1, 0), FALSE)</f>
        <v>0.46100000000000002</v>
      </c>
      <c r="X94" s="6">
        <f t="shared" si="55"/>
        <v>2.1439560000000024E-2</v>
      </c>
      <c r="Y94" s="6">
        <f>VLOOKUP($A94, 'Plate Discipline'!$A$2:$N$155, MATCH('Underlying Calculated'!Y$1, 'Plate Discipline'!$A$1:$N$1, 0), FALSE)</f>
        <v>0.74683544000000002</v>
      </c>
      <c r="Z94" s="6">
        <f>VLOOKUP($A94, 'Plate Discipline 2'!$A$2:$M$155, MATCH('Underlying Calculated'!Z$1, 'Plate Discipline 2'!$A$1:$M$1, 0), FALSE)</f>
        <v>0.78500000000000003</v>
      </c>
      <c r="AA94" s="6">
        <f t="shared" si="56"/>
        <v>3.8164560000000014E-2</v>
      </c>
      <c r="AB94" s="6">
        <f>VLOOKUP($A94, 'Plate Discipline'!$A$2:$N$155, MATCH('Underlying Calculated'!AB$1, 'Plate Discipline'!$A$1:$N$1, 0), FALSE)</f>
        <v>0.92946057999999998</v>
      </c>
      <c r="AC94" s="6">
        <f>VLOOKUP($A94, 'Plate Discipline 2'!$A$2:$M$155, MATCH('Underlying Calculated'!AC$1, 'Plate Discipline 2'!$A$1:$M$1, 0), FALSE)</f>
        <v>0.93100000000000005</v>
      </c>
      <c r="AD94" s="6">
        <f t="shared" si="57"/>
        <v>1.5394200000000691E-3</v>
      </c>
      <c r="AE94" s="6">
        <f>VLOOKUP($A94, 'Plate Discipline'!$A$2:$N$155, MATCH('Underlying Calculated'!AE$1, 'Plate Discipline'!$A$1:$N$1, 0), FALSE)</f>
        <v>0.88437500000000002</v>
      </c>
      <c r="AF94" s="6">
        <f>VLOOKUP($A94, 'Plate Discipline 2'!$A$2:$M$155, MATCH('Underlying Calculated'!AF$1, 'Plate Discipline 2'!$A$1:$M$1, 0), FALSE)</f>
        <v>0.88800000000000001</v>
      </c>
      <c r="AG94" s="6">
        <f t="shared" si="58"/>
        <v>3.6249999999999893E-3</v>
      </c>
      <c r="AH94" s="8">
        <f>VLOOKUP($A94, Statcast!$A$2:$N$155, MATCH('Underlying Calculated'!AH$1, Statcast!$A$1:$N$1, 0), FALSE)</f>
        <v>89.011277668511696</v>
      </c>
      <c r="AI94" s="8">
        <f>VLOOKUP($A94, 'Statcast 2'!$A$2:$M$155, MATCH('Underlying Calculated'!AI$1, 'Statcast 2'!$A$1:$M$1, 0), FALSE)</f>
        <v>87.1</v>
      </c>
      <c r="AJ94" s="8">
        <f t="shared" si="59"/>
        <v>-1.9112776685117012</v>
      </c>
      <c r="AK94" s="8">
        <f>VLOOKUP($A94, Statcast!$A$2:$N$155, MATCH('Underlying Calculated'!AK$1, Statcast!$A$1:$N$1, 0), FALSE)</f>
        <v>8.0225289330553604</v>
      </c>
      <c r="AL94" s="8">
        <f>VLOOKUP($A94, 'Statcast 2'!$A$2:$M$155, MATCH('Underlying Calculated'!AL$1, 'Statcast 2'!$A$1:$M$1, 0), FALSE)</f>
        <v>6</v>
      </c>
      <c r="AM94" s="8">
        <f t="shared" si="60"/>
        <v>-2.0225289330553604</v>
      </c>
      <c r="AN94" s="5">
        <f>VLOOKUP($A94, Statcast!$A$2:$N$155, MATCH('Underlying Calculated'!AN$1, Statcast!$A$1:$N$1, 0), FALSE)</f>
        <v>3.5211270000000003E-2</v>
      </c>
      <c r="AO94" s="5">
        <f>VLOOKUP($A94, 'Statcast 2'!$A$2:$M$155, MATCH('Underlying Calculated'!AO$1, 'Statcast 2'!$A$1:$M$1, 0), FALSE)</f>
        <v>0.03</v>
      </c>
      <c r="AP94" s="5">
        <f t="shared" si="61"/>
        <v>-5.211270000000004E-3</v>
      </c>
      <c r="AQ94" s="5">
        <f>VLOOKUP($A94, Statcast!$A$2:$N$155, MATCH('Underlying Calculated'!AQ$1, Statcast!$A$1:$N$1, 0), FALSE)</f>
        <v>0.31690140999999999</v>
      </c>
      <c r="AR94" s="5">
        <f>VLOOKUP($A94, 'Statcast 2'!$A$2:$M$155, MATCH('Underlying Calculated'!AR$1, 'Statcast 2'!$A$1:$M$1, 0), FALSE)</f>
        <v>0.311</v>
      </c>
      <c r="AS94" s="8">
        <f t="shared" si="62"/>
        <v>-5.9014099999999958E-3</v>
      </c>
      <c r="AT94" s="14">
        <f>VLOOKUP($A94,'+ Stats'!$A$2:$N$155, MATCH('Underlying Calculated'!AT$1, '+ Stats'!$A$1:$N$1, 0), FALSE)</f>
        <v>105.137239386624</v>
      </c>
      <c r="AU94" s="14">
        <f>VLOOKUP($A94,'+ Stats 2'!$A$2:$M$155, MATCH('Underlying Calculated'!AU$1, '+ Stats 2'!$A$1:$M$1, 0), FALSE)</f>
        <v>110</v>
      </c>
      <c r="AV94" s="14">
        <f t="shared" si="63"/>
        <v>4.8627606133759969</v>
      </c>
      <c r="AW94" s="14">
        <f>VLOOKUP($A94,'+ Stats'!$A$2:$N$155, MATCH('Underlying Calculated'!AW$1, '+ Stats'!$A$1:$N$1, 0), FALSE)</f>
        <v>114.50684635439799</v>
      </c>
      <c r="AX94" s="14">
        <f>VLOOKUP($A94,'+ Stats 2'!$A$2:$M$155, MATCH('Underlying Calculated'!AX$1, '+ Stats 2'!$A$1:$M$1, 0), FALSE)</f>
        <v>123</v>
      </c>
      <c r="AY94" s="14">
        <f t="shared" si="64"/>
        <v>8.4931536456020069</v>
      </c>
      <c r="AZ94" s="14">
        <f>VLOOKUP($A94,'+ Stats'!$A$2:$N$155, MATCH('Underlying Calculated'!AZ$1, '+ Stats'!$A$1:$N$1, 0), FALSE)</f>
        <v>80.434886379076602</v>
      </c>
      <c r="BA94" s="14">
        <f>VLOOKUP($A94,'+ Stats 2'!$A$2:$S$155, MATCH('Underlying Calculated'!BA$1, '+ Stats 2'!$A$1:$S$1, 0), FALSE)</f>
        <v>68</v>
      </c>
      <c r="BB94" s="14">
        <f t="shared" si="65"/>
        <v>-12.434886379076602</v>
      </c>
    </row>
    <row r="95" spans="1:54" x14ac:dyDescent="0.45">
      <c r="A95" t="s">
        <v>165</v>
      </c>
      <c r="B95" t="str">
        <f>VLOOKUP($A95, 'Plate Discipline'!$A$2:$N$155, MATCH('Underlying Calculated'!B$1, 'Plate Discipline'!$A$1:$N$1, 0), FALSE)</f>
        <v>CHW</v>
      </c>
      <c r="C95" s="7">
        <f>VLOOKUP($A95, Dashboard!$A$2:$N$155, MATCH('Underlying Calculated'!C$1, Dashboard!$A$1:$N$1, 0), FALSE)</f>
        <v>0.27642276399999999</v>
      </c>
      <c r="D95" s="7">
        <f>VLOOKUP($A95, 'Dashboard 2'!$A$2:$M$155, MATCH('Underlying Calculated'!D$1, 'Dashboard 2'!$A$1:$M$1, 0), FALSE)</f>
        <v>0.31</v>
      </c>
      <c r="E95" s="7">
        <f t="shared" si="50"/>
        <v>3.357723600000001E-2</v>
      </c>
      <c r="F95" s="7">
        <f>VLOOKUP($A95, 'Career Advanced'!$A$2:$X$450, MATCH('Underlying Calculated'!$D$1, 'Career Advanced'!$A$1:$X$1, 0), FALSE)</f>
        <v>0.26623376599999998</v>
      </c>
      <c r="G95" s="7">
        <f t="shared" si="51"/>
        <v>1.0188998000000005E-2</v>
      </c>
      <c r="H95" s="7">
        <f t="shared" si="52"/>
        <v>4.3766234000000015E-2</v>
      </c>
      <c r="I95" s="7">
        <f t="shared" si="43"/>
        <v>3.357723600000001E-2</v>
      </c>
      <c r="J95" s="7">
        <f t="shared" si="48"/>
        <v>3.357723600000001E-2</v>
      </c>
      <c r="K95" s="14">
        <f t="shared" si="49"/>
        <v>53</v>
      </c>
      <c r="L95" s="7">
        <f t="shared" si="44"/>
        <v>1.0188998000000005E-2</v>
      </c>
      <c r="M95" s="7">
        <f t="shared" si="45"/>
        <v>4.3766234000000015E-2</v>
      </c>
      <c r="N95" s="14">
        <f t="shared" si="46"/>
        <v>80</v>
      </c>
      <c r="O95" s="14">
        <f t="shared" si="47"/>
        <v>11</v>
      </c>
      <c r="P95" s="6">
        <f>VLOOKUP($A95, 'Plate Discipline'!$A$2:$N$155, MATCH('Underlying Calculated'!P$1, 'Plate Discipline'!$A$1:$N$1, 0), FALSE)</f>
        <v>0.29545454999999998</v>
      </c>
      <c r="Q95" s="6">
        <f>VLOOKUP($A95, 'Plate Discipline 2'!$A$2:$M$155, MATCH('Underlying Calculated'!Q$1, 'Plate Discipline 2'!$A$1:$M$1, 0), FALSE)</f>
        <v>0.34399999999999997</v>
      </c>
      <c r="R95" s="6">
        <f t="shared" si="53"/>
        <v>4.854544999999999E-2</v>
      </c>
      <c r="S95" s="6">
        <f>VLOOKUP($A95, 'Plate Discipline'!$A$2:$N$155, MATCH('Underlying Calculated'!S$1, 'Plate Discipline'!$A$1:$N$1, 0), FALSE)</f>
        <v>0.59615384999999999</v>
      </c>
      <c r="T95" s="6">
        <f>VLOOKUP($A95, 'Plate Discipline 2'!$A$2:$M$155, MATCH('Underlying Calculated'!T$1, 'Plate Discipline 2'!$A$1:$M$1, 0), FALSE)</f>
        <v>0.59199999999999997</v>
      </c>
      <c r="U95" s="6">
        <f t="shared" si="54"/>
        <v>-4.1538500000000145E-3</v>
      </c>
      <c r="V95" s="6">
        <f>VLOOKUP($A95, 'Plate Discipline'!$A$2:$N$155, MATCH('Underlying Calculated'!V$1, 'Plate Discipline'!$A$1:$N$1, 0), FALSE)</f>
        <v>0.43947367999999998</v>
      </c>
      <c r="W95" s="6">
        <f>VLOOKUP($A95, 'Plate Discipline 2'!$A$2:$M$155, MATCH('Underlying Calculated'!W$1, 'Plate Discipline 2'!$A$1:$M$1, 0), FALSE)</f>
        <v>0.46600000000000003</v>
      </c>
      <c r="X95" s="6">
        <f t="shared" si="55"/>
        <v>2.6526320000000048E-2</v>
      </c>
      <c r="Y95" s="6">
        <f>VLOOKUP($A95, 'Plate Discipline'!$A$2:$N$155, MATCH('Underlying Calculated'!Y$1, 'Plate Discipline'!$A$1:$N$1, 0), FALSE)</f>
        <v>0.71794871999999998</v>
      </c>
      <c r="Z95" s="6">
        <f>VLOOKUP($A95, 'Plate Discipline 2'!$A$2:$M$155, MATCH('Underlying Calculated'!Z$1, 'Plate Discipline 2'!$A$1:$M$1, 0), FALSE)</f>
        <v>0.66700000000000004</v>
      </c>
      <c r="AA95" s="6">
        <f t="shared" si="56"/>
        <v>-5.0948719999999947E-2</v>
      </c>
      <c r="AB95" s="6">
        <f>VLOOKUP($A95, 'Plate Discipline'!$A$2:$N$155, MATCH('Underlying Calculated'!AB$1, 'Plate Discipline'!$A$1:$N$1, 0), FALSE)</f>
        <v>0.88479262999999997</v>
      </c>
      <c r="AC95" s="6">
        <f>VLOOKUP($A95, 'Plate Discipline 2'!$A$2:$M$155, MATCH('Underlying Calculated'!AC$1, 'Plate Discipline 2'!$A$1:$M$1, 0), FALSE)</f>
        <v>0.84</v>
      </c>
      <c r="AD95" s="6">
        <f t="shared" si="57"/>
        <v>-4.479263E-2</v>
      </c>
      <c r="AE95" s="6">
        <f>VLOOKUP($A95, 'Plate Discipline'!$A$2:$N$155, MATCH('Underlying Calculated'!AE$1, 'Plate Discipline'!$A$1:$N$1, 0), FALSE)</f>
        <v>0.82634730999999995</v>
      </c>
      <c r="AF95" s="6">
        <f>VLOOKUP($A95, 'Plate Discipline 2'!$A$2:$M$155, MATCH('Underlying Calculated'!AF$1, 'Plate Discipline 2'!$A$1:$M$1, 0), FALSE)</f>
        <v>0.77500000000000002</v>
      </c>
      <c r="AG95" s="6">
        <f t="shared" si="58"/>
        <v>-5.1347309999999924E-2</v>
      </c>
      <c r="AH95" s="8">
        <f>VLOOKUP($A95, Statcast!$A$2:$N$155, MATCH('Underlying Calculated'!AH$1, Statcast!$A$1:$N$1, 0), FALSE)</f>
        <v>89.889326416015606</v>
      </c>
      <c r="AI95" s="8">
        <f>VLOOKUP($A95, 'Statcast 2'!$A$2:$M$155, MATCH('Underlying Calculated'!AI$1, 'Statcast 2'!$A$1:$M$1, 0), FALSE)</f>
        <v>86.4</v>
      </c>
      <c r="AJ95" s="8">
        <f t="shared" si="59"/>
        <v>-3.4893264160156008</v>
      </c>
      <c r="AK95" s="8">
        <f>VLOOKUP($A95, Statcast!$A$2:$N$155, MATCH('Underlying Calculated'!AK$1, Statcast!$A$1:$N$1, 0), FALSE)</f>
        <v>13.3042251367568</v>
      </c>
      <c r="AL95" s="8">
        <f>VLOOKUP($A95, 'Statcast 2'!$A$2:$M$155, MATCH('Underlying Calculated'!AL$1, 'Statcast 2'!$A$1:$M$1, 0), FALSE)</f>
        <v>14.1</v>
      </c>
      <c r="AM95" s="8">
        <f t="shared" si="60"/>
        <v>0.79577486324319935</v>
      </c>
      <c r="AN95" s="5">
        <f>VLOOKUP($A95, Statcast!$A$2:$N$155, MATCH('Underlying Calculated'!AN$1, Statcast!$A$1:$N$1, 0), FALSE)</f>
        <v>6.2992129999999993E-2</v>
      </c>
      <c r="AO95" s="5">
        <f>VLOOKUP($A95, 'Statcast 2'!$A$2:$M$155, MATCH('Underlying Calculated'!AO$1, 'Statcast 2'!$A$1:$M$1, 0), FALSE)</f>
        <v>0.05</v>
      </c>
      <c r="AP95" s="5">
        <f t="shared" si="61"/>
        <v>-1.2992129999999991E-2</v>
      </c>
      <c r="AQ95" s="5">
        <f>VLOOKUP($A95, Statcast!$A$2:$N$155, MATCH('Underlying Calculated'!AQ$1, Statcast!$A$1:$N$1, 0), FALSE)</f>
        <v>0.37007874000000002</v>
      </c>
      <c r="AR95" s="5">
        <f>VLOOKUP($A95, 'Statcast 2'!$A$2:$M$155, MATCH('Underlying Calculated'!AR$1, 'Statcast 2'!$A$1:$M$1, 0), FALSE)</f>
        <v>0.32700000000000001</v>
      </c>
      <c r="AS95" s="8">
        <f t="shared" si="62"/>
        <v>-4.3078740000000004E-2</v>
      </c>
      <c r="AT95" s="14">
        <f>VLOOKUP($A95,'+ Stats'!$A$2:$N$155, MATCH('Underlying Calculated'!AT$1, '+ Stats'!$A$1:$N$1, 0), FALSE)</f>
        <v>113.342047338706</v>
      </c>
      <c r="AU95" s="14">
        <f>VLOOKUP($A95,'+ Stats 2'!$A$2:$M$155, MATCH('Underlying Calculated'!AU$1, '+ Stats 2'!$A$1:$M$1, 0), FALSE)</f>
        <v>117</v>
      </c>
      <c r="AV95" s="14">
        <f t="shared" si="63"/>
        <v>3.6579526612940043</v>
      </c>
      <c r="AW95" s="14">
        <f>VLOOKUP($A95,'+ Stats'!$A$2:$N$155, MATCH('Underlying Calculated'!AW$1, '+ Stats'!$A$1:$N$1, 0), FALSE)</f>
        <v>89.191403142135698</v>
      </c>
      <c r="AX95" s="14">
        <f>VLOOKUP($A95,'+ Stats 2'!$A$2:$M$155, MATCH('Underlying Calculated'!AX$1, '+ Stats 2'!$A$1:$M$1, 0), FALSE)</f>
        <v>87</v>
      </c>
      <c r="AY95" s="14">
        <f t="shared" si="64"/>
        <v>-2.1914031421356981</v>
      </c>
      <c r="AZ95" s="14">
        <f>VLOOKUP($A95,'+ Stats'!$A$2:$N$155, MATCH('Underlying Calculated'!AZ$1, '+ Stats'!$A$1:$N$1, 0), FALSE)</f>
        <v>104.83795783688799</v>
      </c>
      <c r="BA95" s="14">
        <f>VLOOKUP($A95,'+ Stats 2'!$A$2:$S$155, MATCH('Underlying Calculated'!BA$1, '+ Stats 2'!$A$1:$S$1, 0), FALSE)</f>
        <v>105</v>
      </c>
      <c r="BB95" s="14">
        <f t="shared" si="65"/>
        <v>0.16204216311200526</v>
      </c>
    </row>
    <row r="96" spans="1:54" x14ac:dyDescent="0.45">
      <c r="A96" t="s">
        <v>126</v>
      </c>
      <c r="B96" t="str">
        <f>VLOOKUP($A96, 'Plate Discipline'!$A$2:$N$155, MATCH('Underlying Calculated'!B$1, 'Plate Discipline'!$A$1:$N$1, 0), FALSE)</f>
        <v>NYY</v>
      </c>
      <c r="C96" s="7">
        <f>VLOOKUP($A96, Dashboard!$A$2:$N$155, MATCH('Underlying Calculated'!C$1, Dashboard!$A$1:$N$1, 0), FALSE)</f>
        <v>0.25766871099999999</v>
      </c>
      <c r="D96" s="7">
        <f>VLOOKUP($A96, 'Dashboard 2'!$A$2:$M$155, MATCH('Underlying Calculated'!D$1, 'Dashboard 2'!$A$1:$M$1, 0), FALSE)</f>
        <v>0.26200000000000001</v>
      </c>
      <c r="E96" s="7">
        <f t="shared" si="50"/>
        <v>4.3312890000000159E-3</v>
      </c>
      <c r="F96" s="7">
        <f>VLOOKUP($A96, 'Career Advanced'!$A$2:$X$450, MATCH('Underlying Calculated'!$D$1, 'Career Advanced'!$A$1:$X$1, 0), FALSE)</f>
        <v>0.30314790800000002</v>
      </c>
      <c r="G96" s="7">
        <f t="shared" si="51"/>
        <v>-4.5479197000000027E-2</v>
      </c>
      <c r="H96" s="7">
        <f t="shared" si="52"/>
        <v>-4.1147908000000011E-2</v>
      </c>
      <c r="I96" s="7">
        <f t="shared" si="43"/>
        <v>4.3312890000000159E-3</v>
      </c>
      <c r="J96" s="7">
        <f t="shared" si="48"/>
        <v>4.3312890000000159E-3</v>
      </c>
      <c r="K96" s="14">
        <f t="shared" si="49"/>
        <v>96</v>
      </c>
      <c r="L96" s="7">
        <f t="shared" si="44"/>
        <v>4.5479197000000027E-2</v>
      </c>
      <c r="M96" s="7">
        <f t="shared" si="45"/>
        <v>4.1147908000000011E-2</v>
      </c>
      <c r="N96" s="14">
        <f t="shared" si="46"/>
        <v>34</v>
      </c>
      <c r="O96" s="14">
        <f t="shared" si="47"/>
        <v>15</v>
      </c>
      <c r="P96" s="6">
        <f>VLOOKUP($A96, 'Plate Discipline'!$A$2:$N$155, MATCH('Underlying Calculated'!P$1, 'Plate Discipline'!$A$1:$N$1, 0), FALSE)</f>
        <v>0.26478149000000001</v>
      </c>
      <c r="Q96" s="6">
        <f>VLOOKUP($A96, 'Plate Discipline 2'!$A$2:$M$155, MATCH('Underlying Calculated'!Q$1, 'Plate Discipline 2'!$A$1:$M$1, 0), FALSE)</f>
        <v>0.25700000000000001</v>
      </c>
      <c r="R96" s="6">
        <f t="shared" si="53"/>
        <v>-7.781490000000002E-3</v>
      </c>
      <c r="S96" s="6">
        <f>VLOOKUP($A96, 'Plate Discipline'!$A$2:$N$155, MATCH('Underlying Calculated'!S$1, 'Plate Discipline'!$A$1:$N$1, 0), FALSE)</f>
        <v>0.58177570000000001</v>
      </c>
      <c r="T96" s="6">
        <f>VLOOKUP($A96, 'Plate Discipline 2'!$A$2:$M$155, MATCH('Underlying Calculated'!T$1, 'Plate Discipline 2'!$A$1:$M$1, 0), FALSE)</f>
        <v>0.59199999999999997</v>
      </c>
      <c r="U96" s="6">
        <f t="shared" si="54"/>
        <v>1.0224299999999964E-2</v>
      </c>
      <c r="V96" s="6">
        <f>VLOOKUP($A96, 'Plate Discipline'!$A$2:$N$155, MATCH('Underlying Calculated'!V$1, 'Plate Discipline'!$A$1:$N$1, 0), FALSE)</f>
        <v>0.43084454999999999</v>
      </c>
      <c r="W96" s="6">
        <f>VLOOKUP($A96, 'Plate Discipline 2'!$A$2:$M$155, MATCH('Underlying Calculated'!W$1, 'Plate Discipline 2'!$A$1:$M$1, 0), FALSE)</f>
        <v>0.44700000000000001</v>
      </c>
      <c r="X96" s="6">
        <f t="shared" si="55"/>
        <v>1.6155450000000016E-2</v>
      </c>
      <c r="Y96" s="6">
        <f>VLOOKUP($A96, 'Plate Discipline'!$A$2:$N$155, MATCH('Underlying Calculated'!Y$1, 'Plate Discipline'!$A$1:$N$1, 0), FALSE)</f>
        <v>0.73786408000000003</v>
      </c>
      <c r="Z96" s="6">
        <f>VLOOKUP($A96, 'Plate Discipline 2'!$A$2:$M$155, MATCH('Underlying Calculated'!Z$1, 'Plate Discipline 2'!$A$1:$M$1, 0), FALSE)</f>
        <v>0.61799999999999999</v>
      </c>
      <c r="AA96" s="6">
        <f t="shared" si="56"/>
        <v>-0.11986408000000004</v>
      </c>
      <c r="AB96" s="6">
        <f>VLOOKUP($A96, 'Plate Discipline'!$A$2:$N$155, MATCH('Underlying Calculated'!AB$1, 'Plate Discipline'!$A$1:$N$1, 0), FALSE)</f>
        <v>0.95582328999999999</v>
      </c>
      <c r="AC96" s="6">
        <f>VLOOKUP($A96, 'Plate Discipline 2'!$A$2:$M$155, MATCH('Underlying Calculated'!AC$1, 'Plate Discipline 2'!$A$1:$M$1, 0), FALSE)</f>
        <v>0.91300000000000003</v>
      </c>
      <c r="AD96" s="6">
        <f t="shared" si="57"/>
        <v>-4.2823289999999958E-2</v>
      </c>
      <c r="AE96" s="6">
        <f>VLOOKUP($A96, 'Plate Discipline'!$A$2:$N$155, MATCH('Underlying Calculated'!AE$1, 'Plate Discipline'!$A$1:$N$1, 0), FALSE)</f>
        <v>0.89204545000000002</v>
      </c>
      <c r="AF96" s="6">
        <f>VLOOKUP($A96, 'Plate Discipline 2'!$A$2:$M$155, MATCH('Underlying Calculated'!AF$1, 'Plate Discipline 2'!$A$1:$M$1, 0), FALSE)</f>
        <v>0.83899999999999997</v>
      </c>
      <c r="AG96" s="6">
        <f t="shared" si="58"/>
        <v>-5.304545000000005E-2</v>
      </c>
      <c r="AH96" s="8">
        <f>VLOOKUP($A96, Statcast!$A$2:$N$155, MATCH('Underlying Calculated'!AH$1, Statcast!$A$1:$N$1, 0), FALSE)</f>
        <v>87.984602662938499</v>
      </c>
      <c r="AI96" s="8">
        <f>VLOOKUP($A96, 'Statcast 2'!$A$2:$M$155, MATCH('Underlying Calculated'!AI$1, 'Statcast 2'!$A$1:$M$1, 0), FALSE)</f>
        <v>89.3</v>
      </c>
      <c r="AJ96" s="8">
        <f t="shared" si="59"/>
        <v>1.3153973370614978</v>
      </c>
      <c r="AK96" s="8">
        <f>VLOOKUP($A96, Statcast!$A$2:$N$155, MATCH('Underlying Calculated'!AK$1, Statcast!$A$1:$N$1, 0), FALSE)</f>
        <v>9.6912220018149799</v>
      </c>
      <c r="AL96" s="8">
        <f>VLOOKUP($A96, 'Statcast 2'!$A$2:$M$155, MATCH('Underlying Calculated'!AL$1, 'Statcast 2'!$A$1:$M$1, 0), FALSE)</f>
        <v>10.3</v>
      </c>
      <c r="AM96" s="8">
        <f t="shared" si="60"/>
        <v>0.60877799818502076</v>
      </c>
      <c r="AN96" s="5">
        <f>VLOOKUP($A96, Statcast!$A$2:$N$155, MATCH('Underlying Calculated'!AN$1, Statcast!$A$1:$N$1, 0), FALSE)</f>
        <v>6.4705879999999993E-2</v>
      </c>
      <c r="AO96" s="5">
        <f>VLOOKUP($A96, 'Statcast 2'!$A$2:$M$155, MATCH('Underlying Calculated'!AO$1, 'Statcast 2'!$A$1:$M$1, 0), FALSE)</f>
        <v>5.7000000000000002E-2</v>
      </c>
      <c r="AP96" s="5">
        <f t="shared" si="61"/>
        <v>-7.7058799999999913E-3</v>
      </c>
      <c r="AQ96" s="5">
        <f>VLOOKUP($A96, Statcast!$A$2:$N$155, MATCH('Underlying Calculated'!AQ$1, Statcast!$A$1:$N$1, 0), FALSE)</f>
        <v>0.35882353</v>
      </c>
      <c r="AR96" s="5">
        <f>VLOOKUP($A96, 'Statcast 2'!$A$2:$M$155, MATCH('Underlying Calculated'!AR$1, 'Statcast 2'!$A$1:$M$1, 0), FALSE)</f>
        <v>0.36499999999999999</v>
      </c>
      <c r="AS96" s="8">
        <f t="shared" si="62"/>
        <v>6.1764699999999895E-3</v>
      </c>
      <c r="AT96" s="14">
        <f>VLOOKUP($A96,'+ Stats'!$A$2:$N$155, MATCH('Underlying Calculated'!AT$1, '+ Stats'!$A$1:$N$1, 0), FALSE)</f>
        <v>85.174201427921403</v>
      </c>
      <c r="AU96" s="14">
        <f>VLOOKUP($A96,'+ Stats 2'!$A$2:$M$155, MATCH('Underlying Calculated'!AU$1, '+ Stats 2'!$A$1:$M$1, 0), FALSE)</f>
        <v>92</v>
      </c>
      <c r="AV96" s="14">
        <f t="shared" si="63"/>
        <v>6.8257985720785967</v>
      </c>
      <c r="AW96" s="14">
        <f>VLOOKUP($A96,'+ Stats'!$A$2:$N$155, MATCH('Underlying Calculated'!AW$1, '+ Stats'!$A$1:$N$1, 0), FALSE)</f>
        <v>115.51201849776599</v>
      </c>
      <c r="AX96" s="14">
        <f>VLOOKUP($A96,'+ Stats 2'!$A$2:$M$155, MATCH('Underlying Calculated'!AX$1, '+ Stats 2'!$A$1:$M$1, 0), FALSE)</f>
        <v>121</v>
      </c>
      <c r="AY96" s="14">
        <f t="shared" si="64"/>
        <v>5.4879815022340068</v>
      </c>
      <c r="AZ96" s="14">
        <f>VLOOKUP($A96,'+ Stats'!$A$2:$N$155, MATCH('Underlying Calculated'!AZ$1, '+ Stats'!$A$1:$N$1, 0), FALSE)</f>
        <v>90.904100895653201</v>
      </c>
      <c r="BA96" s="14">
        <f>VLOOKUP($A96,'+ Stats 2'!$A$2:$S$155, MATCH('Underlying Calculated'!BA$1, '+ Stats 2'!$A$1:$S$1, 0), FALSE)</f>
        <v>82</v>
      </c>
      <c r="BB96" s="14">
        <f t="shared" si="65"/>
        <v>-8.9041008956532011</v>
      </c>
    </row>
    <row r="97" spans="1:54" x14ac:dyDescent="0.45">
      <c r="A97" t="s">
        <v>63</v>
      </c>
      <c r="B97" t="str">
        <f>VLOOKUP($A97, 'Plate Discipline'!$A$2:$N$155, MATCH('Underlying Calculated'!B$1, 'Plate Discipline'!$A$1:$N$1, 0), FALSE)</f>
        <v>COL</v>
      </c>
      <c r="C97" s="7">
        <f>VLOOKUP($A97, Dashboard!$A$2:$N$155, MATCH('Underlying Calculated'!C$1, Dashboard!$A$1:$N$1, 0), FALSE)</f>
        <v>0.35074626800000003</v>
      </c>
      <c r="D97" s="7">
        <f>VLOOKUP($A97, 'Dashboard 2'!$A$2:$M$155, MATCH('Underlying Calculated'!D$1, 'Dashboard 2'!$A$1:$M$1, 0), FALSE)</f>
        <v>0.29599999999999999</v>
      </c>
      <c r="E97" s="7">
        <f t="shared" si="50"/>
        <v>-5.4746268000000042E-2</v>
      </c>
      <c r="F97" s="7">
        <f>VLOOKUP($A97, 'Career Advanced'!$A$2:$X$450, MATCH('Underlying Calculated'!$D$1, 'Career Advanced'!$A$1:$X$1, 0), FALSE)</f>
        <v>0.316067653</v>
      </c>
      <c r="G97" s="7">
        <f t="shared" si="51"/>
        <v>3.4678615000000024E-2</v>
      </c>
      <c r="H97" s="7">
        <f t="shared" si="52"/>
        <v>-2.0067653000000019E-2</v>
      </c>
      <c r="I97" s="7">
        <f t="shared" si="43"/>
        <v>-5.4746268000000042E-2</v>
      </c>
      <c r="J97" s="7">
        <f t="shared" si="48"/>
        <v>5.4746268000000042E-2</v>
      </c>
      <c r="K97" s="14">
        <f t="shared" si="49"/>
        <v>31</v>
      </c>
      <c r="L97" s="7">
        <f t="shared" si="44"/>
        <v>3.4678615000000024E-2</v>
      </c>
      <c r="M97" s="7">
        <f t="shared" si="45"/>
        <v>2.0067653000000019E-2</v>
      </c>
      <c r="N97" s="14">
        <f t="shared" si="46"/>
        <v>48</v>
      </c>
      <c r="O97" s="14">
        <f t="shared" si="47"/>
        <v>42</v>
      </c>
      <c r="P97" s="6">
        <f>VLOOKUP($A97, 'Plate Discipline'!$A$2:$N$155, MATCH('Underlying Calculated'!P$1, 'Plate Discipline'!$A$1:$N$1, 0), FALSE)</f>
        <v>0.28077753999999999</v>
      </c>
      <c r="Q97" s="6">
        <f>VLOOKUP($A97, 'Plate Discipline 2'!$A$2:$M$155, MATCH('Underlying Calculated'!Q$1, 'Plate Discipline 2'!$A$1:$M$1, 0), FALSE)</f>
        <v>0.26900000000000002</v>
      </c>
      <c r="R97" s="6">
        <f t="shared" si="53"/>
        <v>-1.1777539999999975E-2</v>
      </c>
      <c r="S97" s="6">
        <f>VLOOKUP($A97, 'Plate Discipline'!$A$2:$N$155, MATCH('Underlying Calculated'!S$1, 'Plate Discipline'!$A$1:$N$1, 0), FALSE)</f>
        <v>0.64796905000000005</v>
      </c>
      <c r="T97" s="6">
        <f>VLOOKUP($A97, 'Plate Discipline 2'!$A$2:$M$155, MATCH('Underlying Calculated'!T$1, 'Plate Discipline 2'!$A$1:$M$1, 0), FALSE)</f>
        <v>0.63900000000000001</v>
      </c>
      <c r="U97" s="6">
        <f t="shared" si="54"/>
        <v>-8.9690500000000339E-3</v>
      </c>
      <c r="V97" s="6">
        <f>VLOOKUP($A97, 'Plate Discipline'!$A$2:$N$155, MATCH('Underlying Calculated'!V$1, 'Plate Discipline'!$A$1:$N$1, 0), FALSE)</f>
        <v>0.47448980000000002</v>
      </c>
      <c r="W97" s="6">
        <f>VLOOKUP($A97, 'Plate Discipline 2'!$A$2:$M$155, MATCH('Underlying Calculated'!W$1, 'Plate Discipline 2'!$A$1:$M$1, 0), FALSE)</f>
        <v>0.46700000000000003</v>
      </c>
      <c r="X97" s="6">
        <f t="shared" si="55"/>
        <v>-7.4897999999999909E-3</v>
      </c>
      <c r="Y97" s="6">
        <f>VLOOKUP($A97, 'Plate Discipline'!$A$2:$N$155, MATCH('Underlying Calculated'!Y$1, 'Plate Discipline'!$A$1:$N$1, 0), FALSE)</f>
        <v>0.56153845999999996</v>
      </c>
      <c r="Z97" s="6">
        <f>VLOOKUP($A97, 'Plate Discipline 2'!$A$2:$M$155, MATCH('Underlying Calculated'!Z$1, 'Plate Discipline 2'!$A$1:$M$1, 0), FALSE)</f>
        <v>0.45500000000000002</v>
      </c>
      <c r="AA97" s="6">
        <f t="shared" si="56"/>
        <v>-0.10653845999999995</v>
      </c>
      <c r="AB97" s="6">
        <f>VLOOKUP($A97, 'Plate Discipline'!$A$2:$N$155, MATCH('Underlying Calculated'!AB$1, 'Plate Discipline'!$A$1:$N$1, 0), FALSE)</f>
        <v>0.84776119000000005</v>
      </c>
      <c r="AC97" s="6">
        <f>VLOOKUP($A97, 'Plate Discipline 2'!$A$2:$M$155, MATCH('Underlying Calculated'!AC$1, 'Plate Discipline 2'!$A$1:$M$1, 0), FALSE)</f>
        <v>0.78700000000000003</v>
      </c>
      <c r="AD97" s="6">
        <f t="shared" si="57"/>
        <v>-6.076119000000002E-2</v>
      </c>
      <c r="AE97" s="6">
        <f>VLOOKUP($A97, 'Plate Discipline'!$A$2:$N$155, MATCH('Underlying Calculated'!AE$1, 'Plate Discipline'!$A$1:$N$1, 0), FALSE)</f>
        <v>0.76774193999999996</v>
      </c>
      <c r="AF97" s="6">
        <f>VLOOKUP($A97, 'Plate Discipline 2'!$A$2:$M$155, MATCH('Underlying Calculated'!AF$1, 'Plate Discipline 2'!$A$1:$M$1, 0), FALSE)</f>
        <v>0.69799999999999995</v>
      </c>
      <c r="AG97" s="6">
        <f t="shared" si="58"/>
        <v>-6.9741940000000002E-2</v>
      </c>
      <c r="AH97" s="8">
        <f>VLOOKUP($A97, Statcast!$A$2:$N$155, MATCH('Underlying Calculated'!AH$1, Statcast!$A$1:$N$1, 0), FALSE)</f>
        <v>93.624433023946196</v>
      </c>
      <c r="AI97" s="8">
        <f>VLOOKUP($A97, 'Statcast 2'!$A$2:$M$155, MATCH('Underlying Calculated'!AI$1, 'Statcast 2'!$A$1:$M$1, 0), FALSE)</f>
        <v>91.5</v>
      </c>
      <c r="AJ97" s="8">
        <f t="shared" si="59"/>
        <v>-2.1244330239461959</v>
      </c>
      <c r="AK97" s="8">
        <f>VLOOKUP($A97, Statcast!$A$2:$N$155, MATCH('Underlying Calculated'!AK$1, Statcast!$A$1:$N$1, 0), FALSE)</f>
        <v>7.4896275813762898</v>
      </c>
      <c r="AL97" s="8">
        <f>VLOOKUP($A97, 'Statcast 2'!$A$2:$M$155, MATCH('Underlying Calculated'!AL$1, 'Statcast 2'!$A$1:$M$1, 0), FALSE)</f>
        <v>12.1</v>
      </c>
      <c r="AM97" s="8">
        <f t="shared" si="60"/>
        <v>4.6103724186237098</v>
      </c>
      <c r="AN97" s="5">
        <f>VLOOKUP($A97, Statcast!$A$2:$N$155, MATCH('Underlying Calculated'!AN$1, Statcast!$A$1:$N$1, 0), FALSE)</f>
        <v>0.14383562</v>
      </c>
      <c r="AO97" s="5">
        <f>VLOOKUP($A97, 'Statcast 2'!$A$2:$M$155, MATCH('Underlying Calculated'!AO$1, 'Statcast 2'!$A$1:$M$1, 0), FALSE)</f>
        <v>8.6999999999999994E-2</v>
      </c>
      <c r="AP97" s="5">
        <f t="shared" si="61"/>
        <v>-5.6835620000000003E-2</v>
      </c>
      <c r="AQ97" s="5">
        <f>VLOOKUP($A97, Statcast!$A$2:$N$155, MATCH('Underlying Calculated'!AQ$1, Statcast!$A$1:$N$1, 0), FALSE)</f>
        <v>0.54109589000000002</v>
      </c>
      <c r="AR97" s="5">
        <f>VLOOKUP($A97, 'Statcast 2'!$A$2:$M$155, MATCH('Underlying Calculated'!AR$1, 'Statcast 2'!$A$1:$M$1, 0), FALSE)</f>
        <v>0.46600000000000003</v>
      </c>
      <c r="AS97" s="8">
        <f t="shared" si="62"/>
        <v>-7.5095889999999998E-2</v>
      </c>
      <c r="AT97" s="14">
        <f>VLOOKUP($A97,'+ Stats'!$A$2:$N$155, MATCH('Underlying Calculated'!AT$1, '+ Stats'!$A$1:$N$1, 0), FALSE)</f>
        <v>104.82433121011</v>
      </c>
      <c r="AU97" s="14">
        <f>VLOOKUP($A97,'+ Stats 2'!$A$2:$M$155, MATCH('Underlying Calculated'!AU$1, '+ Stats 2'!$A$1:$M$1, 0), FALSE)</f>
        <v>93</v>
      </c>
      <c r="AV97" s="14">
        <f t="shared" si="63"/>
        <v>-11.824331210110003</v>
      </c>
      <c r="AW97" s="14">
        <f>VLOOKUP($A97,'+ Stats'!$A$2:$N$155, MATCH('Underlying Calculated'!AW$1, '+ Stats'!$A$1:$N$1, 0), FALSE)</f>
        <v>116.24179867404099</v>
      </c>
      <c r="AX97" s="14">
        <f>VLOOKUP($A97,'+ Stats 2'!$A$2:$M$155, MATCH('Underlying Calculated'!AX$1, '+ Stats 2'!$A$1:$M$1, 0), FALSE)</f>
        <v>111</v>
      </c>
      <c r="AY97" s="14">
        <f t="shared" si="64"/>
        <v>-5.241798674040993</v>
      </c>
      <c r="AZ97" s="14">
        <f>VLOOKUP($A97,'+ Stats'!$A$2:$N$155, MATCH('Underlying Calculated'!AZ$1, '+ Stats'!$A$1:$N$1, 0), FALSE)</f>
        <v>78.591586900678806</v>
      </c>
      <c r="BA97" s="14">
        <f>VLOOKUP($A97,'+ Stats 2'!$A$2:$S$155, MATCH('Underlying Calculated'!BA$1, '+ Stats 2'!$A$1:$S$1, 0), FALSE)</f>
        <v>91</v>
      </c>
      <c r="BB97" s="14">
        <f t="shared" si="65"/>
        <v>12.408413099321194</v>
      </c>
    </row>
    <row r="98" spans="1:54" x14ac:dyDescent="0.45">
      <c r="A98" t="s">
        <v>39</v>
      </c>
      <c r="B98" t="str">
        <f>VLOOKUP($A98, 'Plate Discipline'!$A$2:$N$155, MATCH('Underlying Calculated'!B$1, 'Plate Discipline'!$A$1:$N$1, 0), FALSE)</f>
        <v>NYY</v>
      </c>
      <c r="C98" s="7">
        <f>VLOOKUP($A98, Dashboard!$A$2:$N$155, MATCH('Underlying Calculated'!C$1, Dashboard!$A$1:$N$1, 0), FALSE)</f>
        <v>0.345911949</v>
      </c>
      <c r="D98" s="7">
        <f>VLOOKUP($A98, 'Dashboard 2'!$A$2:$M$155, MATCH('Underlying Calculated'!D$1, 'Dashboard 2'!$A$1:$M$1, 0), FALSE)</f>
        <v>0.3</v>
      </c>
      <c r="E98" s="7">
        <f t="shared" si="50"/>
        <v>-4.5911949000000007E-2</v>
      </c>
      <c r="F98" s="7">
        <f>VLOOKUP($A98, 'Career Advanced'!$A$2:$X$450, MATCH('Underlying Calculated'!$D$1, 'Career Advanced'!$A$1:$X$1, 0), FALSE)</f>
        <v>0.28831168800000001</v>
      </c>
      <c r="G98" s="7">
        <f t="shared" si="51"/>
        <v>5.7600260999999986E-2</v>
      </c>
      <c r="H98" s="7">
        <f t="shared" si="52"/>
        <v>1.1688311999999978E-2</v>
      </c>
      <c r="I98" s="7">
        <f t="shared" si="43"/>
        <v>-4.5911949000000007E-2</v>
      </c>
      <c r="J98" s="7">
        <f t="shared" si="48"/>
        <v>4.5911949000000007E-2</v>
      </c>
      <c r="K98" s="14">
        <f t="shared" si="49"/>
        <v>37</v>
      </c>
      <c r="L98" s="7">
        <f t="shared" ref="L98:L104" si="66">ABS(G98)</f>
        <v>5.7600260999999986E-2</v>
      </c>
      <c r="M98" s="7">
        <f t="shared" ref="M98:M104" si="67">ABS(H98)</f>
        <v>1.1688311999999978E-2</v>
      </c>
      <c r="N98" s="14">
        <f t="shared" ref="N98:N104" si="68">_xlfn.RANK.EQ(L98, L$2:L$104, 0)</f>
        <v>20</v>
      </c>
      <c r="O98" s="14">
        <f t="shared" ref="O98:O104" si="69">_xlfn.RANK.EQ(M98, M$2:M$104, 0)</f>
        <v>67</v>
      </c>
      <c r="P98" s="6">
        <f>VLOOKUP($A98, 'Plate Discipline'!$A$2:$N$155, MATCH('Underlying Calculated'!P$1, 'Plate Discipline'!$A$1:$N$1, 0), FALSE)</f>
        <v>0.28278689000000001</v>
      </c>
      <c r="Q98" s="6">
        <f>VLOOKUP($A98, 'Plate Discipline 2'!$A$2:$M$155, MATCH('Underlying Calculated'!Q$1, 'Plate Discipline 2'!$A$1:$M$1, 0), FALSE)</f>
        <v>0.30499999999999999</v>
      </c>
      <c r="R98" s="6">
        <f t="shared" si="53"/>
        <v>2.221310999999998E-2</v>
      </c>
      <c r="S98" s="6">
        <f>VLOOKUP($A98, 'Plate Discipline'!$A$2:$N$155, MATCH('Underlying Calculated'!S$1, 'Plate Discipline'!$A$1:$N$1, 0), FALSE)</f>
        <v>0.63855421999999995</v>
      </c>
      <c r="T98" s="6">
        <f>VLOOKUP($A98, 'Plate Discipline 2'!$A$2:$M$155, MATCH('Underlying Calculated'!T$1, 'Plate Discipline 2'!$A$1:$M$1, 0), FALSE)</f>
        <v>0.64400000000000002</v>
      </c>
      <c r="U98" s="6">
        <f t="shared" si="54"/>
        <v>5.4457800000000667E-3</v>
      </c>
      <c r="V98" s="6">
        <f>VLOOKUP($A98, 'Plate Discipline'!$A$2:$N$155, MATCH('Underlying Calculated'!V$1, 'Plate Discipline'!$A$1:$N$1, 0), FALSE)</f>
        <v>0.46247464999999999</v>
      </c>
      <c r="W98" s="6">
        <f>VLOOKUP($A98, 'Plate Discipline 2'!$A$2:$M$155, MATCH('Underlying Calculated'!W$1, 'Plate Discipline 2'!$A$1:$M$1, 0), FALSE)</f>
        <v>0.49399999999999999</v>
      </c>
      <c r="X98" s="6">
        <f t="shared" si="55"/>
        <v>3.1525350000000008E-2</v>
      </c>
      <c r="Y98" s="6">
        <f>VLOOKUP($A98, 'Plate Discipline'!$A$2:$N$155, MATCH('Underlying Calculated'!Y$1, 'Plate Discipline'!$A$1:$N$1, 0), FALSE)</f>
        <v>0.61594203000000003</v>
      </c>
      <c r="Z98" s="6">
        <f>VLOOKUP($A98, 'Plate Discipline 2'!$A$2:$M$155, MATCH('Underlying Calculated'!Z$1, 'Plate Discipline 2'!$A$1:$M$1, 0), FALSE)</f>
        <v>0.62</v>
      </c>
      <c r="AA98" s="6">
        <f t="shared" si="56"/>
        <v>4.0579699999999663E-3</v>
      </c>
      <c r="AB98" s="6">
        <f>VLOOKUP($A98, 'Plate Discipline'!$A$2:$N$155, MATCH('Underlying Calculated'!AB$1, 'Plate Discipline'!$A$1:$N$1, 0), FALSE)</f>
        <v>0.88364779999999998</v>
      </c>
      <c r="AC98" s="6">
        <f>VLOOKUP($A98, 'Plate Discipline 2'!$A$2:$M$155, MATCH('Underlying Calculated'!AC$1, 'Plate Discipline 2'!$A$1:$M$1, 0), FALSE)</f>
        <v>0.84399999999999997</v>
      </c>
      <c r="AD98" s="6">
        <f t="shared" si="57"/>
        <v>-3.9647800000000011E-2</v>
      </c>
      <c r="AE98" s="6">
        <f>VLOOKUP($A98, 'Plate Discipline'!$A$2:$N$155, MATCH('Underlying Calculated'!AE$1, 'Plate Discipline'!$A$1:$N$1, 0), FALSE)</f>
        <v>0.80263158000000001</v>
      </c>
      <c r="AF98" s="6">
        <f>VLOOKUP($A98, 'Plate Discipline 2'!$A$2:$M$155, MATCH('Underlying Calculated'!AF$1, 'Plate Discipline 2'!$A$1:$M$1, 0), FALSE)</f>
        <v>0.78200000000000003</v>
      </c>
      <c r="AG98" s="6">
        <f t="shared" si="58"/>
        <v>-2.0631579999999983E-2</v>
      </c>
      <c r="AH98" s="8">
        <f>VLOOKUP($A98, Statcast!$A$2:$N$155, MATCH('Underlying Calculated'!AH$1, Statcast!$A$1:$N$1, 0), FALSE)</f>
        <v>87.734314203262301</v>
      </c>
      <c r="AI98" s="8">
        <f>VLOOKUP($A98, 'Statcast 2'!$A$2:$M$155, MATCH('Underlying Calculated'!AI$1, 'Statcast 2'!$A$1:$M$1, 0), FALSE)</f>
        <v>87.9</v>
      </c>
      <c r="AJ98" s="8">
        <f t="shared" si="59"/>
        <v>0.165685796737705</v>
      </c>
      <c r="AK98" s="8">
        <f>VLOOKUP($A98, Statcast!$A$2:$N$155, MATCH('Underlying Calculated'!AK$1, Statcast!$A$1:$N$1, 0), FALSE)</f>
        <v>8.3416890088468794</v>
      </c>
      <c r="AL98" s="8">
        <f>VLOOKUP($A98, 'Statcast 2'!$A$2:$M$155, MATCH('Underlying Calculated'!AL$1, 'Statcast 2'!$A$1:$M$1, 0), FALSE)</f>
        <v>6.5</v>
      </c>
      <c r="AM98" s="8">
        <f t="shared" si="60"/>
        <v>-1.8416890088468794</v>
      </c>
      <c r="AN98" s="5">
        <f>VLOOKUP($A98, Statcast!$A$2:$N$155, MATCH('Underlying Calculated'!AN$1, Statcast!$A$1:$N$1, 0), FALSE)</f>
        <v>4.7619050000000003E-2</v>
      </c>
      <c r="AO98" s="5">
        <f>VLOOKUP($A98, 'Statcast 2'!$A$2:$M$155, MATCH('Underlying Calculated'!AO$1, 'Statcast 2'!$A$1:$M$1, 0), FALSE)</f>
        <v>3.2000000000000001E-2</v>
      </c>
      <c r="AP98" s="5">
        <f t="shared" si="61"/>
        <v>-1.5619050000000002E-2</v>
      </c>
      <c r="AQ98" s="5">
        <f>VLOOKUP($A98, Statcast!$A$2:$N$155, MATCH('Underlying Calculated'!AQ$1, Statcast!$A$1:$N$1, 0), FALSE)</f>
        <v>0.35714286000000001</v>
      </c>
      <c r="AR98" s="5">
        <f>VLOOKUP($A98, 'Statcast 2'!$A$2:$M$155, MATCH('Underlying Calculated'!AR$1, 'Statcast 2'!$A$1:$M$1, 0), FALSE)</f>
        <v>0.35499999999999998</v>
      </c>
      <c r="AS98" s="8">
        <f t="shared" si="62"/>
        <v>-2.1428600000000242E-3</v>
      </c>
      <c r="AT98" s="14">
        <f>VLOOKUP($A98,'+ Stats'!$A$2:$N$155, MATCH('Underlying Calculated'!AT$1, '+ Stats'!$A$1:$N$1, 0), FALSE)</f>
        <v>113.540718886516</v>
      </c>
      <c r="AU98" s="14">
        <f>VLOOKUP($A98,'+ Stats 2'!$A$2:$M$155, MATCH('Underlying Calculated'!AU$1, '+ Stats 2'!$A$1:$M$1, 0), FALSE)</f>
        <v>112</v>
      </c>
      <c r="AV98" s="14">
        <f t="shared" si="63"/>
        <v>-1.5407188865160037</v>
      </c>
      <c r="AW98" s="14">
        <f>VLOOKUP($A98,'+ Stats'!$A$2:$N$155, MATCH('Underlying Calculated'!AW$1, '+ Stats'!$A$1:$N$1, 0), FALSE)</f>
        <v>116.806859004983</v>
      </c>
      <c r="AX98" s="14">
        <f>VLOOKUP($A98,'+ Stats 2'!$A$2:$M$155, MATCH('Underlying Calculated'!AX$1, '+ Stats 2'!$A$1:$M$1, 0), FALSE)</f>
        <v>126</v>
      </c>
      <c r="AY98" s="14">
        <f t="shared" si="64"/>
        <v>9.1931409950170035</v>
      </c>
      <c r="AZ98" s="14">
        <f>VLOOKUP($A98,'+ Stats'!$A$2:$N$155, MATCH('Underlying Calculated'!AZ$1, '+ Stats'!$A$1:$N$1, 0), FALSE)</f>
        <v>75.400211309182396</v>
      </c>
      <c r="BA98" s="14">
        <f>VLOOKUP($A98,'+ Stats 2'!$A$2:$S$155, MATCH('Underlying Calculated'!BA$1, '+ Stats 2'!$A$1:$S$1, 0), FALSE)</f>
        <v>67</v>
      </c>
      <c r="BB98" s="14">
        <f t="shared" si="65"/>
        <v>-8.4002113091823958</v>
      </c>
    </row>
    <row r="99" spans="1:54" x14ac:dyDescent="0.45">
      <c r="A99" t="s">
        <v>159</v>
      </c>
      <c r="B99" t="str">
        <f>VLOOKUP($A99, 'Plate Discipline'!$A$2:$N$155, MATCH('Underlying Calculated'!B$1, 'Plate Discipline'!$A$1:$N$1, 0), FALSE)</f>
        <v>TEX</v>
      </c>
      <c r="C99" s="7">
        <f>VLOOKUP($A99, Dashboard!$A$2:$N$155, MATCH('Underlying Calculated'!C$1, Dashboard!$A$1:$N$1, 0), FALSE)</f>
        <v>0.277777777</v>
      </c>
      <c r="D99" s="7">
        <f>VLOOKUP($A99, 'Dashboard 2'!$A$2:$M$155, MATCH('Underlying Calculated'!D$1, 'Dashboard 2'!$A$1:$M$1, 0), FALSE)</f>
        <v>0.254</v>
      </c>
      <c r="E99" s="7">
        <f t="shared" si="50"/>
        <v>-2.3777777E-2</v>
      </c>
      <c r="F99" s="7">
        <f>VLOOKUP($A99, 'Career Advanced'!$A$2:$X$450, MATCH('Underlying Calculated'!$D$1, 'Career Advanced'!$A$1:$X$1, 0), FALSE)</f>
        <v>0.29092159499999998</v>
      </c>
      <c r="G99" s="7">
        <f t="shared" si="51"/>
        <v>-1.3143817999999974E-2</v>
      </c>
      <c r="H99" s="7">
        <f t="shared" si="52"/>
        <v>-3.6921594999999974E-2</v>
      </c>
      <c r="I99" s="7">
        <f t="shared" si="43"/>
        <v>-2.3777777E-2</v>
      </c>
      <c r="J99" s="7">
        <f t="shared" si="48"/>
        <v>2.3777777E-2</v>
      </c>
      <c r="K99" s="14">
        <f t="shared" si="49"/>
        <v>66</v>
      </c>
      <c r="L99" s="7">
        <f t="shared" si="66"/>
        <v>1.3143817999999974E-2</v>
      </c>
      <c r="M99" s="7">
        <f t="shared" si="67"/>
        <v>3.6921594999999974E-2</v>
      </c>
      <c r="N99" s="14">
        <f t="shared" si="68"/>
        <v>78</v>
      </c>
      <c r="O99" s="14">
        <f t="shared" si="69"/>
        <v>22</v>
      </c>
      <c r="P99" s="6">
        <f>VLOOKUP($A99, 'Plate Discipline'!$A$2:$N$155, MATCH('Underlying Calculated'!P$1, 'Plate Discipline'!$A$1:$N$1, 0), FALSE)</f>
        <v>0.36138614000000002</v>
      </c>
      <c r="Q99" s="6">
        <f>VLOOKUP($A99, 'Plate Discipline 2'!$A$2:$M$155, MATCH('Underlying Calculated'!Q$1, 'Plate Discipline 2'!$A$1:$M$1, 0), FALSE)</f>
        <v>0.33700000000000002</v>
      </c>
      <c r="R99" s="6">
        <f t="shared" si="53"/>
        <v>-2.4386140000000001E-2</v>
      </c>
      <c r="S99" s="6">
        <f>VLOOKUP($A99, 'Plate Discipline'!$A$2:$N$155, MATCH('Underlying Calculated'!S$1, 'Plate Discipline'!$A$1:$N$1, 0), FALSE)</f>
        <v>0.75690608000000004</v>
      </c>
      <c r="T99" s="6">
        <f>VLOOKUP($A99, 'Plate Discipline 2'!$A$2:$M$155, MATCH('Underlying Calculated'!T$1, 'Plate Discipline 2'!$A$1:$M$1, 0), FALSE)</f>
        <v>0.72199999999999998</v>
      </c>
      <c r="U99" s="6">
        <f t="shared" si="54"/>
        <v>-3.4906080000000062E-2</v>
      </c>
      <c r="V99" s="6">
        <f>VLOOKUP($A99, 'Plate Discipline'!$A$2:$N$155, MATCH('Underlying Calculated'!V$1, 'Plate Discipline'!$A$1:$N$1, 0), FALSE)</f>
        <v>0.54830287</v>
      </c>
      <c r="W99" s="6">
        <f>VLOOKUP($A99, 'Plate Discipline 2'!$A$2:$M$155, MATCH('Underlying Calculated'!W$1, 'Plate Discipline 2'!$A$1:$M$1, 0), FALSE)</f>
        <v>0.51300000000000001</v>
      </c>
      <c r="X99" s="6">
        <f t="shared" si="55"/>
        <v>-3.5302869999999986E-2</v>
      </c>
      <c r="Y99" s="6">
        <f>VLOOKUP($A99, 'Plate Discipline'!$A$2:$N$155, MATCH('Underlying Calculated'!Y$1, 'Plate Discipline'!$A$1:$N$1, 0), FALSE)</f>
        <v>0.47945205000000002</v>
      </c>
      <c r="Z99" s="6">
        <f>VLOOKUP($A99, 'Plate Discipline 2'!$A$2:$M$155, MATCH('Underlying Calculated'!Z$1, 'Plate Discipline 2'!$A$1:$M$1, 0), FALSE)</f>
        <v>0.46800000000000003</v>
      </c>
      <c r="AA99" s="6">
        <f t="shared" si="56"/>
        <v>-1.1452049999999991E-2</v>
      </c>
      <c r="AB99" s="6">
        <f>VLOOKUP($A99, 'Plate Discipline'!$A$2:$N$155, MATCH('Underlying Calculated'!AB$1, 'Plate Discipline'!$A$1:$N$1, 0), FALSE)</f>
        <v>0.81386860999999999</v>
      </c>
      <c r="AC99" s="6">
        <f>VLOOKUP($A99, 'Plate Discipline 2'!$A$2:$M$155, MATCH('Underlying Calculated'!AC$1, 'Plate Discipline 2'!$A$1:$M$1, 0), FALSE)</f>
        <v>0.76700000000000002</v>
      </c>
      <c r="AD99" s="6">
        <f t="shared" si="57"/>
        <v>-4.6868609999999977E-2</v>
      </c>
      <c r="AE99" s="6">
        <f>VLOOKUP($A99, 'Plate Discipline'!$A$2:$N$155, MATCH('Underlying Calculated'!AE$1, 'Plate Discipline'!$A$1:$N$1, 0), FALSE)</f>
        <v>0.69761905000000002</v>
      </c>
      <c r="AF99" s="6">
        <f>VLOOKUP($A99, 'Plate Discipline 2'!$A$2:$M$155, MATCH('Underlying Calculated'!AF$1, 'Plate Discipline 2'!$A$1:$M$1, 0), FALSE)</f>
        <v>0.66100000000000003</v>
      </c>
      <c r="AG99" s="6">
        <f t="shared" si="58"/>
        <v>-3.6619049999999986E-2</v>
      </c>
      <c r="AH99" s="8">
        <f>VLOOKUP($A99, Statcast!$A$2:$N$155, MATCH('Underlying Calculated'!AH$1, Statcast!$A$1:$N$1, 0), FALSE)</f>
        <v>91.815348970717196</v>
      </c>
      <c r="AI99" s="8">
        <f>VLOOKUP($A99, 'Statcast 2'!$A$2:$M$155, MATCH('Underlying Calculated'!AI$1, 'Statcast 2'!$A$1:$M$1, 0), FALSE)</f>
        <v>90.8</v>
      </c>
      <c r="AJ99" s="8">
        <f t="shared" si="59"/>
        <v>-1.0153489707171985</v>
      </c>
      <c r="AK99" s="8">
        <f>VLOOKUP($A99, Statcast!$A$2:$N$155, MATCH('Underlying Calculated'!AK$1, Statcast!$A$1:$N$1, 0), FALSE)</f>
        <v>16.987535974253699</v>
      </c>
      <c r="AL99" s="8">
        <f>VLOOKUP($A99, 'Statcast 2'!$A$2:$M$155, MATCH('Underlying Calculated'!AL$1, 'Statcast 2'!$A$1:$M$1, 0), FALSE)</f>
        <v>14.6</v>
      </c>
      <c r="AM99" s="8">
        <f t="shared" si="60"/>
        <v>-2.3875359742536997</v>
      </c>
      <c r="AN99" s="5">
        <f>VLOOKUP($A99, Statcast!$A$2:$N$155, MATCH('Underlying Calculated'!AN$1, Statcast!$A$1:$N$1, 0), FALSE)</f>
        <v>0.15942028999999999</v>
      </c>
      <c r="AO99" s="5">
        <f>VLOOKUP($A99, 'Statcast 2'!$A$2:$M$155, MATCH('Underlying Calculated'!AO$1, 'Statcast 2'!$A$1:$M$1, 0), FALSE)</f>
        <v>0.111</v>
      </c>
      <c r="AP99" s="5">
        <f t="shared" si="61"/>
        <v>-4.8420289999999991E-2</v>
      </c>
      <c r="AQ99" s="5">
        <f>VLOOKUP($A99, Statcast!$A$2:$N$155, MATCH('Underlying Calculated'!AQ$1, Statcast!$A$1:$N$1, 0), FALSE)</f>
        <v>0.48550725</v>
      </c>
      <c r="AR99" s="5">
        <f>VLOOKUP($A99, 'Statcast 2'!$A$2:$M$155, MATCH('Underlying Calculated'!AR$1, 'Statcast 2'!$A$1:$M$1, 0), FALSE)</f>
        <v>0.47</v>
      </c>
      <c r="AS99" s="8">
        <f t="shared" si="62"/>
        <v>-1.5507250000000028E-2</v>
      </c>
      <c r="AT99" s="14">
        <f>VLOOKUP($A99,'+ Stats'!$A$2:$N$155, MATCH('Underlying Calculated'!AT$1, '+ Stats'!$A$1:$N$1, 0), FALSE)</f>
        <v>89.406459839264002</v>
      </c>
      <c r="AU99" s="14">
        <f>VLOOKUP($A99,'+ Stats 2'!$A$2:$M$155, MATCH('Underlying Calculated'!AU$1, '+ Stats 2'!$A$1:$M$1, 0), FALSE)</f>
        <v>94</v>
      </c>
      <c r="AV99" s="14">
        <f t="shared" si="63"/>
        <v>4.5935401607359978</v>
      </c>
      <c r="AW99" s="14">
        <f>VLOOKUP($A99,'+ Stats'!$A$2:$N$155, MATCH('Underlying Calculated'!AW$1, '+ Stats'!$A$1:$N$1, 0), FALSE)</f>
        <v>85.574791981036398</v>
      </c>
      <c r="AX99" s="14">
        <f>VLOOKUP($A99,'+ Stats 2'!$A$2:$M$155, MATCH('Underlying Calculated'!AX$1, '+ Stats 2'!$A$1:$M$1, 0), FALSE)</f>
        <v>97</v>
      </c>
      <c r="AY99" s="14">
        <f t="shared" si="64"/>
        <v>11.425208018963602</v>
      </c>
      <c r="AZ99" s="14">
        <f>VLOOKUP($A99,'+ Stats'!$A$2:$N$155, MATCH('Underlying Calculated'!AZ$1, '+ Stats'!$A$1:$N$1, 0), FALSE)</f>
        <v>120.601636351187</v>
      </c>
      <c r="BA99" s="14">
        <f>VLOOKUP($A99,'+ Stats 2'!$A$2:$S$155, MATCH('Underlying Calculated'!BA$1, '+ Stats 2'!$A$1:$S$1, 0), FALSE)</f>
        <v>106</v>
      </c>
      <c r="BB99" s="14">
        <f t="shared" si="65"/>
        <v>-14.601636351186997</v>
      </c>
    </row>
    <row r="100" spans="1:54" x14ac:dyDescent="0.45">
      <c r="A100" t="s">
        <v>163</v>
      </c>
      <c r="B100" t="str">
        <f>VLOOKUP($A100, 'Plate Discipline'!$A$2:$N$155, MATCH('Underlying Calculated'!B$1, 'Plate Discipline'!$A$1:$N$1, 0), FALSE)</f>
        <v>ATL</v>
      </c>
      <c r="C100" s="7">
        <f>VLOOKUP($A100, Dashboard!$A$2:$N$155, MATCH('Underlying Calculated'!C$1, Dashboard!$A$1:$N$1, 0), FALSE)</f>
        <v>0.28000000000000003</v>
      </c>
      <c r="D100" s="7">
        <f>VLOOKUP($A100, 'Dashboard 2'!$A$2:$M$155, MATCH('Underlying Calculated'!D$1, 'Dashboard 2'!$A$1:$M$1, 0), FALSE)</f>
        <v>0.24299999999999999</v>
      </c>
      <c r="E100" s="7">
        <f t="shared" si="50"/>
        <v>-3.7000000000000033E-2</v>
      </c>
      <c r="F100" s="7">
        <f>VLOOKUP($A100, 'Career Advanced'!$A$2:$X$450, MATCH('Underlying Calculated'!$D$1, 'Career Advanced'!$A$1:$X$1, 0), FALSE)</f>
        <v>0.28266666600000001</v>
      </c>
      <c r="G100" s="7">
        <f t="shared" si="51"/>
        <v>-2.6666659999999842E-3</v>
      </c>
      <c r="H100" s="7">
        <f t="shared" si="52"/>
        <v>-3.9666666000000017E-2</v>
      </c>
      <c r="I100" s="7">
        <f t="shared" si="43"/>
        <v>-3.7000000000000033E-2</v>
      </c>
      <c r="J100" s="7">
        <f t="shared" si="48"/>
        <v>3.7000000000000033E-2</v>
      </c>
      <c r="K100" s="14">
        <f t="shared" si="49"/>
        <v>46</v>
      </c>
      <c r="L100" s="7">
        <f t="shared" si="66"/>
        <v>2.6666659999999842E-3</v>
      </c>
      <c r="M100" s="7">
        <f t="shared" si="67"/>
        <v>3.9666666000000017E-2</v>
      </c>
      <c r="N100" s="14">
        <f t="shared" si="68"/>
        <v>94</v>
      </c>
      <c r="O100" s="14">
        <f t="shared" si="69"/>
        <v>17</v>
      </c>
      <c r="P100" s="6">
        <f>VLOOKUP($A100, 'Plate Discipline'!$A$2:$N$155, MATCH('Underlying Calculated'!P$1, 'Plate Discipline'!$A$1:$N$1, 0), FALSE)</f>
        <v>0.29201102000000001</v>
      </c>
      <c r="Q100" s="6">
        <f>VLOOKUP($A100, 'Plate Discipline 2'!$A$2:$M$155, MATCH('Underlying Calculated'!Q$1, 'Plate Discipline 2'!$A$1:$M$1, 0), FALSE)</f>
        <v>0.252</v>
      </c>
      <c r="R100" s="6">
        <f t="shared" si="53"/>
        <v>-4.0011020000000008E-2</v>
      </c>
      <c r="S100" s="6">
        <f>VLOOKUP($A100, 'Plate Discipline'!$A$2:$N$155, MATCH('Underlying Calculated'!S$1, 'Plate Discipline'!$A$1:$N$1, 0), FALSE)</f>
        <v>0.72439023999999996</v>
      </c>
      <c r="T100" s="6">
        <f>VLOOKUP($A100, 'Plate Discipline 2'!$A$2:$M$155, MATCH('Underlying Calculated'!T$1, 'Plate Discipline 2'!$A$1:$M$1, 0), FALSE)</f>
        <v>0.68</v>
      </c>
      <c r="U100" s="6">
        <f t="shared" si="54"/>
        <v>-4.4390239999999914E-2</v>
      </c>
      <c r="V100" s="6">
        <f>VLOOKUP($A100, 'Plate Discipline'!$A$2:$N$155, MATCH('Underlying Calculated'!V$1, 'Plate Discipline'!$A$1:$N$1, 0), FALSE)</f>
        <v>0.52134541000000001</v>
      </c>
      <c r="W100" s="6">
        <f>VLOOKUP($A100, 'Plate Discipline 2'!$A$2:$M$155, MATCH('Underlying Calculated'!W$1, 'Plate Discipline 2'!$A$1:$M$1, 0), FALSE)</f>
        <v>0.46400000000000002</v>
      </c>
      <c r="X100" s="6">
        <f t="shared" si="55"/>
        <v>-5.7345409999999986E-2</v>
      </c>
      <c r="Y100" s="6">
        <f>VLOOKUP($A100, 'Plate Discipline'!$A$2:$N$155, MATCH('Underlying Calculated'!Y$1, 'Plate Discipline'!$A$1:$N$1, 0), FALSE)</f>
        <v>0.53773585000000002</v>
      </c>
      <c r="Z100" s="6">
        <f>VLOOKUP($A100, 'Plate Discipline 2'!$A$2:$M$155, MATCH('Underlying Calculated'!Z$1, 'Plate Discipline 2'!$A$1:$M$1, 0), FALSE)</f>
        <v>0.48299999999999998</v>
      </c>
      <c r="AA100" s="6">
        <f t="shared" si="56"/>
        <v>-5.473585000000003E-2</v>
      </c>
      <c r="AB100" s="6">
        <f>VLOOKUP($A100, 'Plate Discipline'!$A$2:$N$155, MATCH('Underlying Calculated'!AB$1, 'Plate Discipline'!$A$1:$N$1, 0), FALSE)</f>
        <v>0.87542087999999996</v>
      </c>
      <c r="AC100" s="6">
        <f>VLOOKUP($A100, 'Plate Discipline 2'!$A$2:$M$155, MATCH('Underlying Calculated'!AC$1, 'Plate Discipline 2'!$A$1:$M$1, 0), FALSE)</f>
        <v>0.84599999999999997</v>
      </c>
      <c r="AD100" s="6">
        <f t="shared" si="57"/>
        <v>-2.9420879999999983E-2</v>
      </c>
      <c r="AE100" s="6">
        <f>VLOOKUP($A100, 'Plate Discipline'!$A$2:$N$155, MATCH('Underlying Calculated'!AE$1, 'Plate Discipline'!$A$1:$N$1, 0), FALSE)</f>
        <v>0.78660050000000004</v>
      </c>
      <c r="AF100" s="6">
        <f>VLOOKUP($A100, 'Plate Discipline 2'!$A$2:$M$155, MATCH('Underlying Calculated'!AF$1, 'Plate Discipline 2'!$A$1:$M$1, 0), FALSE)</f>
        <v>0.746</v>
      </c>
      <c r="AG100" s="6">
        <f t="shared" si="58"/>
        <v>-4.0600500000000039E-2</v>
      </c>
      <c r="AH100" s="8">
        <f>VLOOKUP($A100, Statcast!$A$2:$N$155, MATCH('Underlying Calculated'!AH$1, Statcast!$A$1:$N$1, 0), FALSE)</f>
        <v>88.917979972593201</v>
      </c>
      <c r="AI100" s="8">
        <f>VLOOKUP($A100, 'Statcast 2'!$A$2:$M$155, MATCH('Underlying Calculated'!AI$1, 'Statcast 2'!$A$1:$M$1, 0), FALSE)</f>
        <v>88.4</v>
      </c>
      <c r="AJ100" s="8">
        <f t="shared" si="59"/>
        <v>-0.51797997259319573</v>
      </c>
      <c r="AK100" s="8">
        <f>VLOOKUP($A100, Statcast!$A$2:$N$155, MATCH('Underlying Calculated'!AK$1, Statcast!$A$1:$N$1, 0), FALSE)</f>
        <v>10.1301962221822</v>
      </c>
      <c r="AL100" s="8">
        <f>VLOOKUP($A100, 'Statcast 2'!$A$2:$M$155, MATCH('Underlying Calculated'!AL$1, 'Statcast 2'!$A$1:$M$1, 0), FALSE)</f>
        <v>8.8000000000000007</v>
      </c>
      <c r="AM100" s="8">
        <f t="shared" si="60"/>
        <v>-1.3301962221821988</v>
      </c>
      <c r="AN100" s="5">
        <f>VLOOKUP($A100, Statcast!$A$2:$N$155, MATCH('Underlying Calculated'!AN$1, Statcast!$A$1:$N$1, 0), FALSE)</f>
        <v>4.516129E-2</v>
      </c>
      <c r="AO100" s="5">
        <f>VLOOKUP($A100, 'Statcast 2'!$A$2:$M$155, MATCH('Underlying Calculated'!AO$1, 'Statcast 2'!$A$1:$M$1, 0), FALSE)</f>
        <v>5.5E-2</v>
      </c>
      <c r="AP100" s="5">
        <f t="shared" si="61"/>
        <v>9.8387100000000005E-3</v>
      </c>
      <c r="AQ100" s="5">
        <f>VLOOKUP($A100, Statcast!$A$2:$N$155, MATCH('Underlying Calculated'!AQ$1, Statcast!$A$1:$N$1, 0), FALSE)</f>
        <v>0.4</v>
      </c>
      <c r="AR100" s="5">
        <f>VLOOKUP($A100, 'Statcast 2'!$A$2:$M$155, MATCH('Underlying Calculated'!AR$1, 'Statcast 2'!$A$1:$M$1, 0), FALSE)</f>
        <v>0.36299999999999999</v>
      </c>
      <c r="AS100" s="8">
        <f t="shared" si="62"/>
        <v>-3.7000000000000033E-2</v>
      </c>
      <c r="AT100" s="14">
        <f>VLOOKUP($A100,'+ Stats'!$A$2:$N$155, MATCH('Underlying Calculated'!AT$1, '+ Stats'!$A$1:$N$1, 0), FALSE)</f>
        <v>74.661974991828998</v>
      </c>
      <c r="AU100" s="14">
        <f>VLOOKUP($A100,'+ Stats 2'!$A$2:$M$155, MATCH('Underlying Calculated'!AU$1, '+ Stats 2'!$A$1:$M$1, 0), FALSE)</f>
        <v>79</v>
      </c>
      <c r="AV100" s="14">
        <f t="shared" si="63"/>
        <v>4.3380250081710017</v>
      </c>
      <c r="AW100" s="14">
        <f>VLOOKUP($A100,'+ Stats'!$A$2:$N$155, MATCH('Underlying Calculated'!AW$1, '+ Stats'!$A$1:$N$1, 0), FALSE)</f>
        <v>118.49163985620601</v>
      </c>
      <c r="AX100" s="14">
        <f>VLOOKUP($A100,'+ Stats 2'!$A$2:$M$155, MATCH('Underlying Calculated'!AX$1, '+ Stats 2'!$A$1:$M$1, 0), FALSE)</f>
        <v>108</v>
      </c>
      <c r="AY100" s="14">
        <f t="shared" si="64"/>
        <v>-10.491639856206007</v>
      </c>
      <c r="AZ100" s="14">
        <f>VLOOKUP($A100,'+ Stats'!$A$2:$N$155, MATCH('Underlying Calculated'!AZ$1, '+ Stats'!$A$1:$N$1, 0), FALSE)</f>
        <v>92.136864987581703</v>
      </c>
      <c r="BA100" s="14">
        <f>VLOOKUP($A100,'+ Stats 2'!$A$2:$S$155, MATCH('Underlying Calculated'!BA$1, '+ Stats 2'!$A$1:$S$1, 0), FALSE)</f>
        <v>101</v>
      </c>
      <c r="BB100" s="14">
        <f t="shared" si="65"/>
        <v>8.8631350124182973</v>
      </c>
    </row>
    <row r="101" spans="1:54" x14ac:dyDescent="0.45">
      <c r="A101" t="s">
        <v>72</v>
      </c>
      <c r="B101" t="str">
        <f>VLOOKUP($A101, 'Plate Discipline'!$A$2:$N$155, MATCH('Underlying Calculated'!B$1, 'Plate Discipline'!$A$1:$N$1, 0), FALSE)</f>
        <v>CLE</v>
      </c>
      <c r="C101" s="7">
        <f>VLOOKUP($A101, Dashboard!$A$2:$N$155, MATCH('Underlying Calculated'!C$1, Dashboard!$A$1:$N$1, 0), FALSE)</f>
        <v>0.29940119700000001</v>
      </c>
      <c r="D101" s="7">
        <f>VLOOKUP($A101, 'Dashboard 2'!$A$2:$M$155, MATCH('Underlying Calculated'!D$1, 'Dashboard 2'!$A$1:$M$1, 0), FALSE)</f>
        <v>0.27600000000000002</v>
      </c>
      <c r="E101" s="7">
        <f t="shared" si="50"/>
        <v>-2.3401196999999985E-2</v>
      </c>
      <c r="F101" s="7">
        <f>VLOOKUP($A101, 'Career Advanced'!$A$2:$X$450, MATCH('Underlying Calculated'!$D$1, 'Career Advanced'!$A$1:$X$1, 0), FALSE)</f>
        <v>0.304134548</v>
      </c>
      <c r="G101" s="7">
        <f t="shared" si="51"/>
        <v>-4.7333509999999968E-3</v>
      </c>
      <c r="H101" s="7">
        <f t="shared" si="52"/>
        <v>-2.8134547999999981E-2</v>
      </c>
      <c r="I101" s="7">
        <f t="shared" si="43"/>
        <v>-2.3401196999999985E-2</v>
      </c>
      <c r="J101" s="7">
        <f t="shared" si="48"/>
        <v>2.3401196999999985E-2</v>
      </c>
      <c r="K101" s="14">
        <f t="shared" si="49"/>
        <v>67</v>
      </c>
      <c r="L101" s="7">
        <f t="shared" si="66"/>
        <v>4.7333509999999968E-3</v>
      </c>
      <c r="M101" s="7">
        <f t="shared" si="67"/>
        <v>2.8134547999999981E-2</v>
      </c>
      <c r="N101" s="14">
        <f t="shared" si="68"/>
        <v>90</v>
      </c>
      <c r="O101" s="14">
        <f t="shared" si="69"/>
        <v>32</v>
      </c>
      <c r="P101" s="6">
        <f>VLOOKUP($A101, 'Plate Discipline'!$A$2:$N$155, MATCH('Underlying Calculated'!P$1, 'Plate Discipline'!$A$1:$N$1, 0), FALSE)</f>
        <v>0.37559809</v>
      </c>
      <c r="Q101" s="6">
        <f>VLOOKUP($A101, 'Plate Discipline 2'!$A$2:$M$155, MATCH('Underlying Calculated'!Q$1, 'Plate Discipline 2'!$A$1:$M$1, 0), FALSE)</f>
        <v>0.36099999999999999</v>
      </c>
      <c r="R101" s="6">
        <f t="shared" si="53"/>
        <v>-1.4598090000000008E-2</v>
      </c>
      <c r="S101" s="6">
        <f>VLOOKUP($A101, 'Plate Discipline'!$A$2:$N$155, MATCH('Underlying Calculated'!S$1, 'Plate Discipline'!$A$1:$N$1, 0), FALSE)</f>
        <v>0.70842824999999998</v>
      </c>
      <c r="T101" s="6">
        <f>VLOOKUP($A101, 'Plate Discipline 2'!$A$2:$M$155, MATCH('Underlying Calculated'!T$1, 'Plate Discipline 2'!$A$1:$M$1, 0), FALSE)</f>
        <v>0.745</v>
      </c>
      <c r="U101" s="6">
        <f t="shared" si="54"/>
        <v>3.6571750000000014E-2</v>
      </c>
      <c r="V101" s="6">
        <f>VLOOKUP($A101, 'Plate Discipline'!$A$2:$N$155, MATCH('Underlying Calculated'!V$1, 'Plate Discipline'!$A$1:$N$1, 0), FALSE)</f>
        <v>0.54609101999999998</v>
      </c>
      <c r="W101" s="6">
        <f>VLOOKUP($A101, 'Plate Discipline 2'!$A$2:$M$155, MATCH('Underlying Calculated'!W$1, 'Plate Discipline 2'!$A$1:$M$1, 0), FALSE)</f>
        <v>0.56499999999999995</v>
      </c>
      <c r="X101" s="6">
        <f t="shared" si="55"/>
        <v>1.8908979999999964E-2</v>
      </c>
      <c r="Y101" s="6">
        <f>VLOOKUP($A101, 'Plate Discipline'!$A$2:$N$155, MATCH('Underlying Calculated'!Y$1, 'Plate Discipline'!$A$1:$N$1, 0), FALSE)</f>
        <v>0.61146497</v>
      </c>
      <c r="Z101" s="6">
        <f>VLOOKUP($A101, 'Plate Discipline 2'!$A$2:$M$155, MATCH('Underlying Calculated'!Z$1, 'Plate Discipline 2'!$A$1:$M$1, 0), FALSE)</f>
        <v>0.622</v>
      </c>
      <c r="AA101" s="6">
        <f t="shared" si="56"/>
        <v>1.0535030000000001E-2</v>
      </c>
      <c r="AB101" s="6">
        <f>VLOOKUP($A101, 'Plate Discipline'!$A$2:$N$155, MATCH('Underlying Calculated'!AB$1, 'Plate Discipline'!$A$1:$N$1, 0), FALSE)</f>
        <v>0.85852090000000003</v>
      </c>
      <c r="AC101" s="6">
        <f>VLOOKUP($A101, 'Plate Discipline 2'!$A$2:$M$155, MATCH('Underlying Calculated'!AC$1, 'Plate Discipline 2'!$A$1:$M$1, 0), FALSE)</f>
        <v>0.88300000000000001</v>
      </c>
      <c r="AD101" s="6">
        <f t="shared" si="57"/>
        <v>2.4479099999999976E-2</v>
      </c>
      <c r="AE101" s="6">
        <f>VLOOKUP($A101, 'Plate Discipline'!$A$2:$N$155, MATCH('Underlying Calculated'!AE$1, 'Plate Discipline'!$A$1:$N$1, 0), FALSE)</f>
        <v>0.77564102999999995</v>
      </c>
      <c r="AF101" s="6">
        <f>VLOOKUP($A101, 'Plate Discipline 2'!$A$2:$M$155, MATCH('Underlying Calculated'!AF$1, 'Plate Discipline 2'!$A$1:$M$1, 0), FALSE)</f>
        <v>0.80400000000000005</v>
      </c>
      <c r="AG101" s="6">
        <f t="shared" si="58"/>
        <v>2.8358970000000094E-2</v>
      </c>
      <c r="AH101" s="8">
        <f>VLOOKUP($A101, Statcast!$A$2:$N$155, MATCH('Underlying Calculated'!AH$1, Statcast!$A$1:$N$1, 0), FALSE)</f>
        <v>85.859790983654193</v>
      </c>
      <c r="AI101" s="8">
        <f>VLOOKUP($A101, 'Statcast 2'!$A$2:$M$155, MATCH('Underlying Calculated'!AI$1, 'Statcast 2'!$A$1:$M$1, 0), FALSE)</f>
        <v>86.7</v>
      </c>
      <c r="AJ101" s="8">
        <f t="shared" si="59"/>
        <v>0.8402090163458098</v>
      </c>
      <c r="AK101" s="8">
        <f>VLOOKUP($A101, Statcast!$A$2:$N$155, MATCH('Underlying Calculated'!AK$1, Statcast!$A$1:$N$1, 0), FALSE)</f>
        <v>9.6248708197048707</v>
      </c>
      <c r="AL101" s="8">
        <f>VLOOKUP($A101, 'Statcast 2'!$A$2:$M$155, MATCH('Underlying Calculated'!AL$1, 'Statcast 2'!$A$1:$M$1, 0), FALSE)</f>
        <v>9.6</v>
      </c>
      <c r="AM101" s="8">
        <f t="shared" si="60"/>
        <v>-2.4870819704871039E-2</v>
      </c>
      <c r="AN101" s="5">
        <f>VLOOKUP($A101, Statcast!$A$2:$N$155, MATCH('Underlying Calculated'!AN$1, Statcast!$A$1:$N$1, 0), FALSE)</f>
        <v>4.0697669999999998E-2</v>
      </c>
      <c r="AO101" s="5">
        <f>VLOOKUP($A101, 'Statcast 2'!$A$2:$M$155, MATCH('Underlying Calculated'!AO$1, 'Statcast 2'!$A$1:$M$1, 0), FALSE)</f>
        <v>2.1000000000000001E-2</v>
      </c>
      <c r="AP101" s="5">
        <f t="shared" si="61"/>
        <v>-1.9697669999999997E-2</v>
      </c>
      <c r="AQ101" s="5">
        <f>VLOOKUP($A101, Statcast!$A$2:$N$155, MATCH('Underlying Calculated'!AQ$1, Statcast!$A$1:$N$1, 0), FALSE)</f>
        <v>0.26744185999999998</v>
      </c>
      <c r="AR101" s="5">
        <f>VLOOKUP($A101, 'Statcast 2'!$A$2:$M$155, MATCH('Underlying Calculated'!AR$1, 'Statcast 2'!$A$1:$M$1, 0), FALSE)</f>
        <v>0.29899999999999999</v>
      </c>
      <c r="AS101" s="8">
        <f t="shared" si="62"/>
        <v>3.1558140000000012E-2</v>
      </c>
      <c r="AT101" s="14">
        <f>VLOOKUP($A101,'+ Stats'!$A$2:$N$155, MATCH('Underlying Calculated'!AT$1, '+ Stats'!$A$1:$N$1, 0), FALSE)</f>
        <v>112.551623443989</v>
      </c>
      <c r="AU101" s="14">
        <f>VLOOKUP($A101,'+ Stats 2'!$A$2:$M$155, MATCH('Underlying Calculated'!AU$1, '+ Stats 2'!$A$1:$M$1, 0), FALSE)</f>
        <v>104</v>
      </c>
      <c r="AV101" s="14">
        <f t="shared" si="63"/>
        <v>-8.5516234439890013</v>
      </c>
      <c r="AW101" s="14">
        <f>VLOOKUP($A101,'+ Stats'!$A$2:$N$155, MATCH('Underlying Calculated'!AW$1, '+ Stats'!$A$1:$N$1, 0), FALSE)</f>
        <v>118.364167221664</v>
      </c>
      <c r="AX101" s="14">
        <f>VLOOKUP($A101,'+ Stats 2'!$A$2:$M$155, MATCH('Underlying Calculated'!AX$1, '+ Stats 2'!$A$1:$M$1, 0), FALSE)</f>
        <v>118</v>
      </c>
      <c r="AY101" s="14">
        <f t="shared" si="64"/>
        <v>-0.36416722166400461</v>
      </c>
      <c r="AZ101" s="14">
        <f>VLOOKUP($A101,'+ Stats'!$A$2:$N$155, MATCH('Underlying Calculated'!AZ$1, '+ Stats'!$A$1:$N$1, 0), FALSE)</f>
        <v>74.238349128795093</v>
      </c>
      <c r="BA101" s="14">
        <f>VLOOKUP($A101,'+ Stats 2'!$A$2:$S$155, MATCH('Underlying Calculated'!BA$1, '+ Stats 2'!$A$1:$S$1, 0), FALSE)</f>
        <v>79</v>
      </c>
      <c r="BB101" s="14">
        <f t="shared" si="65"/>
        <v>4.7616508712049068</v>
      </c>
    </row>
    <row r="102" spans="1:54" x14ac:dyDescent="0.45">
      <c r="A102" t="s">
        <v>136</v>
      </c>
      <c r="B102" t="str">
        <f>VLOOKUP($A102, 'Plate Discipline'!$A$2:$N$155, MATCH('Underlying Calculated'!B$1, 'Plate Discipline'!$A$1:$N$1, 0), FALSE)</f>
        <v>TEX</v>
      </c>
      <c r="C102" s="7">
        <f>VLOOKUP($A102, Dashboard!$A$2:$N$155, MATCH('Underlying Calculated'!C$1, Dashboard!$A$1:$N$1, 0), FALSE)</f>
        <v>0.29197080199999997</v>
      </c>
      <c r="D102" s="7">
        <f>VLOOKUP($A102, 'Dashboard 2'!$A$2:$M$155, MATCH('Underlying Calculated'!D$1, 'Dashboard 2'!$A$1:$M$1, 0), FALSE)</f>
        <v>0.26700000000000002</v>
      </c>
      <c r="E102" s="7">
        <f t="shared" si="50"/>
        <v>-2.4970801999999959E-2</v>
      </c>
      <c r="F102" s="7">
        <f>VLOOKUP($A102, 'Career Advanced'!$A$2:$X$450, MATCH('Underlying Calculated'!$D$1, 'Career Advanced'!$A$1:$X$1, 0), FALSE)</f>
        <v>0.30027051300000002</v>
      </c>
      <c r="G102" s="7">
        <f t="shared" si="51"/>
        <v>-8.2997110000000429E-3</v>
      </c>
      <c r="H102" s="7">
        <f t="shared" si="52"/>
        <v>-3.3270513000000002E-2</v>
      </c>
      <c r="I102" s="7">
        <f t="shared" si="43"/>
        <v>-2.4970801999999959E-2</v>
      </c>
      <c r="J102" s="7">
        <f t="shared" si="48"/>
        <v>2.4970801999999959E-2</v>
      </c>
      <c r="K102" s="14">
        <f t="shared" si="49"/>
        <v>64</v>
      </c>
      <c r="L102" s="7">
        <f t="shared" si="66"/>
        <v>8.2997110000000429E-3</v>
      </c>
      <c r="M102" s="7">
        <f t="shared" si="67"/>
        <v>3.3270513000000002E-2</v>
      </c>
      <c r="N102" s="14">
        <f t="shared" si="68"/>
        <v>86</v>
      </c>
      <c r="O102" s="14">
        <f t="shared" si="69"/>
        <v>27</v>
      </c>
      <c r="P102" s="6">
        <f>VLOOKUP($A102, 'Plate Discipline'!$A$2:$N$155, MATCH('Underlying Calculated'!P$1, 'Plate Discipline'!$A$1:$N$1, 0), FALSE)</f>
        <v>0.28034682</v>
      </c>
      <c r="Q102" s="6">
        <f>VLOOKUP($A102, 'Plate Discipline 2'!$A$2:$M$155, MATCH('Underlying Calculated'!Q$1, 'Plate Discipline 2'!$A$1:$M$1, 0), FALSE)</f>
        <v>0.31900000000000001</v>
      </c>
      <c r="R102" s="6">
        <f t="shared" si="53"/>
        <v>3.8653180000000009E-2</v>
      </c>
      <c r="S102" s="6">
        <f>VLOOKUP($A102, 'Plate Discipline'!$A$2:$N$155, MATCH('Underlying Calculated'!S$1, 'Plate Discipline'!$A$1:$N$1, 0), FALSE)</f>
        <v>0.66288952000000001</v>
      </c>
      <c r="T102" s="6">
        <f>VLOOKUP($A102, 'Plate Discipline 2'!$A$2:$M$155, MATCH('Underlying Calculated'!T$1, 'Plate Discipline 2'!$A$1:$M$1, 0), FALSE)</f>
        <v>0.66300000000000003</v>
      </c>
      <c r="U102" s="6">
        <f t="shared" si="54"/>
        <v>1.1048000000002389E-4</v>
      </c>
      <c r="V102" s="6">
        <f>VLOOKUP($A102, 'Plate Discipline'!$A$2:$N$155, MATCH('Underlying Calculated'!V$1, 'Plate Discipline'!$A$1:$N$1, 0), FALSE)</f>
        <v>0.47353361999999999</v>
      </c>
      <c r="W102" s="6">
        <f>VLOOKUP($A102, 'Plate Discipline 2'!$A$2:$M$155, MATCH('Underlying Calculated'!W$1, 'Plate Discipline 2'!$A$1:$M$1, 0), FALSE)</f>
        <v>0.49099999999999999</v>
      </c>
      <c r="X102" s="6">
        <f t="shared" si="55"/>
        <v>1.7466380000000004E-2</v>
      </c>
      <c r="Y102" s="6">
        <f>VLOOKUP($A102, 'Plate Discipline'!$A$2:$N$155, MATCH('Underlying Calculated'!Y$1, 'Plate Discipline'!$A$1:$N$1, 0), FALSE)</f>
        <v>0.50515463999999999</v>
      </c>
      <c r="Z102" s="6">
        <f>VLOOKUP($A102, 'Plate Discipline 2'!$A$2:$M$155, MATCH('Underlying Calculated'!Z$1, 'Plate Discipline 2'!$A$1:$M$1, 0), FALSE)</f>
        <v>0.54200000000000004</v>
      </c>
      <c r="AA102" s="6">
        <f t="shared" si="56"/>
        <v>3.6845360000000049E-2</v>
      </c>
      <c r="AB102" s="6">
        <f>VLOOKUP($A102, 'Plate Discipline'!$A$2:$N$155, MATCH('Underlying Calculated'!AB$1, 'Plate Discipline'!$A$1:$N$1, 0), FALSE)</f>
        <v>0.89316238999999997</v>
      </c>
      <c r="AC102" s="6">
        <f>VLOOKUP($A102, 'Plate Discipline 2'!$A$2:$M$155, MATCH('Underlying Calculated'!AC$1, 'Plate Discipline 2'!$A$1:$M$1, 0), FALSE)</f>
        <v>0.85199999999999998</v>
      </c>
      <c r="AD102" s="6">
        <f t="shared" si="57"/>
        <v>-4.1162389999999993E-2</v>
      </c>
      <c r="AE102" s="6">
        <f>VLOOKUP($A102, 'Plate Discipline'!$A$2:$N$155, MATCH('Underlying Calculated'!AE$1, 'Plate Discipline'!$A$1:$N$1, 0), FALSE)</f>
        <v>0.77945618999999999</v>
      </c>
      <c r="AF102" s="6">
        <f>VLOOKUP($A102, 'Plate Discipline 2'!$A$2:$M$155, MATCH('Underlying Calculated'!AF$1, 'Plate Discipline 2'!$A$1:$M$1, 0), FALSE)</f>
        <v>0.751</v>
      </c>
      <c r="AG102" s="6">
        <f t="shared" si="58"/>
        <v>-2.8456189999999992E-2</v>
      </c>
      <c r="AH102" s="8">
        <f>VLOOKUP($A102, Statcast!$A$2:$N$155, MATCH('Underlying Calculated'!AH$1, Statcast!$A$1:$N$1, 0), FALSE)</f>
        <v>89.477211979457294</v>
      </c>
      <c r="AI102" s="8">
        <f>VLOOKUP($A102, 'Statcast 2'!$A$2:$M$155, MATCH('Underlying Calculated'!AI$1, 'Statcast 2'!$A$1:$M$1, 0), FALSE)</f>
        <v>89.3</v>
      </c>
      <c r="AJ102" s="8">
        <f t="shared" si="59"/>
        <v>-0.17721197945729728</v>
      </c>
      <c r="AK102" s="8">
        <f>VLOOKUP($A102, Statcast!$A$2:$N$155, MATCH('Underlying Calculated'!AK$1, Statcast!$A$1:$N$1, 0), FALSE)</f>
        <v>12.8883637019566</v>
      </c>
      <c r="AL102" s="8">
        <f>VLOOKUP($A102, 'Statcast 2'!$A$2:$M$155, MATCH('Underlying Calculated'!AL$1, 'Statcast 2'!$A$1:$M$1, 0), FALSE)</f>
        <v>14</v>
      </c>
      <c r="AM102" s="8">
        <f t="shared" si="60"/>
        <v>1.1116362980434005</v>
      </c>
      <c r="AN102" s="5">
        <f>VLOOKUP($A102, Statcast!$A$2:$N$155, MATCH('Underlying Calculated'!AN$1, Statcast!$A$1:$N$1, 0), FALSE)</f>
        <v>3.5211270000000003E-2</v>
      </c>
      <c r="AO102" s="5">
        <f>VLOOKUP($A102, 'Statcast 2'!$A$2:$M$155, MATCH('Underlying Calculated'!AO$1, 'Statcast 2'!$A$1:$M$1, 0), FALSE)</f>
        <v>5.8999999999999997E-2</v>
      </c>
      <c r="AP102" s="5">
        <f t="shared" si="61"/>
        <v>2.3788729999999994E-2</v>
      </c>
      <c r="AQ102" s="5">
        <f>VLOOKUP($A102, Statcast!$A$2:$N$155, MATCH('Underlying Calculated'!AQ$1, Statcast!$A$1:$N$1, 0), FALSE)</f>
        <v>0.38732393999999998</v>
      </c>
      <c r="AR102" s="5">
        <f>VLOOKUP($A102, 'Statcast 2'!$A$2:$M$155, MATCH('Underlying Calculated'!AR$1, 'Statcast 2'!$A$1:$M$1, 0), FALSE)</f>
        <v>0.35599999999999998</v>
      </c>
      <c r="AS102" s="8">
        <f t="shared" si="62"/>
        <v>-3.1323939999999995E-2</v>
      </c>
      <c r="AT102" s="14">
        <f>VLOOKUP($A102,'+ Stats'!$A$2:$N$155, MATCH('Underlying Calculated'!AT$1, '+ Stats'!$A$1:$N$1, 0), FALSE)</f>
        <v>113.02625183062599</v>
      </c>
      <c r="AU102" s="14">
        <f>VLOOKUP($A102,'+ Stats 2'!$A$2:$M$155, MATCH('Underlying Calculated'!AU$1, '+ Stats 2'!$A$1:$M$1, 0), FALSE)</f>
        <v>86</v>
      </c>
      <c r="AV102" s="14">
        <f t="shared" si="63"/>
        <v>-27.026251830625995</v>
      </c>
      <c r="AW102" s="14">
        <f>VLOOKUP($A102,'+ Stats'!$A$2:$N$155, MATCH('Underlying Calculated'!AW$1, '+ Stats'!$A$1:$N$1, 0), FALSE)</f>
        <v>94.009649862445897</v>
      </c>
      <c r="AX102" s="14">
        <f>VLOOKUP($A102,'+ Stats 2'!$A$2:$M$155, MATCH('Underlying Calculated'!AX$1, '+ Stats 2'!$A$1:$M$1, 0), FALSE)</f>
        <v>102</v>
      </c>
      <c r="AY102" s="14">
        <f t="shared" si="64"/>
        <v>7.9903501375541026</v>
      </c>
      <c r="AZ102" s="14">
        <f>VLOOKUP($A102,'+ Stats'!$A$2:$N$155, MATCH('Underlying Calculated'!AZ$1, '+ Stats'!$A$1:$N$1, 0), FALSE)</f>
        <v>99.876314136030004</v>
      </c>
      <c r="BA102" s="14">
        <f>VLOOKUP($A102,'+ Stats 2'!$A$2:$S$155, MATCH('Underlying Calculated'!BA$1, '+ Stats 2'!$A$1:$S$1, 0), FALSE)</f>
        <v>105</v>
      </c>
      <c r="BB102" s="14">
        <f t="shared" si="65"/>
        <v>5.123685863969996</v>
      </c>
    </row>
    <row r="103" spans="1:54" x14ac:dyDescent="0.45">
      <c r="A103" t="s">
        <v>178</v>
      </c>
      <c r="B103" t="str">
        <f>VLOOKUP($A103, 'Plate Discipline'!$A$2:$N$155, MATCH('Underlying Calculated'!B$1, 'Plate Discipline'!$A$1:$N$1, 0), FALSE)</f>
        <v>MIA</v>
      </c>
      <c r="C103" s="7">
        <f>VLOOKUP($A103, Dashboard!$A$2:$N$155, MATCH('Underlying Calculated'!C$1, Dashboard!$A$1:$N$1, 0), FALSE)</f>
        <v>0.31333333299999999</v>
      </c>
      <c r="D103" s="7">
        <f>VLOOKUP($A103, 'Dashboard 2'!$A$2:$M$155, MATCH('Underlying Calculated'!D$1, 'Dashboard 2'!$A$1:$M$1, 0), FALSE)</f>
        <v>0.28399999999999997</v>
      </c>
      <c r="E103" s="7">
        <f t="shared" si="50"/>
        <v>-2.9333333000000017E-2</v>
      </c>
      <c r="F103" s="7">
        <f>VLOOKUP($A103, 'Career Advanced'!$A$2:$X$450, MATCH('Underlying Calculated'!$D$1, 'Career Advanced'!$A$1:$X$1, 0), FALSE)</f>
        <v>0.31244560399999999</v>
      </c>
      <c r="G103" s="7">
        <f t="shared" si="51"/>
        <v>8.8772900000000377E-4</v>
      </c>
      <c r="H103" s="7">
        <f t="shared" si="52"/>
        <v>-2.8445604000000013E-2</v>
      </c>
      <c r="I103" s="7">
        <f t="shared" si="43"/>
        <v>-2.9333333000000017E-2</v>
      </c>
      <c r="J103" s="7">
        <f t="shared" si="48"/>
        <v>2.9333333000000017E-2</v>
      </c>
      <c r="K103" s="14">
        <f t="shared" si="49"/>
        <v>59</v>
      </c>
      <c r="L103" s="7">
        <f t="shared" si="66"/>
        <v>8.8772900000000377E-4</v>
      </c>
      <c r="M103" s="7">
        <f t="shared" si="67"/>
        <v>2.8445604000000013E-2</v>
      </c>
      <c r="N103" s="14">
        <f t="shared" si="68"/>
        <v>99</v>
      </c>
      <c r="O103" s="14">
        <f t="shared" si="69"/>
        <v>31</v>
      </c>
      <c r="P103" s="6">
        <f>VLOOKUP($A103, 'Plate Discipline'!$A$2:$N$155, MATCH('Underlying Calculated'!P$1, 'Plate Discipline'!$A$1:$N$1, 0), FALSE)</f>
        <v>0.29824560999999999</v>
      </c>
      <c r="Q103" s="6">
        <f>VLOOKUP($A103, 'Plate Discipline 2'!$A$2:$M$155, MATCH('Underlying Calculated'!Q$1, 'Plate Discipline 2'!$A$1:$M$1, 0), FALSE)</f>
        <v>0.33800000000000002</v>
      </c>
      <c r="R103" s="6">
        <f t="shared" si="53"/>
        <v>3.9754390000000028E-2</v>
      </c>
      <c r="S103" s="6">
        <f>VLOOKUP($A103, 'Plate Discipline'!$A$2:$N$155, MATCH('Underlying Calculated'!S$1, 'Plate Discipline'!$A$1:$N$1, 0), FALSE)</f>
        <v>0.73248407999999998</v>
      </c>
      <c r="T103" s="6">
        <f>VLOOKUP($A103, 'Plate Discipline 2'!$A$2:$M$155, MATCH('Underlying Calculated'!T$1, 'Plate Discipline 2'!$A$1:$M$1, 0), FALSE)</f>
        <v>0.73799999999999999</v>
      </c>
      <c r="U103" s="6">
        <f t="shared" si="54"/>
        <v>5.5159200000000075E-3</v>
      </c>
      <c r="V103" s="6">
        <f>VLOOKUP($A103, 'Plate Discipline'!$A$2:$N$155, MATCH('Underlying Calculated'!V$1, 'Plate Discipline'!$A$1:$N$1, 0), FALSE)</f>
        <v>0.51887810000000001</v>
      </c>
      <c r="W103" s="6">
        <f>VLOOKUP($A103, 'Plate Discipline 2'!$A$2:$M$155, MATCH('Underlying Calculated'!W$1, 'Plate Discipline 2'!$A$1:$M$1, 0), FALSE)</f>
        <v>0.54400000000000004</v>
      </c>
      <c r="X103" s="6">
        <f t="shared" si="55"/>
        <v>2.512190000000003E-2</v>
      </c>
      <c r="Y103" s="6">
        <f>VLOOKUP($A103, 'Plate Discipline'!$A$2:$N$155, MATCH('Underlying Calculated'!Y$1, 'Plate Discipline'!$A$1:$N$1, 0), FALSE)</f>
        <v>0.55882352999999996</v>
      </c>
      <c r="Z103" s="6">
        <f>VLOOKUP($A103, 'Plate Discipline 2'!$A$2:$M$155, MATCH('Underlying Calculated'!Z$1, 'Plate Discipline 2'!$A$1:$M$1, 0), FALSE)</f>
        <v>0.57899999999999996</v>
      </c>
      <c r="AA103" s="6">
        <f t="shared" si="56"/>
        <v>2.0176470000000002E-2</v>
      </c>
      <c r="AB103" s="6">
        <f>VLOOKUP($A103, 'Plate Discipline'!$A$2:$N$155, MATCH('Underlying Calculated'!AB$1, 'Plate Discipline'!$A$1:$N$1, 0), FALSE)</f>
        <v>0.78260870000000005</v>
      </c>
      <c r="AC103" s="6">
        <f>VLOOKUP($A103, 'Plate Discipline 2'!$A$2:$M$155, MATCH('Underlying Calculated'!AC$1, 'Plate Discipline 2'!$A$1:$M$1, 0), FALSE)</f>
        <v>0.81499999999999995</v>
      </c>
      <c r="AD103" s="6">
        <f t="shared" si="57"/>
        <v>3.2391299999999901E-2</v>
      </c>
      <c r="AE103" s="6">
        <f>VLOOKUP($A103, 'Plate Discipline'!$A$2:$N$155, MATCH('Underlying Calculated'!AE$1, 'Plate Discipline'!$A$1:$N$1, 0), FALSE)</f>
        <v>0.71933471999999998</v>
      </c>
      <c r="AF103" s="6">
        <f>VLOOKUP($A103, 'Plate Discipline 2'!$A$2:$M$155, MATCH('Underlying Calculated'!AF$1, 'Plate Discipline 2'!$A$1:$M$1, 0), FALSE)</f>
        <v>0.74299999999999999</v>
      </c>
      <c r="AG103" s="6">
        <f t="shared" si="58"/>
        <v>2.3665280000000011E-2</v>
      </c>
      <c r="AH103" s="8">
        <f>VLOOKUP($A103, Statcast!$A$2:$N$155, MATCH('Underlying Calculated'!AH$1, Statcast!$A$1:$N$1, 0), FALSE)</f>
        <v>88.679375853719506</v>
      </c>
      <c r="AI103" s="8">
        <f>VLOOKUP($A103, 'Statcast 2'!$A$2:$M$155, MATCH('Underlying Calculated'!AI$1, 'Statcast 2'!$A$1:$M$1, 0), FALSE)</f>
        <v>90</v>
      </c>
      <c r="AJ103" s="8">
        <f t="shared" si="59"/>
        <v>1.320624146280494</v>
      </c>
      <c r="AK103" s="8">
        <f>VLOOKUP($A103, Statcast!$A$2:$N$155, MATCH('Underlying Calculated'!AK$1, Statcast!$A$1:$N$1, 0), FALSE)</f>
        <v>12.745704924003901</v>
      </c>
      <c r="AL103" s="8">
        <f>VLOOKUP($A103, 'Statcast 2'!$A$2:$M$155, MATCH('Underlying Calculated'!AL$1, 'Statcast 2'!$A$1:$M$1, 0), FALSE)</f>
        <v>14</v>
      </c>
      <c r="AM103" s="8">
        <f t="shared" si="60"/>
        <v>1.2542950759960991</v>
      </c>
      <c r="AN103" s="5">
        <f>VLOOKUP($A103, Statcast!$A$2:$N$155, MATCH('Underlying Calculated'!AN$1, Statcast!$A$1:$N$1, 0), FALSE)</f>
        <v>0.10062893000000001</v>
      </c>
      <c r="AO103" s="5">
        <f>VLOOKUP($A103, 'Statcast 2'!$A$2:$M$155, MATCH('Underlying Calculated'!AO$1, 'Statcast 2'!$A$1:$M$1, 0), FALSE)</f>
        <v>8.7999999999999995E-2</v>
      </c>
      <c r="AP103" s="5">
        <f t="shared" si="61"/>
        <v>-1.262893000000001E-2</v>
      </c>
      <c r="AQ103" s="5">
        <f>VLOOKUP($A103, Statcast!$A$2:$N$155, MATCH('Underlying Calculated'!AQ$1, Statcast!$A$1:$N$1, 0), FALSE)</f>
        <v>0.41509434000000001</v>
      </c>
      <c r="AR103" s="5">
        <f>VLOOKUP($A103, 'Statcast 2'!$A$2:$M$155, MATCH('Underlying Calculated'!AR$1, 'Statcast 2'!$A$1:$M$1, 0), FALSE)</f>
        <v>0.40799999999999997</v>
      </c>
      <c r="AS103" s="8">
        <f t="shared" si="62"/>
        <v>-7.0943400000000323E-3</v>
      </c>
      <c r="AT103" s="14">
        <f>VLOOKUP($A103,'+ Stats'!$A$2:$N$155, MATCH('Underlying Calculated'!AT$1, '+ Stats'!$A$1:$N$1, 0), FALSE)</f>
        <v>120.251308100432</v>
      </c>
      <c r="AU103" s="14">
        <f>VLOOKUP($A103,'+ Stats 2'!$A$2:$M$155, MATCH('Underlying Calculated'!AU$1, '+ Stats 2'!$A$1:$M$1, 0), FALSE)</f>
        <v>110</v>
      </c>
      <c r="AV103" s="14">
        <f t="shared" si="63"/>
        <v>-10.251308100431999</v>
      </c>
      <c r="AW103" s="14">
        <f>VLOOKUP($A103,'+ Stats'!$A$2:$N$155, MATCH('Underlying Calculated'!AW$1, '+ Stats'!$A$1:$N$1, 0), FALSE)</f>
        <v>93.578303272204593</v>
      </c>
      <c r="AX103" s="14">
        <f>VLOOKUP($A103,'+ Stats 2'!$A$2:$M$155, MATCH('Underlying Calculated'!AX$1, '+ Stats 2'!$A$1:$M$1, 0), FALSE)</f>
        <v>95</v>
      </c>
      <c r="AY103" s="14">
        <f t="shared" si="64"/>
        <v>1.4216967277954069</v>
      </c>
      <c r="AZ103" s="14">
        <f>VLOOKUP($A103,'+ Stats'!$A$2:$N$155, MATCH('Underlying Calculated'!AZ$1, '+ Stats'!$A$1:$N$1, 0), FALSE)</f>
        <v>96.597745835180703</v>
      </c>
      <c r="BA103" s="14">
        <f>VLOOKUP($A103,'+ Stats 2'!$A$2:$S$155, MATCH('Underlying Calculated'!BA$1, '+ Stats 2'!$A$1:$S$1, 0), FALSE)</f>
        <v>100</v>
      </c>
      <c r="BB103" s="14">
        <f t="shared" si="65"/>
        <v>3.402254164819297</v>
      </c>
    </row>
    <row r="104" spans="1:54" x14ac:dyDescent="0.45">
      <c r="A104" t="s">
        <v>92</v>
      </c>
      <c r="B104" t="str">
        <f>VLOOKUP($A104, 'Plate Discipline'!$A$2:$N$155, MATCH('Underlying Calculated'!B$1, 'Plate Discipline'!$A$1:$N$1, 0), FALSE)</f>
        <v>KCR</v>
      </c>
      <c r="C104" s="7">
        <f>VLOOKUP($A104, Dashboard!$A$2:$N$155, MATCH('Underlying Calculated'!C$1, Dashboard!$A$1:$N$1, 0), FALSE)</f>
        <v>0.31073446300000002</v>
      </c>
      <c r="D104" s="7">
        <f>VLOOKUP($A104, 'Dashboard 2'!$A$2:$M$155, MATCH('Underlying Calculated'!D$1, 'Dashboard 2'!$A$1:$M$1, 0), FALSE)</f>
        <v>0.25700000000000001</v>
      </c>
      <c r="E104" s="7">
        <f t="shared" si="50"/>
        <v>-5.373446300000001E-2</v>
      </c>
      <c r="F104" s="7">
        <f>VLOOKUP($A104, 'Career Advanced'!$A$2:$X$450, MATCH('Underlying Calculated'!$D$1, 'Career Advanced'!$A$1:$X$1, 0), FALSE)</f>
        <v>0.307017543</v>
      </c>
      <c r="G104" s="7">
        <f t="shared" si="51"/>
        <v>3.7169200000000124E-3</v>
      </c>
      <c r="H104" s="7">
        <f t="shared" si="52"/>
        <v>-5.0017542999999998E-2</v>
      </c>
      <c r="I104" s="7">
        <f t="shared" si="43"/>
        <v>-5.373446300000001E-2</v>
      </c>
      <c r="J104" s="7">
        <f t="shared" si="48"/>
        <v>5.373446300000001E-2</v>
      </c>
      <c r="K104" s="14">
        <f t="shared" si="49"/>
        <v>32</v>
      </c>
      <c r="L104" s="7">
        <f t="shared" si="66"/>
        <v>3.7169200000000124E-3</v>
      </c>
      <c r="M104" s="7">
        <f t="shared" si="67"/>
        <v>5.0017542999999998E-2</v>
      </c>
      <c r="N104" s="14">
        <f t="shared" si="68"/>
        <v>93</v>
      </c>
      <c r="O104" s="14">
        <f t="shared" si="69"/>
        <v>6</v>
      </c>
      <c r="P104" s="6">
        <f>VLOOKUP($A104, 'Plate Discipline'!$A$2:$N$155, MATCH('Underlying Calculated'!P$1, 'Plate Discipline'!$A$1:$N$1, 0), FALSE)</f>
        <v>0.22531646</v>
      </c>
      <c r="Q104" s="6">
        <f>VLOOKUP($A104, 'Plate Discipline 2'!$A$2:$M$155, MATCH('Underlying Calculated'!Q$1, 'Plate Discipline 2'!$A$1:$M$1, 0), FALSE)</f>
        <v>0.216</v>
      </c>
      <c r="R104" s="6">
        <f t="shared" si="53"/>
        <v>-9.3164599999999986E-3</v>
      </c>
      <c r="S104" s="6">
        <f>VLOOKUP($A104, 'Plate Discipline'!$A$2:$N$155, MATCH('Underlying Calculated'!S$1, 'Plate Discipline'!$A$1:$N$1, 0), FALSE)</f>
        <v>0.61523046000000003</v>
      </c>
      <c r="T104" s="6">
        <f>VLOOKUP($A104, 'Plate Discipline 2'!$A$2:$M$155, MATCH('Underlying Calculated'!T$1, 'Plate Discipline 2'!$A$1:$M$1, 0), FALSE)</f>
        <v>0.60099999999999998</v>
      </c>
      <c r="U104" s="6">
        <f t="shared" si="54"/>
        <v>-1.4230460000000056E-2</v>
      </c>
      <c r="V104" s="6">
        <f>VLOOKUP($A104, 'Plate Discipline'!$A$2:$N$155, MATCH('Underlying Calculated'!V$1, 'Plate Discipline'!$A$1:$N$1, 0), FALSE)</f>
        <v>0.44295301999999998</v>
      </c>
      <c r="W104" s="6">
        <f>VLOOKUP($A104, 'Plate Discipline 2'!$A$2:$M$155, MATCH('Underlying Calculated'!W$1, 'Plate Discipline 2'!$A$1:$M$1, 0), FALSE)</f>
        <v>0.42299999999999999</v>
      </c>
      <c r="X104" s="6">
        <f t="shared" si="55"/>
        <v>-1.9953019999999988E-2</v>
      </c>
      <c r="Y104" s="6">
        <f>VLOOKUP($A104, 'Plate Discipline'!$A$2:$N$155, MATCH('Underlying Calculated'!Y$1, 'Plate Discipline'!$A$1:$N$1, 0), FALSE)</f>
        <v>0.64044944000000004</v>
      </c>
      <c r="Z104" s="6">
        <f>VLOOKUP($A104, 'Plate Discipline 2'!$A$2:$M$155, MATCH('Underlying Calculated'!Z$1, 'Plate Discipline 2'!$A$1:$M$1, 0), FALSE)</f>
        <v>0.72899999999999998</v>
      </c>
      <c r="AA104" s="6">
        <f t="shared" si="56"/>
        <v>8.8550559999999945E-2</v>
      </c>
      <c r="AB104" s="6">
        <f>VLOOKUP($A104, 'Plate Discipline'!$A$2:$N$155, MATCH('Underlying Calculated'!AB$1, 'Plate Discipline'!$A$1:$N$1, 0), FALSE)</f>
        <v>0.88273615999999999</v>
      </c>
      <c r="AC104" s="6">
        <f>VLOOKUP($A104, 'Plate Discipline 2'!$A$2:$M$155, MATCH('Underlying Calculated'!AC$1, 'Plate Discipline 2'!$A$1:$M$1, 0), FALSE)</f>
        <v>0.92100000000000004</v>
      </c>
      <c r="AD104" s="6">
        <f t="shared" si="57"/>
        <v>3.8263840000000049E-2</v>
      </c>
      <c r="AE104" s="6">
        <f>VLOOKUP($A104, 'Plate Discipline'!$A$2:$N$155, MATCH('Underlying Calculated'!AE$1, 'Plate Discipline'!$A$1:$N$1, 0), FALSE)</f>
        <v>0.82828283000000003</v>
      </c>
      <c r="AF104" s="6">
        <f>VLOOKUP($A104, 'Plate Discipline 2'!$A$2:$M$155, MATCH('Underlying Calculated'!AF$1, 'Plate Discipline 2'!$A$1:$M$1, 0), FALSE)</f>
        <v>0.875</v>
      </c>
      <c r="AG104" s="6">
        <f t="shared" si="58"/>
        <v>4.6717169999999975E-2</v>
      </c>
      <c r="AH104" s="8">
        <f>VLOOKUP($A104, Statcast!$A$2:$N$155, MATCH('Underlying Calculated'!AH$1, Statcast!$A$1:$N$1, 0), FALSE)</f>
        <v>90.906161692919596</v>
      </c>
      <c r="AI104" s="8">
        <f>VLOOKUP($A104, 'Statcast 2'!$A$2:$M$155, MATCH('Underlying Calculated'!AI$1, 'Statcast 2'!$A$1:$M$1, 0), FALSE)</f>
        <v>90.3</v>
      </c>
      <c r="AJ104" s="8">
        <f t="shared" si="59"/>
        <v>-0.6061616929195992</v>
      </c>
      <c r="AK104" s="8">
        <f>VLOOKUP($A104, Statcast!$A$2:$N$155, MATCH('Underlying Calculated'!AK$1, Statcast!$A$1:$N$1, 0), FALSE)</f>
        <v>7.4048025166790703</v>
      </c>
      <c r="AL104" s="8">
        <f>VLOOKUP($A104, 'Statcast 2'!$A$2:$M$155, MATCH('Underlying Calculated'!AL$1, 'Statcast 2'!$A$1:$M$1, 0), FALSE)</f>
        <v>5.2</v>
      </c>
      <c r="AM104" s="8">
        <f t="shared" si="60"/>
        <v>-2.2048025166790701</v>
      </c>
      <c r="AN104" s="5">
        <f>VLOOKUP($A104, Statcast!$A$2:$N$155, MATCH('Underlying Calculated'!AN$1, Statcast!$A$1:$N$1, 0), FALSE)</f>
        <v>6.521739E-2</v>
      </c>
      <c r="AO104" s="5">
        <f>VLOOKUP($A104, 'Statcast 2'!$A$2:$M$155, MATCH('Underlying Calculated'!AO$1, 'Statcast 2'!$A$1:$M$1, 0), FALSE)</f>
        <v>2.1000000000000001E-2</v>
      </c>
      <c r="AP104" s="5">
        <f t="shared" si="61"/>
        <v>-4.4217389999999995E-2</v>
      </c>
      <c r="AQ104" s="5">
        <f>VLOOKUP($A104, Statcast!$A$2:$N$155, MATCH('Underlying Calculated'!AQ$1, Statcast!$A$1:$N$1, 0), FALSE)</f>
        <v>0.45108695999999998</v>
      </c>
      <c r="AR104" s="5">
        <f>VLOOKUP($A104, 'Statcast 2'!$A$2:$M$155, MATCH('Underlying Calculated'!AR$1, 'Statcast 2'!$A$1:$M$1, 0), FALSE)</f>
        <v>0.40899999999999997</v>
      </c>
      <c r="AS104" s="8">
        <f t="shared" si="62"/>
        <v>-4.2086960000000007E-2</v>
      </c>
      <c r="AT104" s="14">
        <f>VLOOKUP($A104,'+ Stats'!$A$2:$N$155, MATCH('Underlying Calculated'!AT$1, '+ Stats'!$A$1:$N$1, 0), FALSE)</f>
        <v>122.131199912025</v>
      </c>
      <c r="AU104" s="14">
        <f>VLOOKUP($A104,'+ Stats 2'!$A$2:$M$155, MATCH('Underlying Calculated'!AU$1, '+ Stats 2'!$A$1:$M$1, 0), FALSE)</f>
        <v>97</v>
      </c>
      <c r="AV104" s="14">
        <f t="shared" si="63"/>
        <v>-25.131199912024996</v>
      </c>
      <c r="AW104" s="14">
        <f>VLOOKUP($A104,'+ Stats'!$A$2:$N$155, MATCH('Underlying Calculated'!AW$1, '+ Stats'!$A$1:$N$1, 0), FALSE)</f>
        <v>114.511402893092</v>
      </c>
      <c r="AX104" s="14">
        <f>VLOOKUP($A104,'+ Stats 2'!$A$2:$M$155, MATCH('Underlying Calculated'!AX$1, '+ Stats 2'!$A$1:$M$1, 0), FALSE)</f>
        <v>123</v>
      </c>
      <c r="AY104" s="14">
        <f t="shared" si="64"/>
        <v>8.4885971069080028</v>
      </c>
      <c r="AZ104" s="14">
        <f>VLOOKUP($A104,'+ Stats'!$A$2:$N$155, MATCH('Underlying Calculated'!AZ$1, '+ Stats'!$A$1:$N$1, 0), FALSE)</f>
        <v>73.560335044090607</v>
      </c>
      <c r="BA104" s="14">
        <f>VLOOKUP($A104,'+ Stats 2'!$A$2:$S$155, MATCH('Underlying Calculated'!BA$1, '+ Stats 2'!$A$1:$S$1, 0), FALSE)</f>
        <v>77</v>
      </c>
      <c r="BB104" s="14">
        <f t="shared" si="65"/>
        <v>3.439664955909393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5E3C-6468-4A03-BE71-F8ECE638BBB0}">
  <dimension ref="A1:BB104"/>
  <sheetViews>
    <sheetView tabSelected="1" workbookViewId="0">
      <selection activeCell="H2" sqref="H2"/>
    </sheetView>
  </sheetViews>
  <sheetFormatPr defaultRowHeight="14.25" x14ac:dyDescent="0.45"/>
  <cols>
    <col min="5" max="5" width="13.73046875" customWidth="1"/>
    <col min="6" max="6" width="13.19921875" customWidth="1"/>
    <col min="7" max="7" width="27.19921875" customWidth="1"/>
    <col min="8" max="8" width="27.59765625" customWidth="1"/>
    <col min="9" max="9" width="21.73046875" customWidth="1"/>
    <col min="10" max="10" width="16.3984375" customWidth="1"/>
    <col min="11" max="11" width="20.73046875" customWidth="1"/>
    <col min="12" max="13" width="34.265625" customWidth="1"/>
    <col min="14" max="14" width="21.59765625" customWidth="1"/>
    <col min="15" max="15" width="22" customWidth="1"/>
    <col min="16" max="16" width="10.6640625" customWidth="1"/>
    <col min="17" max="17" width="11.6640625" customWidth="1"/>
    <col min="18" max="18" width="17" customWidth="1"/>
    <col min="19" max="19" width="10.33203125" customWidth="1"/>
    <col min="20" max="20" width="11.33203125" customWidth="1"/>
    <col min="21" max="21" width="16.6640625" customWidth="1"/>
    <col min="23" max="23" width="9.796875" customWidth="1"/>
    <col min="24" max="24" width="15.1328125" customWidth="1"/>
    <col min="25" max="25" width="12.19921875" customWidth="1"/>
    <col min="26" max="26" width="13.19921875" customWidth="1"/>
    <col min="27" max="27" width="18.53125" customWidth="1"/>
    <col min="28" max="28" width="11.86328125" customWidth="1"/>
    <col min="29" max="29" width="12.86328125" customWidth="1"/>
    <col min="30" max="30" width="18.19921875" customWidth="1"/>
    <col min="31" max="31" width="10.33203125" customWidth="1"/>
    <col min="32" max="32" width="11.33203125" customWidth="1"/>
    <col min="33" max="33" width="16.6640625" customWidth="1"/>
    <col min="34" max="34" width="10.265625" bestFit="1" customWidth="1"/>
    <col min="35" max="35" width="10.265625" customWidth="1"/>
    <col min="36" max="36" width="11" customWidth="1"/>
    <col min="39" max="39" width="10.86328125" customWidth="1"/>
    <col min="41" max="41" width="10.9296875" customWidth="1"/>
    <col min="42" max="42" width="15.265625" customWidth="1"/>
    <col min="43" max="43" width="10.265625" customWidth="1"/>
    <col min="44" max="44" width="12.265625" customWidth="1"/>
    <col min="45" max="45" width="16.59765625" customWidth="1"/>
    <col min="47" max="47" width="9.1328125" customWidth="1"/>
    <col min="48" max="48" width="13.46484375" customWidth="1"/>
    <col min="50" max="50" width="9.3984375" customWidth="1"/>
    <col min="51" max="51" width="13.73046875" customWidth="1"/>
    <col min="54" max="54" width="13.3984375" customWidth="1"/>
  </cols>
  <sheetData>
    <row r="1" spans="1:54" x14ac:dyDescent="0.45">
      <c r="A1" t="s">
        <v>0</v>
      </c>
      <c r="B1" t="s">
        <v>1</v>
      </c>
      <c r="C1" t="s">
        <v>11</v>
      </c>
      <c r="D1" t="s">
        <v>1160</v>
      </c>
      <c r="E1" t="s">
        <v>1156</v>
      </c>
      <c r="F1" t="s">
        <v>1269</v>
      </c>
      <c r="G1" t="s">
        <v>1270</v>
      </c>
      <c r="H1" t="s">
        <v>1271</v>
      </c>
      <c r="I1" t="s">
        <v>1339</v>
      </c>
      <c r="J1" t="s">
        <v>1344</v>
      </c>
      <c r="K1" t="s">
        <v>1345</v>
      </c>
      <c r="L1" t="s">
        <v>1340</v>
      </c>
      <c r="M1" t="s">
        <v>1341</v>
      </c>
      <c r="N1" t="s">
        <v>1342</v>
      </c>
      <c r="O1" t="s">
        <v>1343</v>
      </c>
      <c r="P1" t="s">
        <v>1059</v>
      </c>
      <c r="Q1" t="s">
        <v>1161</v>
      </c>
      <c r="R1" t="s">
        <v>1146</v>
      </c>
      <c r="S1" t="s">
        <v>1060</v>
      </c>
      <c r="T1" t="s">
        <v>1162</v>
      </c>
      <c r="U1" t="s">
        <v>1147</v>
      </c>
      <c r="V1" t="s">
        <v>1061</v>
      </c>
      <c r="W1" t="s">
        <v>1163</v>
      </c>
      <c r="X1" t="s">
        <v>1148</v>
      </c>
      <c r="Y1" t="s">
        <v>1062</v>
      </c>
      <c r="Z1" t="s">
        <v>1164</v>
      </c>
      <c r="AA1" t="s">
        <v>1149</v>
      </c>
      <c r="AB1" t="s">
        <v>1063</v>
      </c>
      <c r="AC1" t="s">
        <v>1165</v>
      </c>
      <c r="AD1" t="s">
        <v>1150</v>
      </c>
      <c r="AE1" t="s">
        <v>1064</v>
      </c>
      <c r="AF1" t="s">
        <v>1166</v>
      </c>
      <c r="AG1" t="s">
        <v>1151</v>
      </c>
      <c r="AH1" t="s">
        <v>1068</v>
      </c>
      <c r="AI1" t="s">
        <v>1167</v>
      </c>
      <c r="AJ1" t="s">
        <v>1152</v>
      </c>
      <c r="AK1" t="s">
        <v>1070</v>
      </c>
      <c r="AL1" t="s">
        <v>1168</v>
      </c>
      <c r="AM1" t="s">
        <v>1153</v>
      </c>
      <c r="AN1" t="s">
        <v>1072</v>
      </c>
      <c r="AO1" t="s">
        <v>1169</v>
      </c>
      <c r="AP1" t="s">
        <v>1154</v>
      </c>
      <c r="AQ1" t="s">
        <v>1074</v>
      </c>
      <c r="AR1" t="s">
        <v>1170</v>
      </c>
      <c r="AS1" t="s">
        <v>1155</v>
      </c>
      <c r="AT1" t="s">
        <v>1053</v>
      </c>
      <c r="AU1" t="s">
        <v>1171</v>
      </c>
      <c r="AV1" t="s">
        <v>1157</v>
      </c>
      <c r="AW1" t="s">
        <v>1054</v>
      </c>
      <c r="AX1" t="s">
        <v>1172</v>
      </c>
      <c r="AY1" t="s">
        <v>1158</v>
      </c>
      <c r="AZ1" t="s">
        <v>1055</v>
      </c>
      <c r="BA1" t="s">
        <v>1173</v>
      </c>
      <c r="BB1" t="s">
        <v>1159</v>
      </c>
    </row>
    <row r="2" spans="1:54" x14ac:dyDescent="0.45">
      <c r="A2" s="32" t="s">
        <v>217</v>
      </c>
      <c r="B2" s="32" t="s">
        <v>43</v>
      </c>
      <c r="C2" s="33">
        <v>0.18333333299999999</v>
      </c>
      <c r="D2" s="33">
        <v>0.32</v>
      </c>
      <c r="E2" s="33">
        <v>0.13666666700000002</v>
      </c>
      <c r="F2" s="33">
        <v>0.31748157999999999</v>
      </c>
      <c r="G2" s="33">
        <v>-0.134148247</v>
      </c>
      <c r="H2" s="33">
        <f>CORREL(Table3[First 55 Difference from Career], Table3[First 55 vs. After 55 Shift])^2</f>
        <v>0.73166446196518264</v>
      </c>
      <c r="I2" s="33">
        <v>0.13666666700000002</v>
      </c>
      <c r="J2" s="33">
        <v>0.13666666700000002</v>
      </c>
      <c r="K2" s="34">
        <v>1</v>
      </c>
      <c r="L2" s="33">
        <v>0.134148247</v>
      </c>
      <c r="M2" s="33">
        <v>2.5184200000000212E-3</v>
      </c>
      <c r="N2" s="34">
        <v>1</v>
      </c>
      <c r="O2" s="34">
        <v>100</v>
      </c>
      <c r="P2" s="35">
        <v>0.25319149000000002</v>
      </c>
      <c r="Q2" s="35">
        <v>0.254</v>
      </c>
      <c r="R2" s="35">
        <v>8.0850999999998452E-4</v>
      </c>
      <c r="S2" s="35">
        <v>0.59611230999999998</v>
      </c>
      <c r="T2" s="35">
        <v>0.57599999999999996</v>
      </c>
      <c r="U2" s="35">
        <v>-2.0112310000000022E-2</v>
      </c>
      <c r="V2" s="35">
        <v>0.42336549000000001</v>
      </c>
      <c r="W2" s="35">
        <v>0.40699999999999997</v>
      </c>
      <c r="X2" s="35">
        <v>-1.6365490000000038E-2</v>
      </c>
      <c r="Y2" s="35">
        <v>0.52941176000000001</v>
      </c>
      <c r="Z2" s="35">
        <v>0.64500000000000002</v>
      </c>
      <c r="AA2" s="35">
        <v>0.11558824000000001</v>
      </c>
      <c r="AB2" s="35">
        <v>0.73188405999999995</v>
      </c>
      <c r="AC2" s="35">
        <v>0.81100000000000005</v>
      </c>
      <c r="AD2" s="35">
        <v>7.9115940000000107E-2</v>
      </c>
      <c r="AE2" s="35">
        <v>0.67088608000000005</v>
      </c>
      <c r="AF2" s="35">
        <v>0.75700000000000001</v>
      </c>
      <c r="AG2" s="35">
        <v>8.6113919999999955E-2</v>
      </c>
      <c r="AH2" s="36">
        <v>90.801559686660696</v>
      </c>
      <c r="AI2" s="36">
        <v>89.9</v>
      </c>
      <c r="AJ2" s="36">
        <v>-0.90155968666068986</v>
      </c>
      <c r="AK2" s="36">
        <v>12.3736280929297</v>
      </c>
      <c r="AL2" s="36">
        <v>14.9</v>
      </c>
      <c r="AM2" s="36">
        <v>2.5263719070703008</v>
      </c>
      <c r="AN2" s="37">
        <v>7.03125E-2</v>
      </c>
      <c r="AO2" s="37">
        <v>8.7999999999999995E-2</v>
      </c>
      <c r="AP2" s="37">
        <v>1.7687499999999995E-2</v>
      </c>
      <c r="AQ2" s="37">
        <v>0.4140625</v>
      </c>
      <c r="AR2" s="37">
        <v>0.42899999999999999</v>
      </c>
      <c r="AS2" s="36">
        <v>1.4937499999999992E-2</v>
      </c>
      <c r="AT2" s="34">
        <v>60.244587362051703</v>
      </c>
      <c r="AU2" s="34">
        <v>83</v>
      </c>
      <c r="AV2" s="34">
        <v>22.755412637948297</v>
      </c>
      <c r="AW2" s="34">
        <v>107.323232649712</v>
      </c>
      <c r="AX2" s="34">
        <v>104</v>
      </c>
      <c r="AY2" s="34">
        <v>-3.3232326497119971</v>
      </c>
      <c r="AZ2" s="34">
        <v>112.020366251585</v>
      </c>
      <c r="BA2" s="34">
        <v>104</v>
      </c>
      <c r="BB2" s="34">
        <v>-8.0203662515850027</v>
      </c>
    </row>
    <row r="3" spans="1:54" x14ac:dyDescent="0.45">
      <c r="A3" s="26" t="s">
        <v>221</v>
      </c>
      <c r="B3" s="26" t="s">
        <v>45</v>
      </c>
      <c r="C3" s="27">
        <v>0.23178807900000001</v>
      </c>
      <c r="D3" s="27">
        <v>0.308</v>
      </c>
      <c r="E3" s="27">
        <v>7.6211920999999988E-2</v>
      </c>
      <c r="F3" s="27">
        <v>0.32696493300000001</v>
      </c>
      <c r="G3" s="27">
        <v>-9.5176854000000005E-2</v>
      </c>
      <c r="H3" s="27">
        <v>-1.8964933000000017E-2</v>
      </c>
      <c r="I3" s="27">
        <v>7.6211920999999988E-2</v>
      </c>
      <c r="J3" s="27">
        <v>7.6211920999999988E-2</v>
      </c>
      <c r="K3" s="28">
        <v>14</v>
      </c>
      <c r="L3" s="27">
        <v>9.5176854000000005E-2</v>
      </c>
      <c r="M3" s="27">
        <v>1.8964933000000017E-2</v>
      </c>
      <c r="N3" s="28">
        <v>2</v>
      </c>
      <c r="O3" s="28">
        <v>44</v>
      </c>
      <c r="P3" s="29">
        <v>0.37799042999999999</v>
      </c>
      <c r="Q3" s="29">
        <v>0.38600000000000001</v>
      </c>
      <c r="R3" s="29">
        <v>8.0095700000000214E-3</v>
      </c>
      <c r="S3" s="29">
        <v>0.77037036999999997</v>
      </c>
      <c r="T3" s="29">
        <v>0.79100000000000004</v>
      </c>
      <c r="U3" s="29">
        <v>2.0629630000000065E-2</v>
      </c>
      <c r="V3" s="29">
        <v>0.57108141000000001</v>
      </c>
      <c r="W3" s="29">
        <v>0.59299999999999997</v>
      </c>
      <c r="X3" s="29">
        <v>2.191858999999996E-2</v>
      </c>
      <c r="Y3" s="29">
        <v>0.43037975000000001</v>
      </c>
      <c r="Z3" s="29">
        <v>0.50800000000000001</v>
      </c>
      <c r="AA3" s="29">
        <v>7.7620250000000002E-2</v>
      </c>
      <c r="AB3" s="29">
        <v>0.81410256000000003</v>
      </c>
      <c r="AC3" s="29">
        <v>0.84699999999999998</v>
      </c>
      <c r="AD3" s="29">
        <v>3.2897439999999945E-2</v>
      </c>
      <c r="AE3" s="29">
        <v>0.68510638000000001</v>
      </c>
      <c r="AF3" s="29">
        <v>0.74</v>
      </c>
      <c r="AG3" s="29">
        <v>5.4893619999999976E-2</v>
      </c>
      <c r="AH3" s="30">
        <v>87.733490864941999</v>
      </c>
      <c r="AI3" s="30">
        <v>88.3</v>
      </c>
      <c r="AJ3" s="30">
        <v>0.56650913505799849</v>
      </c>
      <c r="AK3" s="30">
        <v>14.9065333221368</v>
      </c>
      <c r="AL3" s="30">
        <v>14.6</v>
      </c>
      <c r="AM3" s="30">
        <v>-0.30653332213680073</v>
      </c>
      <c r="AN3" s="29">
        <v>6.3694269999999997E-2</v>
      </c>
      <c r="AO3" s="31">
        <v>0.08</v>
      </c>
      <c r="AP3" s="38">
        <v>1.6305730000000004E-2</v>
      </c>
      <c r="AQ3" s="31">
        <v>0.36942675000000003</v>
      </c>
      <c r="AR3" s="31">
        <v>0.37</v>
      </c>
      <c r="AS3" s="30">
        <v>5.7324999999996962E-4</v>
      </c>
      <c r="AT3" s="28">
        <v>102.554250290504</v>
      </c>
      <c r="AU3" s="28">
        <v>122</v>
      </c>
      <c r="AV3" s="28">
        <v>19.445749709495999</v>
      </c>
      <c r="AW3" s="28">
        <v>90.328021702629002</v>
      </c>
      <c r="AX3" s="28">
        <v>92</v>
      </c>
      <c r="AY3" s="28">
        <v>1.6719782973709982</v>
      </c>
      <c r="AZ3" s="28">
        <v>109.842290923737</v>
      </c>
      <c r="BA3" s="28">
        <v>98</v>
      </c>
      <c r="BB3" s="28">
        <v>-11.842290923736996</v>
      </c>
    </row>
    <row r="4" spans="1:54" x14ac:dyDescent="0.45">
      <c r="A4" s="32" t="s">
        <v>206</v>
      </c>
      <c r="B4" s="32" t="s">
        <v>70</v>
      </c>
      <c r="C4" s="33">
        <v>0.215277777</v>
      </c>
      <c r="D4" s="33">
        <v>0.25600000000000001</v>
      </c>
      <c r="E4" s="33">
        <v>4.0722223000000002E-2</v>
      </c>
      <c r="F4" s="33">
        <v>0.29393599100000001</v>
      </c>
      <c r="G4" s="33">
        <v>-7.8658214000000004E-2</v>
      </c>
      <c r="H4" s="33">
        <v>-3.7935991000000002E-2</v>
      </c>
      <c r="I4" s="33">
        <v>4.0722223000000002E-2</v>
      </c>
      <c r="J4" s="33">
        <v>4.0722223000000002E-2</v>
      </c>
      <c r="K4" s="34">
        <v>43</v>
      </c>
      <c r="L4" s="33">
        <v>7.8658214000000004E-2</v>
      </c>
      <c r="M4" s="33">
        <v>3.7935991000000002E-2</v>
      </c>
      <c r="N4" s="34">
        <v>5</v>
      </c>
      <c r="O4" s="34">
        <v>20</v>
      </c>
      <c r="P4" s="35">
        <v>0.20175439000000001</v>
      </c>
      <c r="Q4" s="35">
        <v>0.223</v>
      </c>
      <c r="R4" s="35">
        <v>2.1245609999999998E-2</v>
      </c>
      <c r="S4" s="35">
        <v>0.74307305000000001</v>
      </c>
      <c r="T4" s="35">
        <v>0.73399999999999999</v>
      </c>
      <c r="U4" s="35">
        <v>-9.0730500000000269E-3</v>
      </c>
      <c r="V4" s="35">
        <v>0.49255750999999998</v>
      </c>
      <c r="W4" s="35">
        <v>0.496</v>
      </c>
      <c r="X4" s="35">
        <v>3.4424900000000203E-3</v>
      </c>
      <c r="Y4" s="35">
        <v>0.46376812000000001</v>
      </c>
      <c r="Z4" s="35">
        <v>0.44</v>
      </c>
      <c r="AA4" s="35">
        <v>-2.3768120000000004E-2</v>
      </c>
      <c r="AB4" s="35">
        <v>0.87118644000000001</v>
      </c>
      <c r="AC4" s="35">
        <v>0.84899999999999998</v>
      </c>
      <c r="AD4" s="35">
        <v>-2.2186440000000029E-2</v>
      </c>
      <c r="AE4" s="35">
        <v>0.79395603999999997</v>
      </c>
      <c r="AF4" s="35">
        <v>0.76300000000000001</v>
      </c>
      <c r="AG4" s="35">
        <v>-3.0956039999999962E-2</v>
      </c>
      <c r="AH4" s="36">
        <v>86.303832113331694</v>
      </c>
      <c r="AI4" s="36">
        <v>88.6</v>
      </c>
      <c r="AJ4" s="36">
        <v>2.2961678866683002</v>
      </c>
      <c r="AK4" s="36">
        <v>9.2997849365760494</v>
      </c>
      <c r="AL4" s="36">
        <v>9</v>
      </c>
      <c r="AM4" s="36">
        <v>-0.29978493657604943</v>
      </c>
      <c r="AN4" s="37">
        <v>5.4054049999999999E-2</v>
      </c>
      <c r="AO4" s="37">
        <v>0.11600000000000001</v>
      </c>
      <c r="AP4" s="37">
        <v>6.1945950000000007E-2</v>
      </c>
      <c r="AQ4" s="37">
        <v>0.33108108000000003</v>
      </c>
      <c r="AR4" s="37">
        <v>0.39400000000000002</v>
      </c>
      <c r="AS4" s="36">
        <v>6.2918919999999989E-2</v>
      </c>
      <c r="AT4" s="34">
        <v>76.418359131194606</v>
      </c>
      <c r="AU4" s="34">
        <v>88</v>
      </c>
      <c r="AV4" s="34">
        <v>11.581640868805394</v>
      </c>
      <c r="AW4" s="34">
        <v>128.645392005731</v>
      </c>
      <c r="AX4" s="34">
        <v>121</v>
      </c>
      <c r="AY4" s="34">
        <v>-7.6453920057309972</v>
      </c>
      <c r="AZ4" s="34">
        <v>81.312080377062401</v>
      </c>
      <c r="BA4" s="34">
        <v>84</v>
      </c>
      <c r="BB4" s="34">
        <v>2.6879196229375992</v>
      </c>
    </row>
    <row r="5" spans="1:54" x14ac:dyDescent="0.45">
      <c r="A5" s="32" t="s">
        <v>146</v>
      </c>
      <c r="B5" s="32" t="s">
        <v>49</v>
      </c>
      <c r="C5" s="33">
        <v>0.20833333300000001</v>
      </c>
      <c r="D5" s="33">
        <v>0.251</v>
      </c>
      <c r="E5" s="33">
        <v>4.2666666999999991E-2</v>
      </c>
      <c r="F5" s="33">
        <v>0.28246753200000002</v>
      </c>
      <c r="G5" s="33">
        <v>-7.4134199000000012E-2</v>
      </c>
      <c r="H5" s="33">
        <v>-3.146753200000002E-2</v>
      </c>
      <c r="I5" s="33">
        <v>4.2666666999999991E-2</v>
      </c>
      <c r="J5" s="33">
        <v>4.2666666999999991E-2</v>
      </c>
      <c r="K5" s="34">
        <v>39</v>
      </c>
      <c r="L5" s="33">
        <v>7.4134199000000012E-2</v>
      </c>
      <c r="M5" s="33">
        <v>3.146753200000002E-2</v>
      </c>
      <c r="N5" s="34">
        <v>6</v>
      </c>
      <c r="O5" s="34">
        <v>28</v>
      </c>
      <c r="P5" s="35">
        <v>0.34574468000000003</v>
      </c>
      <c r="Q5" s="35">
        <v>0.309</v>
      </c>
      <c r="R5" s="35">
        <v>-3.674468000000003E-2</v>
      </c>
      <c r="S5" s="35">
        <v>0.73121387000000004</v>
      </c>
      <c r="T5" s="35">
        <v>0.71</v>
      </c>
      <c r="U5" s="35">
        <v>-2.1213870000000079E-2</v>
      </c>
      <c r="V5" s="35">
        <v>0.53047091000000002</v>
      </c>
      <c r="W5" s="35">
        <v>0.495</v>
      </c>
      <c r="X5" s="35">
        <v>-3.5470910000000022E-2</v>
      </c>
      <c r="Y5" s="35">
        <v>0.61538462000000005</v>
      </c>
      <c r="Z5" s="35">
        <v>0.65500000000000003</v>
      </c>
      <c r="AA5" s="35">
        <v>3.9615379999999978E-2</v>
      </c>
      <c r="AB5" s="35">
        <v>0.87747036</v>
      </c>
      <c r="AC5" s="35">
        <v>0.85899999999999999</v>
      </c>
      <c r="AD5" s="35">
        <v>-1.8470360000000019E-2</v>
      </c>
      <c r="AE5" s="35">
        <v>0.78851174999999996</v>
      </c>
      <c r="AF5" s="35">
        <v>0.79100000000000004</v>
      </c>
      <c r="AG5" s="35">
        <v>2.4882500000000807E-3</v>
      </c>
      <c r="AH5" s="36">
        <v>90.814703721266497</v>
      </c>
      <c r="AI5" s="36">
        <v>89.2</v>
      </c>
      <c r="AJ5" s="36">
        <v>-1.6147037212664941</v>
      </c>
      <c r="AK5" s="36">
        <v>13.3793264321791</v>
      </c>
      <c r="AL5" s="36">
        <v>10.7</v>
      </c>
      <c r="AM5" s="36">
        <v>-2.679326432179101</v>
      </c>
      <c r="AN5" s="37">
        <v>0.10828024999999999</v>
      </c>
      <c r="AO5" s="37">
        <v>7.0999999999999994E-2</v>
      </c>
      <c r="AP5" s="37">
        <v>-3.7280250000000001E-2</v>
      </c>
      <c r="AQ5" s="37">
        <v>0.43949044999999998</v>
      </c>
      <c r="AR5" s="37">
        <v>0.39200000000000002</v>
      </c>
      <c r="AS5" s="36">
        <v>-4.7490449999999962E-2</v>
      </c>
      <c r="AT5" s="34">
        <v>91.684331656736305</v>
      </c>
      <c r="AU5" s="34">
        <v>81</v>
      </c>
      <c r="AV5" s="34">
        <v>-10.684331656736305</v>
      </c>
      <c r="AW5" s="34">
        <v>108.99022656582299</v>
      </c>
      <c r="AX5" s="34">
        <v>113</v>
      </c>
      <c r="AY5" s="34">
        <v>4.0097734341770064</v>
      </c>
      <c r="AZ5" s="34">
        <v>94.590445600350094</v>
      </c>
      <c r="BA5" s="34">
        <v>96</v>
      </c>
      <c r="BB5" s="34">
        <v>1.409554399649906</v>
      </c>
    </row>
    <row r="6" spans="1:54" s="26" customFormat="1" x14ac:dyDescent="0.45">
      <c r="A6" s="32" t="s">
        <v>117</v>
      </c>
      <c r="B6" s="32" t="s">
        <v>118</v>
      </c>
      <c r="C6" s="33">
        <v>0.28225806399999998</v>
      </c>
      <c r="D6" s="33">
        <v>0.36099999999999999</v>
      </c>
      <c r="E6" s="33">
        <v>7.8741936000000012E-2</v>
      </c>
      <c r="F6" s="33">
        <v>0.353846153</v>
      </c>
      <c r="G6" s="33">
        <v>-7.1588089000000021E-2</v>
      </c>
      <c r="H6" s="33">
        <v>7.153846999999991E-3</v>
      </c>
      <c r="I6" s="33">
        <v>7.8741936000000012E-2</v>
      </c>
      <c r="J6" s="33">
        <v>7.8741936000000012E-2</v>
      </c>
      <c r="K6" s="34">
        <v>13</v>
      </c>
      <c r="L6" s="33">
        <v>7.1588089000000021E-2</v>
      </c>
      <c r="M6" s="33">
        <v>7.153846999999991E-3</v>
      </c>
      <c r="N6" s="34">
        <v>7</v>
      </c>
      <c r="O6" s="34">
        <v>88</v>
      </c>
      <c r="P6" s="35">
        <v>0.22595077999999999</v>
      </c>
      <c r="Q6" s="35">
        <v>0.23899999999999999</v>
      </c>
      <c r="R6" s="35">
        <v>1.304922E-2</v>
      </c>
      <c r="S6" s="35">
        <v>0.58836206999999996</v>
      </c>
      <c r="T6" s="35">
        <v>0.66</v>
      </c>
      <c r="U6" s="35">
        <v>7.1637930000000072E-2</v>
      </c>
      <c r="V6" s="35">
        <v>0.41053787000000003</v>
      </c>
      <c r="W6" s="35">
        <v>0.45600000000000002</v>
      </c>
      <c r="X6" s="35">
        <v>4.5462129999999989E-2</v>
      </c>
      <c r="Y6" s="35">
        <v>0.47524751999999998</v>
      </c>
      <c r="Z6" s="35">
        <v>0.61699999999999999</v>
      </c>
      <c r="AA6" s="35">
        <v>0.14175248000000001</v>
      </c>
      <c r="AB6" s="35">
        <v>0.84981684999999996</v>
      </c>
      <c r="AC6" s="35">
        <v>0.81599999999999995</v>
      </c>
      <c r="AD6" s="35">
        <v>-3.3816850000000009E-2</v>
      </c>
      <c r="AE6" s="35">
        <v>0.74866310000000003</v>
      </c>
      <c r="AF6" s="35">
        <v>0.76600000000000001</v>
      </c>
      <c r="AG6" s="35">
        <v>1.7336899999999988E-2</v>
      </c>
      <c r="AH6" s="36">
        <v>91.446478133810999</v>
      </c>
      <c r="AI6" s="36">
        <v>90.7</v>
      </c>
      <c r="AJ6" s="36">
        <v>-0.74647813381099581</v>
      </c>
      <c r="AK6" s="36">
        <v>10.0688090584331</v>
      </c>
      <c r="AL6" s="36">
        <v>13</v>
      </c>
      <c r="AM6" s="36">
        <v>2.9311909415669</v>
      </c>
      <c r="AN6" s="37">
        <v>0.14285713999999999</v>
      </c>
      <c r="AO6" s="37">
        <v>0.129</v>
      </c>
      <c r="AP6" s="37">
        <v>-1.385713999999999E-2</v>
      </c>
      <c r="AQ6" s="37">
        <v>0.46616541</v>
      </c>
      <c r="AR6" s="37">
        <v>0.44900000000000001</v>
      </c>
      <c r="AS6" s="36">
        <v>-1.7165409999999992E-2</v>
      </c>
      <c r="AT6" s="34">
        <v>108.228872328774</v>
      </c>
      <c r="AU6" s="34">
        <v>110</v>
      </c>
      <c r="AV6" s="34">
        <v>1.7711276712259973</v>
      </c>
      <c r="AW6" s="34">
        <v>108.724762662836</v>
      </c>
      <c r="AX6" s="34">
        <v>105</v>
      </c>
      <c r="AY6" s="34">
        <v>-3.7247626628359995</v>
      </c>
      <c r="AZ6" s="34">
        <v>86.632291668546301</v>
      </c>
      <c r="BA6" s="34">
        <v>90</v>
      </c>
      <c r="BB6" s="34">
        <v>3.3677083314536986</v>
      </c>
    </row>
    <row r="7" spans="1:54" x14ac:dyDescent="0.45">
      <c r="A7" s="32" t="s">
        <v>204</v>
      </c>
      <c r="B7" s="32" t="s">
        <v>96</v>
      </c>
      <c r="C7" s="33">
        <v>0.20740740699999999</v>
      </c>
      <c r="D7" s="33">
        <v>0.24399999999999999</v>
      </c>
      <c r="E7" s="33">
        <v>3.6592593000000007E-2</v>
      </c>
      <c r="F7" s="33">
        <v>0.27770534499999999</v>
      </c>
      <c r="G7" s="33">
        <v>-7.0297938000000004E-2</v>
      </c>
      <c r="H7" s="33">
        <v>-3.3705344999999998E-2</v>
      </c>
      <c r="I7" s="33">
        <v>3.6592593000000007E-2</v>
      </c>
      <c r="J7" s="33">
        <v>3.6592593000000007E-2</v>
      </c>
      <c r="K7" s="34">
        <v>47</v>
      </c>
      <c r="L7" s="33">
        <v>7.0297938000000004E-2</v>
      </c>
      <c r="M7" s="33">
        <v>3.3705344999999998E-2</v>
      </c>
      <c r="N7" s="34">
        <v>8</v>
      </c>
      <c r="O7" s="34">
        <v>26</v>
      </c>
      <c r="P7" s="35">
        <v>0.23677582</v>
      </c>
      <c r="Q7" s="35">
        <v>0.253</v>
      </c>
      <c r="R7" s="35">
        <v>1.6224180000000005E-2</v>
      </c>
      <c r="S7" s="35">
        <v>0.69647059</v>
      </c>
      <c r="T7" s="35">
        <v>0.65100000000000002</v>
      </c>
      <c r="U7" s="35">
        <v>-4.5470589999999977E-2</v>
      </c>
      <c r="V7" s="35">
        <v>0.47445254999999997</v>
      </c>
      <c r="W7" s="35">
        <v>0.45300000000000001</v>
      </c>
      <c r="X7" s="35">
        <v>-2.1452549999999959E-2</v>
      </c>
      <c r="Y7" s="35">
        <v>0.51063829999999999</v>
      </c>
      <c r="Z7" s="35">
        <v>0.48299999999999998</v>
      </c>
      <c r="AA7" s="35">
        <v>-2.7638300000000005E-2</v>
      </c>
      <c r="AB7" s="35">
        <v>0.79054053999999996</v>
      </c>
      <c r="AC7" s="35">
        <v>0.73099999999999998</v>
      </c>
      <c r="AD7" s="35">
        <v>-5.9540539999999975E-2</v>
      </c>
      <c r="AE7" s="35">
        <v>0.72307692000000001</v>
      </c>
      <c r="AF7" s="35">
        <v>0.66200000000000003</v>
      </c>
      <c r="AG7" s="35">
        <v>-6.1076919999999979E-2</v>
      </c>
      <c r="AH7" s="36">
        <v>90.296348200903907</v>
      </c>
      <c r="AI7" s="36">
        <v>88.6</v>
      </c>
      <c r="AJ7" s="36">
        <v>-1.6963482009039126</v>
      </c>
      <c r="AK7" s="36">
        <v>15.9029711153772</v>
      </c>
      <c r="AL7" s="36">
        <v>14</v>
      </c>
      <c r="AM7" s="36">
        <v>-1.9029711153772002</v>
      </c>
      <c r="AN7" s="37">
        <v>0.11805556</v>
      </c>
      <c r="AO7" s="37">
        <v>9.8000000000000004E-2</v>
      </c>
      <c r="AP7" s="37">
        <v>-2.005556E-2</v>
      </c>
      <c r="AQ7" s="37">
        <v>0.44444444</v>
      </c>
      <c r="AR7" s="37">
        <v>0.36599999999999999</v>
      </c>
      <c r="AS7" s="36">
        <v>-7.8444440000000004E-2</v>
      </c>
      <c r="AT7" s="34">
        <v>83.859464766825297</v>
      </c>
      <c r="AU7" s="34">
        <v>67</v>
      </c>
      <c r="AV7" s="34">
        <v>-16.859464766825297</v>
      </c>
      <c r="AW7" s="34">
        <v>100.09710428459999</v>
      </c>
      <c r="AX7" s="34">
        <v>109</v>
      </c>
      <c r="AY7" s="34">
        <v>8.9028957154000068</v>
      </c>
      <c r="AZ7" s="34">
        <v>108.531239091812</v>
      </c>
      <c r="BA7" s="34">
        <v>107</v>
      </c>
      <c r="BB7" s="34">
        <v>-1.5312390918119974</v>
      </c>
    </row>
    <row r="8" spans="1:54" x14ac:dyDescent="0.45">
      <c r="A8" s="32" t="s">
        <v>210</v>
      </c>
      <c r="B8" s="32" t="s">
        <v>70</v>
      </c>
      <c r="C8" s="33">
        <v>0.24193548300000001</v>
      </c>
      <c r="D8" s="33">
        <v>0.313</v>
      </c>
      <c r="E8" s="33">
        <v>7.1064516999999994E-2</v>
      </c>
      <c r="F8" s="33">
        <v>0.31194132400000002</v>
      </c>
      <c r="G8" s="33">
        <v>-7.0005841000000013E-2</v>
      </c>
      <c r="H8" s="33">
        <v>1.0586759999999806E-3</v>
      </c>
      <c r="I8" s="33">
        <v>7.1064516999999994E-2</v>
      </c>
      <c r="J8" s="33">
        <v>7.1064516999999994E-2</v>
      </c>
      <c r="K8" s="34">
        <v>17</v>
      </c>
      <c r="L8" s="33">
        <v>7.0005841000000013E-2</v>
      </c>
      <c r="M8" s="33">
        <v>1.0586759999999806E-3</v>
      </c>
      <c r="N8" s="34">
        <v>9</v>
      </c>
      <c r="O8" s="34">
        <v>102</v>
      </c>
      <c r="P8" s="35">
        <v>0.25706214999999999</v>
      </c>
      <c r="Q8" s="35">
        <v>0.24199999999999999</v>
      </c>
      <c r="R8" s="35">
        <v>-1.5062149999999996E-2</v>
      </c>
      <c r="S8" s="35">
        <v>0.66746411000000005</v>
      </c>
      <c r="T8" s="35">
        <v>0.624</v>
      </c>
      <c r="U8" s="35">
        <v>-4.3464110000000056E-2</v>
      </c>
      <c r="V8" s="35">
        <v>0.47927460999999999</v>
      </c>
      <c r="W8" s="35">
        <v>0.44400000000000001</v>
      </c>
      <c r="X8" s="35">
        <v>-3.5274609999999984E-2</v>
      </c>
      <c r="Y8" s="35">
        <v>0.76923076999999995</v>
      </c>
      <c r="Z8" s="35">
        <v>0.68500000000000005</v>
      </c>
      <c r="AA8" s="35">
        <v>-8.4230769999999899E-2</v>
      </c>
      <c r="AB8" s="35">
        <v>0.86738351000000002</v>
      </c>
      <c r="AC8" s="35">
        <v>0.92100000000000004</v>
      </c>
      <c r="AD8" s="35">
        <v>5.3616490000000017E-2</v>
      </c>
      <c r="AE8" s="35">
        <v>0.84324323999999995</v>
      </c>
      <c r="AF8" s="35">
        <v>0.86</v>
      </c>
      <c r="AG8" s="35">
        <v>1.6756760000000037E-2</v>
      </c>
      <c r="AH8" s="36">
        <v>87.409492254257202</v>
      </c>
      <c r="AI8" s="36">
        <v>86.2</v>
      </c>
      <c r="AJ8" s="36">
        <v>-1.2094922542571993</v>
      </c>
      <c r="AK8" s="36">
        <v>17.822274278849299</v>
      </c>
      <c r="AL8" s="36">
        <v>16.899999999999999</v>
      </c>
      <c r="AM8" s="36">
        <v>-0.9222742788493008</v>
      </c>
      <c r="AN8" s="37">
        <v>3.90625E-2</v>
      </c>
      <c r="AO8" s="37">
        <v>3.9E-2</v>
      </c>
      <c r="AP8" s="37">
        <v>-6.2500000000000056E-5</v>
      </c>
      <c r="AQ8" s="37">
        <v>0.3203125</v>
      </c>
      <c r="AR8" s="37">
        <v>0.30599999999999999</v>
      </c>
      <c r="AS8" s="36">
        <v>-1.4312500000000006E-2</v>
      </c>
      <c r="AT8" s="34">
        <v>128.52178637237699</v>
      </c>
      <c r="AU8" s="34">
        <v>135</v>
      </c>
      <c r="AV8" s="34">
        <v>6.4782136276230062</v>
      </c>
      <c r="AW8" s="34">
        <v>80.963140419958194</v>
      </c>
      <c r="AX8" s="34">
        <v>83</v>
      </c>
      <c r="AY8" s="34">
        <v>2.0368595800418063</v>
      </c>
      <c r="AZ8" s="34">
        <v>106.019275202393</v>
      </c>
      <c r="BA8" s="34">
        <v>101</v>
      </c>
      <c r="BB8" s="34">
        <v>-5.0192752023930041</v>
      </c>
    </row>
    <row r="9" spans="1:54" s="9" customFormat="1" x14ac:dyDescent="0.45">
      <c r="A9" s="32" t="s">
        <v>119</v>
      </c>
      <c r="B9" s="32" t="s">
        <v>103</v>
      </c>
      <c r="C9" s="33">
        <v>0.22155688600000001</v>
      </c>
      <c r="D9" s="33">
        <v>0.33500000000000002</v>
      </c>
      <c r="E9" s="33">
        <v>0.11344311400000001</v>
      </c>
      <c r="F9" s="33">
        <v>0.29146919399999999</v>
      </c>
      <c r="G9" s="33">
        <v>-6.9912307999999979E-2</v>
      </c>
      <c r="H9" s="33">
        <v>4.3530806000000033E-2</v>
      </c>
      <c r="I9" s="33">
        <v>0.11344311400000001</v>
      </c>
      <c r="J9" s="33">
        <v>0.11344311400000001</v>
      </c>
      <c r="K9" s="34">
        <v>3</v>
      </c>
      <c r="L9" s="33">
        <v>6.9912307999999979E-2</v>
      </c>
      <c r="M9" s="33">
        <v>4.3530806000000033E-2</v>
      </c>
      <c r="N9" s="34">
        <v>10</v>
      </c>
      <c r="O9" s="34">
        <v>12</v>
      </c>
      <c r="P9" s="35">
        <v>0.28028503999999999</v>
      </c>
      <c r="Q9" s="35">
        <v>0.28599999999999998</v>
      </c>
      <c r="R9" s="35">
        <v>5.7149599999999912E-3</v>
      </c>
      <c r="S9" s="35">
        <v>0.65961945</v>
      </c>
      <c r="T9" s="35">
        <v>0.66900000000000004</v>
      </c>
      <c r="U9" s="35">
        <v>9.380550000000043E-3</v>
      </c>
      <c r="V9" s="35">
        <v>0.48098434000000001</v>
      </c>
      <c r="W9" s="35">
        <v>0.48699999999999999</v>
      </c>
      <c r="X9" s="35">
        <v>6.0156599999999782E-3</v>
      </c>
      <c r="Y9" s="35">
        <v>0.54237287999999995</v>
      </c>
      <c r="Z9" s="35">
        <v>0.60899999999999999</v>
      </c>
      <c r="AA9" s="35">
        <v>6.662712000000004E-2</v>
      </c>
      <c r="AB9" s="35">
        <v>0.88141026</v>
      </c>
      <c r="AC9" s="35">
        <v>0.85299999999999998</v>
      </c>
      <c r="AD9" s="35">
        <v>-2.841026000000002E-2</v>
      </c>
      <c r="AE9" s="35">
        <v>0.78837208999999997</v>
      </c>
      <c r="AF9" s="35">
        <v>0.78500000000000003</v>
      </c>
      <c r="AG9" s="35">
        <v>-3.3720899999999387E-3</v>
      </c>
      <c r="AH9" s="36">
        <v>89.710368029644002</v>
      </c>
      <c r="AI9" s="36">
        <v>91.6</v>
      </c>
      <c r="AJ9" s="36">
        <v>1.8896319703559925</v>
      </c>
      <c r="AK9" s="36">
        <v>17.139095772208499</v>
      </c>
      <c r="AL9" s="36">
        <v>16.8</v>
      </c>
      <c r="AM9" s="36">
        <v>-0.3390957722084984</v>
      </c>
      <c r="AN9" s="37">
        <v>9.1954019999999997E-2</v>
      </c>
      <c r="AO9" s="37">
        <v>0.16300000000000001</v>
      </c>
      <c r="AP9" s="37">
        <v>7.1045980000000009E-2</v>
      </c>
      <c r="AQ9" s="37">
        <v>0.44252873999999998</v>
      </c>
      <c r="AR9" s="37">
        <v>0.495</v>
      </c>
      <c r="AS9" s="36">
        <v>5.247126000000002E-2</v>
      </c>
      <c r="AT9" s="34">
        <v>104.10140459017801</v>
      </c>
      <c r="AU9" s="34">
        <v>119</v>
      </c>
      <c r="AV9" s="34">
        <v>14.898595409821993</v>
      </c>
      <c r="AW9" s="34">
        <v>85.511207998189903</v>
      </c>
      <c r="AX9" s="34">
        <v>77</v>
      </c>
      <c r="AY9" s="34">
        <v>-8.5112079981899029</v>
      </c>
      <c r="AZ9" s="34">
        <v>114.596599793937</v>
      </c>
      <c r="BA9" s="34">
        <v>117</v>
      </c>
      <c r="BB9" s="34">
        <v>2.4034002060629973</v>
      </c>
    </row>
    <row r="10" spans="1:54" x14ac:dyDescent="0.45">
      <c r="A10" s="32" t="s">
        <v>207</v>
      </c>
      <c r="B10" s="32" t="s">
        <v>55</v>
      </c>
      <c r="C10" s="33">
        <v>0.25384615300000002</v>
      </c>
      <c r="D10" s="33">
        <v>0.36599999999999999</v>
      </c>
      <c r="E10" s="33">
        <v>0.11215384699999997</v>
      </c>
      <c r="F10" s="33">
        <v>0.31806615700000002</v>
      </c>
      <c r="G10" s="33">
        <v>-6.4220003999999997E-2</v>
      </c>
      <c r="H10" s="33">
        <v>4.7933842999999976E-2</v>
      </c>
      <c r="I10" s="33">
        <v>0.11215384699999997</v>
      </c>
      <c r="J10" s="33">
        <v>0.11215384699999997</v>
      </c>
      <c r="K10" s="34">
        <v>4</v>
      </c>
      <c r="L10" s="33">
        <v>6.4220003999999997E-2</v>
      </c>
      <c r="M10" s="33">
        <v>4.7933842999999976E-2</v>
      </c>
      <c r="N10" s="34">
        <v>13</v>
      </c>
      <c r="O10" s="34">
        <v>8</v>
      </c>
      <c r="P10" s="35">
        <v>0.42201834999999999</v>
      </c>
      <c r="Q10" s="35">
        <v>0.47299999999999998</v>
      </c>
      <c r="R10" s="35">
        <v>5.0981649999999989E-2</v>
      </c>
      <c r="S10" s="35">
        <v>0.74932615000000002</v>
      </c>
      <c r="T10" s="35">
        <v>0.78400000000000003</v>
      </c>
      <c r="U10" s="35">
        <v>3.4673850000000006E-2</v>
      </c>
      <c r="V10" s="35">
        <v>0.59598854000000001</v>
      </c>
      <c r="W10" s="35">
        <v>0.621</v>
      </c>
      <c r="X10" s="35">
        <v>2.5011459999999985E-2</v>
      </c>
      <c r="Y10" s="35">
        <v>0.55072463999999999</v>
      </c>
      <c r="Z10" s="35">
        <v>0.53200000000000003</v>
      </c>
      <c r="AA10" s="35">
        <v>-1.8724639999999959E-2</v>
      </c>
      <c r="AB10" s="35">
        <v>0.80215826999999995</v>
      </c>
      <c r="AC10" s="35">
        <v>0.80100000000000005</v>
      </c>
      <c r="AD10" s="35">
        <v>-1.1582699999999058E-3</v>
      </c>
      <c r="AE10" s="35">
        <v>0.71875</v>
      </c>
      <c r="AF10" s="35">
        <v>0.69299999999999995</v>
      </c>
      <c r="AG10" s="35">
        <v>-2.5750000000000051E-2</v>
      </c>
      <c r="AH10" s="36">
        <v>85.038682112053195</v>
      </c>
      <c r="AI10" s="36">
        <v>87.8</v>
      </c>
      <c r="AJ10" s="36">
        <v>2.7613178879468023</v>
      </c>
      <c r="AK10" s="36">
        <v>16.662934164502701</v>
      </c>
      <c r="AL10" s="36">
        <v>14.2</v>
      </c>
      <c r="AM10" s="36">
        <v>-2.4629341645027019</v>
      </c>
      <c r="AN10" s="37">
        <v>5.8394160000000001E-2</v>
      </c>
      <c r="AO10" s="37">
        <v>8.5000000000000006E-2</v>
      </c>
      <c r="AP10" s="37">
        <v>2.6605840000000006E-2</v>
      </c>
      <c r="AQ10" s="37">
        <v>0.32116788000000002</v>
      </c>
      <c r="AR10" s="37">
        <v>0.40600000000000003</v>
      </c>
      <c r="AS10" s="36">
        <v>8.4832120000000011E-2</v>
      </c>
      <c r="AT10" s="34">
        <v>107.421194127193</v>
      </c>
      <c r="AU10" s="34">
        <v>115</v>
      </c>
      <c r="AV10" s="34">
        <v>7.5788058728069956</v>
      </c>
      <c r="AW10" s="34">
        <v>86.330707120674205</v>
      </c>
      <c r="AX10" s="34">
        <v>107</v>
      </c>
      <c r="AY10" s="34">
        <v>20.669292879325795</v>
      </c>
      <c r="AZ10" s="34">
        <v>110.826119047326</v>
      </c>
      <c r="BA10" s="34">
        <v>85</v>
      </c>
      <c r="BB10" s="34">
        <v>-25.826119047326003</v>
      </c>
    </row>
    <row r="11" spans="1:54" x14ac:dyDescent="0.45">
      <c r="A11" s="32" t="s">
        <v>198</v>
      </c>
      <c r="B11" s="32" t="s">
        <v>68</v>
      </c>
      <c r="C11" s="33">
        <v>0.22875816900000001</v>
      </c>
      <c r="D11" s="33">
        <v>0.26500000000000001</v>
      </c>
      <c r="E11" s="33">
        <v>3.6241831000000002E-2</v>
      </c>
      <c r="F11" s="33">
        <v>0.292626728</v>
      </c>
      <c r="G11" s="33">
        <v>-6.3868558999999991E-2</v>
      </c>
      <c r="H11" s="33">
        <v>-2.7626727999999989E-2</v>
      </c>
      <c r="I11" s="33">
        <v>3.6241831000000002E-2</v>
      </c>
      <c r="J11" s="33">
        <v>3.6241831000000002E-2</v>
      </c>
      <c r="K11" s="34">
        <v>49</v>
      </c>
      <c r="L11" s="33">
        <v>6.3868558999999991E-2</v>
      </c>
      <c r="M11" s="33">
        <v>2.7626727999999989E-2</v>
      </c>
      <c r="N11" s="34">
        <v>14</v>
      </c>
      <c r="O11" s="34">
        <v>33</v>
      </c>
      <c r="P11" s="35">
        <v>0.29090908999999998</v>
      </c>
      <c r="Q11" s="35">
        <v>0.221</v>
      </c>
      <c r="R11" s="35">
        <v>-6.9909089999999979E-2</v>
      </c>
      <c r="S11" s="35">
        <v>0.62653563000000001</v>
      </c>
      <c r="T11" s="35">
        <v>0.57099999999999995</v>
      </c>
      <c r="U11" s="35">
        <v>-5.5535630000000058E-2</v>
      </c>
      <c r="V11" s="35">
        <v>0.45218417999999999</v>
      </c>
      <c r="W11" s="35">
        <v>0.38900000000000001</v>
      </c>
      <c r="X11" s="35">
        <v>-6.3184179999999979E-2</v>
      </c>
      <c r="Y11" s="35">
        <v>0.6796875</v>
      </c>
      <c r="Z11" s="35">
        <v>0.628</v>
      </c>
      <c r="AA11" s="35">
        <v>-5.1687499999999997E-2</v>
      </c>
      <c r="AB11" s="35">
        <v>0.88235293999999997</v>
      </c>
      <c r="AC11" s="35">
        <v>0.89400000000000002</v>
      </c>
      <c r="AD11" s="35">
        <v>1.1647060000000042E-2</v>
      </c>
      <c r="AE11" s="35">
        <v>0.81462140999999999</v>
      </c>
      <c r="AF11" s="35">
        <v>0.81499999999999995</v>
      </c>
      <c r="AG11" s="35">
        <v>3.7858999999995646E-4</v>
      </c>
      <c r="AH11" s="36">
        <v>87.126311091633497</v>
      </c>
      <c r="AI11" s="36">
        <v>90.3</v>
      </c>
      <c r="AJ11" s="36">
        <v>3.1736889083665005</v>
      </c>
      <c r="AK11" s="36">
        <v>11.2200895872983</v>
      </c>
      <c r="AL11" s="36">
        <v>11.8</v>
      </c>
      <c r="AM11" s="36">
        <v>0.5799104127017003</v>
      </c>
      <c r="AN11" s="37">
        <v>5.8064520000000001E-2</v>
      </c>
      <c r="AO11" s="37">
        <v>7.0000000000000007E-2</v>
      </c>
      <c r="AP11" s="37">
        <v>1.1935480000000005E-2</v>
      </c>
      <c r="AQ11" s="37">
        <v>0.34193548000000001</v>
      </c>
      <c r="AR11" s="37">
        <v>0.41399999999999998</v>
      </c>
      <c r="AS11" s="36">
        <v>7.2064519999999965E-2</v>
      </c>
      <c r="AT11" s="34">
        <v>97.385185231354896</v>
      </c>
      <c r="AU11" s="34">
        <v>80</v>
      </c>
      <c r="AV11" s="34">
        <v>-17.385185231354896</v>
      </c>
      <c r="AW11" s="34">
        <v>104.99259229825</v>
      </c>
      <c r="AX11" s="34">
        <v>104</v>
      </c>
      <c r="AY11" s="34">
        <v>-0.99259229825000261</v>
      </c>
      <c r="AZ11" s="34">
        <v>95.613727878310897</v>
      </c>
      <c r="BA11" s="34">
        <v>106</v>
      </c>
      <c r="BB11" s="34">
        <v>10.386272121689103</v>
      </c>
    </row>
    <row r="12" spans="1:54" x14ac:dyDescent="0.45">
      <c r="A12" s="32" t="s">
        <v>102</v>
      </c>
      <c r="B12" s="32" t="s">
        <v>103</v>
      </c>
      <c r="C12" s="33">
        <v>0.26229508099999999</v>
      </c>
      <c r="D12" s="33">
        <v>0.29099999999999998</v>
      </c>
      <c r="E12" s="33">
        <v>2.8704918999999995E-2</v>
      </c>
      <c r="F12" s="33">
        <v>0.325396825</v>
      </c>
      <c r="G12" s="33">
        <v>-6.3101744000000015E-2</v>
      </c>
      <c r="H12" s="33">
        <v>-3.439682500000002E-2</v>
      </c>
      <c r="I12" s="33">
        <v>2.8704918999999995E-2</v>
      </c>
      <c r="J12" s="33">
        <v>2.8704918999999995E-2</v>
      </c>
      <c r="K12" s="34">
        <v>60</v>
      </c>
      <c r="L12" s="33">
        <v>6.3101744000000015E-2</v>
      </c>
      <c r="M12" s="33">
        <v>3.439682500000002E-2</v>
      </c>
      <c r="N12" s="34">
        <v>15</v>
      </c>
      <c r="O12" s="34">
        <v>25</v>
      </c>
      <c r="P12" s="35">
        <v>0.22553191</v>
      </c>
      <c r="Q12" s="35">
        <v>0.25</v>
      </c>
      <c r="R12" s="35">
        <v>2.4468089999999998E-2</v>
      </c>
      <c r="S12" s="35">
        <v>0.59663865999999999</v>
      </c>
      <c r="T12" s="35">
        <v>0.65</v>
      </c>
      <c r="U12" s="35">
        <v>5.3361340000000035E-2</v>
      </c>
      <c r="V12" s="35">
        <v>0.41226215999999999</v>
      </c>
      <c r="W12" s="35">
        <v>0.45700000000000002</v>
      </c>
      <c r="X12" s="35">
        <v>4.4737840000000029E-2</v>
      </c>
      <c r="Y12" s="35">
        <v>0.51886792000000004</v>
      </c>
      <c r="Z12" s="35">
        <v>0.51100000000000001</v>
      </c>
      <c r="AA12" s="35">
        <v>-7.8679200000000282E-3</v>
      </c>
      <c r="AB12" s="35">
        <v>0.85915492999999998</v>
      </c>
      <c r="AC12" s="35">
        <v>0.88300000000000001</v>
      </c>
      <c r="AD12" s="35">
        <v>2.3845070000000024E-2</v>
      </c>
      <c r="AE12" s="35">
        <v>0.76666666999999999</v>
      </c>
      <c r="AF12" s="35">
        <v>0.78500000000000003</v>
      </c>
      <c r="AG12" s="35">
        <v>1.8333330000000037E-2</v>
      </c>
      <c r="AH12" s="36">
        <v>92.619027603504193</v>
      </c>
      <c r="AI12" s="36">
        <v>90.9</v>
      </c>
      <c r="AJ12" s="36">
        <v>-1.7190276035041876</v>
      </c>
      <c r="AK12" s="36">
        <v>11.200173411258399</v>
      </c>
      <c r="AL12" s="36">
        <v>11.2</v>
      </c>
      <c r="AM12" s="36">
        <v>-1.7341125839998028E-4</v>
      </c>
      <c r="AN12" s="37">
        <v>0.13178295000000001</v>
      </c>
      <c r="AO12" s="37">
        <v>6.3E-2</v>
      </c>
      <c r="AP12" s="37">
        <v>-6.8782950000000009E-2</v>
      </c>
      <c r="AQ12" s="37">
        <v>0.49612402999999999</v>
      </c>
      <c r="AR12" s="37">
        <v>0.44500000000000001</v>
      </c>
      <c r="AS12" s="36">
        <v>-5.1124029999999987E-2</v>
      </c>
      <c r="AT12" s="34">
        <v>113.112766605191</v>
      </c>
      <c r="AU12" s="34">
        <v>97</v>
      </c>
      <c r="AV12" s="34">
        <v>-16.112766605190998</v>
      </c>
      <c r="AW12" s="34">
        <v>93.714318265800202</v>
      </c>
      <c r="AX12" s="34">
        <v>100</v>
      </c>
      <c r="AY12" s="34">
        <v>6.2856817341997981</v>
      </c>
      <c r="AZ12" s="34">
        <v>100.263021322569</v>
      </c>
      <c r="BA12" s="34">
        <v>102</v>
      </c>
      <c r="BB12" s="34">
        <v>1.7369786774309972</v>
      </c>
    </row>
    <row r="13" spans="1:54" x14ac:dyDescent="0.45">
      <c r="A13" s="32" t="s">
        <v>182</v>
      </c>
      <c r="B13" s="32" t="s">
        <v>26</v>
      </c>
      <c r="C13" s="33">
        <v>0.22023809499999999</v>
      </c>
      <c r="D13" s="33">
        <v>0.29499999999999998</v>
      </c>
      <c r="E13" s="33">
        <v>7.476190499999999E-2</v>
      </c>
      <c r="F13" s="33">
        <v>0.28086138900000002</v>
      </c>
      <c r="G13" s="33">
        <v>-6.0623294000000022E-2</v>
      </c>
      <c r="H13" s="33">
        <v>1.4138610999999968E-2</v>
      </c>
      <c r="I13" s="33">
        <v>7.476190499999999E-2</v>
      </c>
      <c r="J13" s="33">
        <v>7.476190499999999E-2</v>
      </c>
      <c r="K13" s="34">
        <v>15</v>
      </c>
      <c r="L13" s="33">
        <v>6.0623294000000022E-2</v>
      </c>
      <c r="M13" s="33">
        <v>1.4138610999999968E-2</v>
      </c>
      <c r="N13" s="34">
        <v>16</v>
      </c>
      <c r="O13" s="34">
        <v>59</v>
      </c>
      <c r="P13" s="35">
        <v>0.22448979999999999</v>
      </c>
      <c r="Q13" s="35">
        <v>0.219</v>
      </c>
      <c r="R13" s="35">
        <v>-5.4897999999999891E-3</v>
      </c>
      <c r="S13" s="35">
        <v>0.62247191000000002</v>
      </c>
      <c r="T13" s="35">
        <v>0.65400000000000003</v>
      </c>
      <c r="U13" s="35">
        <v>3.1528090000000009E-2</v>
      </c>
      <c r="V13" s="35">
        <v>0.43608123999999998</v>
      </c>
      <c r="W13" s="35">
        <v>0.45600000000000002</v>
      </c>
      <c r="X13" s="35">
        <v>1.9918760000000035E-2</v>
      </c>
      <c r="Y13" s="35">
        <v>0.71590909000000003</v>
      </c>
      <c r="Z13" s="35">
        <v>0.76100000000000001</v>
      </c>
      <c r="AA13" s="35">
        <v>4.5090909999999984E-2</v>
      </c>
      <c r="AB13" s="35">
        <v>0.94584838000000004</v>
      </c>
      <c r="AC13" s="35">
        <v>0.91200000000000003</v>
      </c>
      <c r="AD13" s="35">
        <v>-3.3848380000000011E-2</v>
      </c>
      <c r="AE13" s="35">
        <v>0.89041095999999997</v>
      </c>
      <c r="AF13" s="35">
        <v>0.879</v>
      </c>
      <c r="AG13" s="35">
        <v>-1.141095999999997E-2</v>
      </c>
      <c r="AH13" s="36">
        <v>87.474243208419395</v>
      </c>
      <c r="AI13" s="36">
        <v>90.5</v>
      </c>
      <c r="AJ13" s="36">
        <v>3.025756791580605</v>
      </c>
      <c r="AK13" s="36">
        <v>21.817691193070502</v>
      </c>
      <c r="AL13" s="36">
        <v>16.899999999999999</v>
      </c>
      <c r="AM13" s="36">
        <v>-4.9176911930705032</v>
      </c>
      <c r="AN13" s="37">
        <v>5.2325579999999997E-2</v>
      </c>
      <c r="AO13" s="37">
        <v>6.8000000000000005E-2</v>
      </c>
      <c r="AP13" s="37">
        <v>1.5674420000000008E-2</v>
      </c>
      <c r="AQ13" s="37">
        <v>0.35465116000000002</v>
      </c>
      <c r="AR13" s="37">
        <v>0.44400000000000001</v>
      </c>
      <c r="AS13" s="36">
        <v>8.9348839999999985E-2</v>
      </c>
      <c r="AT13" s="34">
        <v>74.7219687135497</v>
      </c>
      <c r="AU13" s="34">
        <v>99</v>
      </c>
      <c r="AV13" s="34">
        <v>24.2780312864503</v>
      </c>
      <c r="AW13" s="34">
        <v>89.676858553855197</v>
      </c>
      <c r="AX13" s="34">
        <v>88</v>
      </c>
      <c r="AY13" s="34">
        <v>-1.6768585538551974</v>
      </c>
      <c r="AZ13" s="34">
        <v>123.557347356487</v>
      </c>
      <c r="BA13" s="34">
        <v>113</v>
      </c>
      <c r="BB13" s="34">
        <v>-10.557347356487</v>
      </c>
    </row>
    <row r="14" spans="1:54" x14ac:dyDescent="0.45">
      <c r="A14" s="32" t="s">
        <v>173</v>
      </c>
      <c r="B14" s="32" t="s">
        <v>35</v>
      </c>
      <c r="C14" s="33">
        <v>0.20610687</v>
      </c>
      <c r="D14" s="33">
        <v>0.246</v>
      </c>
      <c r="E14" s="33">
        <v>3.9893129999999999E-2</v>
      </c>
      <c r="F14" s="33">
        <v>0.264558232</v>
      </c>
      <c r="G14" s="33">
        <v>-5.8451362000000007E-2</v>
      </c>
      <c r="H14" s="33">
        <v>-1.8558232000000008E-2</v>
      </c>
      <c r="I14" s="33">
        <v>3.9893129999999999E-2</v>
      </c>
      <c r="J14" s="33">
        <v>3.9893129999999999E-2</v>
      </c>
      <c r="K14" s="34">
        <v>45</v>
      </c>
      <c r="L14" s="33">
        <v>5.8451362000000007E-2</v>
      </c>
      <c r="M14" s="33">
        <v>1.8558232000000008E-2</v>
      </c>
      <c r="N14" s="34">
        <v>18</v>
      </c>
      <c r="O14" s="34">
        <v>47</v>
      </c>
      <c r="P14" s="35">
        <v>0.38173301999999998</v>
      </c>
      <c r="Q14" s="35">
        <v>0.33700000000000002</v>
      </c>
      <c r="R14" s="35">
        <v>-4.4733019999999957E-2</v>
      </c>
      <c r="S14" s="35">
        <v>0.69148936000000005</v>
      </c>
      <c r="T14" s="35">
        <v>0.64200000000000002</v>
      </c>
      <c r="U14" s="35">
        <v>-4.9489360000000038E-2</v>
      </c>
      <c r="V14" s="35">
        <v>0.52677459999999998</v>
      </c>
      <c r="W14" s="35">
        <v>0.48399999999999999</v>
      </c>
      <c r="X14" s="35">
        <v>-4.2774599999999996E-2</v>
      </c>
      <c r="Y14" s="35">
        <v>0.77300612999999996</v>
      </c>
      <c r="Z14" s="35">
        <v>0.72499999999999998</v>
      </c>
      <c r="AA14" s="35">
        <v>-4.800612999999998E-2</v>
      </c>
      <c r="AB14" s="35">
        <v>0.85769231000000001</v>
      </c>
      <c r="AC14" s="35">
        <v>0.88</v>
      </c>
      <c r="AD14" s="35">
        <v>2.2307689999999991E-2</v>
      </c>
      <c r="AE14" s="35">
        <v>0.82505910000000005</v>
      </c>
      <c r="AF14" s="35">
        <v>0.82399999999999995</v>
      </c>
      <c r="AG14" s="35">
        <v>-1.0591000000000905E-3</v>
      </c>
      <c r="AH14" s="36">
        <v>87.2331905776648</v>
      </c>
      <c r="AI14" s="36">
        <v>91</v>
      </c>
      <c r="AJ14" s="36">
        <v>3.7668094223352</v>
      </c>
      <c r="AK14" s="36">
        <v>24.284417337650801</v>
      </c>
      <c r="AL14" s="36">
        <v>23</v>
      </c>
      <c r="AM14" s="36">
        <v>-1.284417337650801</v>
      </c>
      <c r="AN14" s="37">
        <v>7.1428569999999997E-2</v>
      </c>
      <c r="AO14" s="37">
        <v>0.151</v>
      </c>
      <c r="AP14" s="37">
        <v>7.9571429999999999E-2</v>
      </c>
      <c r="AQ14" s="37">
        <v>0.32857143</v>
      </c>
      <c r="AR14" s="37">
        <v>0.46800000000000003</v>
      </c>
      <c r="AS14" s="36">
        <v>0.13942857000000003</v>
      </c>
      <c r="AT14" s="34">
        <v>66.096918412029794</v>
      </c>
      <c r="AU14" s="34">
        <v>78</v>
      </c>
      <c r="AV14" s="34">
        <v>11.903081587970206</v>
      </c>
      <c r="AW14" s="34">
        <v>74.023442635246596</v>
      </c>
      <c r="AX14" s="34">
        <v>67</v>
      </c>
      <c r="AY14" s="34">
        <v>-7.023442635246596</v>
      </c>
      <c r="AZ14" s="34">
        <v>144.48341109215301</v>
      </c>
      <c r="BA14" s="34">
        <v>146</v>
      </c>
      <c r="BB14" s="34">
        <v>1.5165889078469945</v>
      </c>
    </row>
    <row r="15" spans="1:54" x14ac:dyDescent="0.45">
      <c r="A15" s="32" t="s">
        <v>170</v>
      </c>
      <c r="B15" s="32" t="s">
        <v>90</v>
      </c>
      <c r="C15" s="33">
        <v>0.25</v>
      </c>
      <c r="D15" s="33">
        <v>0.311</v>
      </c>
      <c r="E15" s="33">
        <v>6.0999999999999999E-2</v>
      </c>
      <c r="F15" s="33">
        <v>0.30662710100000001</v>
      </c>
      <c r="G15" s="33">
        <v>-5.6627101000000013E-2</v>
      </c>
      <c r="H15" s="33">
        <v>4.3728989999999857E-3</v>
      </c>
      <c r="I15" s="33">
        <v>6.0999999999999999E-2</v>
      </c>
      <c r="J15" s="33">
        <v>6.0999999999999999E-2</v>
      </c>
      <c r="K15" s="34">
        <v>23</v>
      </c>
      <c r="L15" s="33">
        <v>5.6627101000000013E-2</v>
      </c>
      <c r="M15" s="33">
        <v>4.3728989999999857E-3</v>
      </c>
      <c r="N15" s="34">
        <v>21</v>
      </c>
      <c r="O15" s="34">
        <v>93</v>
      </c>
      <c r="P15" s="35">
        <v>0.21204819</v>
      </c>
      <c r="Q15" s="35">
        <v>0.27300000000000002</v>
      </c>
      <c r="R15" s="35">
        <v>6.0951810000000023E-2</v>
      </c>
      <c r="S15" s="35">
        <v>0.55875830999999998</v>
      </c>
      <c r="T15" s="35">
        <v>0.627</v>
      </c>
      <c r="U15" s="35">
        <v>6.8241690000000021E-2</v>
      </c>
      <c r="V15" s="35">
        <v>0.39260970000000001</v>
      </c>
      <c r="W15" s="35">
        <v>0.45700000000000002</v>
      </c>
      <c r="X15" s="35">
        <v>6.4390300000000011E-2</v>
      </c>
      <c r="Y15" s="35">
        <v>0.70454545000000002</v>
      </c>
      <c r="Z15" s="35">
        <v>0.68</v>
      </c>
      <c r="AA15" s="35">
        <v>-2.4545449999999969E-2</v>
      </c>
      <c r="AB15" s="35">
        <v>0.90873015999999995</v>
      </c>
      <c r="AC15" s="35">
        <v>0.93799999999999994</v>
      </c>
      <c r="AD15" s="35">
        <v>2.9269839999999991E-2</v>
      </c>
      <c r="AE15" s="35">
        <v>0.85588235000000001</v>
      </c>
      <c r="AF15" s="35">
        <v>0.86399999999999999</v>
      </c>
      <c r="AG15" s="35">
        <v>8.1176499999999763E-3</v>
      </c>
      <c r="AH15" s="36">
        <v>88.384668498695902</v>
      </c>
      <c r="AI15" s="36">
        <v>88.7</v>
      </c>
      <c r="AJ15" s="36">
        <v>0.31533150130410093</v>
      </c>
      <c r="AK15" s="36">
        <v>12.7127750476677</v>
      </c>
      <c r="AL15" s="36">
        <v>13.9</v>
      </c>
      <c r="AM15" s="36">
        <v>1.1872249523323006</v>
      </c>
      <c r="AN15" s="37">
        <v>6.5476190000000004E-2</v>
      </c>
      <c r="AO15" s="37">
        <v>4.1000000000000002E-2</v>
      </c>
      <c r="AP15" s="37">
        <v>-2.4476190000000002E-2</v>
      </c>
      <c r="AQ15" s="37">
        <v>0.375</v>
      </c>
      <c r="AR15" s="37">
        <v>0.372</v>
      </c>
      <c r="AS15" s="36">
        <v>-3.0000000000000027E-3</v>
      </c>
      <c r="AT15" s="34">
        <v>93.400362070356096</v>
      </c>
      <c r="AU15" s="34">
        <v>105</v>
      </c>
      <c r="AV15" s="34">
        <v>11.599637929643904</v>
      </c>
      <c r="AW15" s="34">
        <v>98.840331667458301</v>
      </c>
      <c r="AX15" s="34">
        <v>96</v>
      </c>
      <c r="AY15" s="34">
        <v>-2.840331667458301</v>
      </c>
      <c r="AZ15" s="34">
        <v>104.878422212264</v>
      </c>
      <c r="BA15" s="34">
        <v>101</v>
      </c>
      <c r="BB15" s="34">
        <v>-3.8784222122639989</v>
      </c>
    </row>
    <row r="16" spans="1:54" x14ac:dyDescent="0.45">
      <c r="A16" s="32" t="s">
        <v>185</v>
      </c>
      <c r="B16" s="32" t="s">
        <v>68</v>
      </c>
      <c r="C16" s="33">
        <v>0.26451612899999999</v>
      </c>
      <c r="D16" s="33">
        <v>0.33500000000000002</v>
      </c>
      <c r="E16" s="33">
        <v>7.0483871000000031E-2</v>
      </c>
      <c r="F16" s="33">
        <v>0.31470869099999998</v>
      </c>
      <c r="G16" s="33">
        <v>-5.0192561999999996E-2</v>
      </c>
      <c r="H16" s="33">
        <v>2.0291309000000035E-2</v>
      </c>
      <c r="I16" s="33">
        <v>7.0483871000000031E-2</v>
      </c>
      <c r="J16" s="33">
        <v>7.0483871000000031E-2</v>
      </c>
      <c r="K16" s="34">
        <v>18</v>
      </c>
      <c r="L16" s="33">
        <v>5.0192561999999996E-2</v>
      </c>
      <c r="M16" s="33">
        <v>2.0291309000000035E-2</v>
      </c>
      <c r="N16" s="34">
        <v>28</v>
      </c>
      <c r="O16" s="34">
        <v>41</v>
      </c>
      <c r="P16" s="35">
        <v>0.31</v>
      </c>
      <c r="Q16" s="35">
        <v>0.314</v>
      </c>
      <c r="R16" s="35">
        <v>4.0000000000000036E-3</v>
      </c>
      <c r="S16" s="35">
        <v>0.68932039000000001</v>
      </c>
      <c r="T16" s="35">
        <v>0.69199999999999995</v>
      </c>
      <c r="U16" s="35">
        <v>2.6796099999999434E-3</v>
      </c>
      <c r="V16" s="35">
        <v>0.50246305000000002</v>
      </c>
      <c r="W16" s="35">
        <v>0.51300000000000001</v>
      </c>
      <c r="X16" s="35">
        <v>1.0536949999999989E-2</v>
      </c>
      <c r="Y16" s="35">
        <v>0.60483871</v>
      </c>
      <c r="Z16" s="35">
        <v>0.63600000000000001</v>
      </c>
      <c r="AA16" s="35">
        <v>3.1161290000000008E-2</v>
      </c>
      <c r="AB16" s="35">
        <v>0.89084507000000002</v>
      </c>
      <c r="AC16" s="35">
        <v>0.89400000000000002</v>
      </c>
      <c r="AD16" s="35">
        <v>3.1549300000000002E-3</v>
      </c>
      <c r="AE16" s="35">
        <v>0.80392156999999997</v>
      </c>
      <c r="AF16" s="35">
        <v>0.82</v>
      </c>
      <c r="AG16" s="35">
        <v>1.6078429999999977E-2</v>
      </c>
      <c r="AH16" s="36">
        <v>88.475078938170199</v>
      </c>
      <c r="AI16" s="36">
        <v>88.2</v>
      </c>
      <c r="AJ16" s="36">
        <v>-0.27507893817019635</v>
      </c>
      <c r="AK16" s="36">
        <v>14.2275319987942</v>
      </c>
      <c r="AL16" s="36">
        <v>16.399999999999999</v>
      </c>
      <c r="AM16" s="36">
        <v>2.1724680012057984</v>
      </c>
      <c r="AN16" s="37">
        <v>6.8322980000000005E-2</v>
      </c>
      <c r="AO16" s="37">
        <v>7.0999999999999994E-2</v>
      </c>
      <c r="AP16" s="37">
        <v>2.6770199999999883E-3</v>
      </c>
      <c r="AQ16" s="37">
        <v>0.41614907000000001</v>
      </c>
      <c r="AR16" s="37">
        <v>0.39100000000000001</v>
      </c>
      <c r="AS16" s="36">
        <v>-2.5149069999999996E-2</v>
      </c>
      <c r="AT16" s="34">
        <v>103.131516038494</v>
      </c>
      <c r="AU16" s="34">
        <v>108</v>
      </c>
      <c r="AV16" s="34">
        <v>4.8684839615060014</v>
      </c>
      <c r="AW16" s="34">
        <v>93.859837421339094</v>
      </c>
      <c r="AX16" s="34">
        <v>86</v>
      </c>
      <c r="AY16" s="34">
        <v>-7.859837421339094</v>
      </c>
      <c r="AZ16" s="34">
        <v>105.439644555966</v>
      </c>
      <c r="BA16" s="34">
        <v>112</v>
      </c>
      <c r="BB16" s="34">
        <v>6.5603554440340019</v>
      </c>
    </row>
    <row r="17" spans="1:54" x14ac:dyDescent="0.45">
      <c r="A17" s="32" t="s">
        <v>93</v>
      </c>
      <c r="B17" s="32" t="s">
        <v>61</v>
      </c>
      <c r="C17" s="33">
        <v>0.26760563300000001</v>
      </c>
      <c r="D17" s="33">
        <v>0.30399999999999999</v>
      </c>
      <c r="E17" s="33">
        <v>3.6394366999999983E-2</v>
      </c>
      <c r="F17" s="33">
        <v>0.31612258399999998</v>
      </c>
      <c r="G17" s="33">
        <v>-4.8516950999999975E-2</v>
      </c>
      <c r="H17" s="33">
        <v>-1.2122583999999992E-2</v>
      </c>
      <c r="I17" s="33">
        <v>3.6394366999999983E-2</v>
      </c>
      <c r="J17" s="33">
        <v>3.6394366999999983E-2</v>
      </c>
      <c r="K17" s="34">
        <v>48</v>
      </c>
      <c r="L17" s="33">
        <v>4.8516950999999975E-2</v>
      </c>
      <c r="M17" s="33">
        <v>1.2122583999999992E-2</v>
      </c>
      <c r="N17" s="34">
        <v>30</v>
      </c>
      <c r="O17" s="34">
        <v>65</v>
      </c>
      <c r="P17" s="35">
        <v>0.26627219000000002</v>
      </c>
      <c r="Q17" s="35">
        <v>0.27800000000000002</v>
      </c>
      <c r="R17" s="35">
        <v>1.1727810000000005E-2</v>
      </c>
      <c r="S17" s="35">
        <v>0.75193798000000001</v>
      </c>
      <c r="T17" s="35">
        <v>0.79800000000000004</v>
      </c>
      <c r="U17" s="35">
        <v>4.6062020000000037E-2</v>
      </c>
      <c r="V17" s="35">
        <v>0.52551724</v>
      </c>
      <c r="W17" s="35">
        <v>0.53600000000000003</v>
      </c>
      <c r="X17" s="35">
        <v>1.0482760000000035E-2</v>
      </c>
      <c r="Y17" s="35">
        <v>0.52222221999999996</v>
      </c>
      <c r="Z17" s="35">
        <v>0.48499999999999999</v>
      </c>
      <c r="AA17" s="35">
        <v>-3.7222219999999973E-2</v>
      </c>
      <c r="AB17" s="35">
        <v>0.87628866000000005</v>
      </c>
      <c r="AC17" s="35">
        <v>0.88600000000000001</v>
      </c>
      <c r="AD17" s="35">
        <v>9.7113399999999572E-3</v>
      </c>
      <c r="AE17" s="35">
        <v>0.79265092000000004</v>
      </c>
      <c r="AF17" s="35">
        <v>0.78100000000000003</v>
      </c>
      <c r="AG17" s="35">
        <v>-1.1650920000000009E-2</v>
      </c>
      <c r="AH17" s="36">
        <v>90.511658462823604</v>
      </c>
      <c r="AI17" s="36">
        <v>93.5</v>
      </c>
      <c r="AJ17" s="36">
        <v>2.9883415371763959</v>
      </c>
      <c r="AK17" s="36">
        <v>12.972270942201799</v>
      </c>
      <c r="AL17" s="36">
        <v>14.2</v>
      </c>
      <c r="AM17" s="36">
        <v>1.2277290577982001</v>
      </c>
      <c r="AN17" s="37">
        <v>0.15686275</v>
      </c>
      <c r="AO17" s="37">
        <v>0.157</v>
      </c>
      <c r="AP17" s="37">
        <v>1.3725000000000542E-4</v>
      </c>
      <c r="AQ17" s="37">
        <v>0.45751634000000002</v>
      </c>
      <c r="AR17" s="37">
        <v>0.53200000000000003</v>
      </c>
      <c r="AS17" s="36">
        <v>7.4483660000000007E-2</v>
      </c>
      <c r="AT17" s="34">
        <v>77.281073960310707</v>
      </c>
      <c r="AU17" s="34">
        <v>87</v>
      </c>
      <c r="AV17" s="34">
        <v>9.7189260396892934</v>
      </c>
      <c r="AW17" s="34">
        <v>102.38840671940601</v>
      </c>
      <c r="AX17" s="34">
        <v>96</v>
      </c>
      <c r="AY17" s="34">
        <v>-6.3884067194060066</v>
      </c>
      <c r="AZ17" s="34">
        <v>108.77794660822499</v>
      </c>
      <c r="BA17" s="34">
        <v>110</v>
      </c>
      <c r="BB17" s="34">
        <v>1.222053391775006</v>
      </c>
    </row>
    <row r="18" spans="1:54" x14ac:dyDescent="0.45">
      <c r="A18" s="32" t="s">
        <v>180</v>
      </c>
      <c r="B18" s="32" t="s">
        <v>78</v>
      </c>
      <c r="C18" s="33">
        <v>0.20930232500000001</v>
      </c>
      <c r="D18" s="33">
        <v>0.26600000000000001</v>
      </c>
      <c r="E18" s="33">
        <v>5.6697675000000003E-2</v>
      </c>
      <c r="F18" s="33">
        <v>0.25778331199999999</v>
      </c>
      <c r="G18" s="33">
        <v>-4.8480986999999975E-2</v>
      </c>
      <c r="H18" s="33">
        <v>8.2166880000000275E-3</v>
      </c>
      <c r="I18" s="33">
        <v>5.6697675000000003E-2</v>
      </c>
      <c r="J18" s="33">
        <v>5.6697675000000003E-2</v>
      </c>
      <c r="K18" s="34">
        <v>28</v>
      </c>
      <c r="L18" s="33">
        <v>4.8480986999999975E-2</v>
      </c>
      <c r="M18" s="33">
        <v>8.2166880000000275E-3</v>
      </c>
      <c r="N18" s="34">
        <v>31</v>
      </c>
      <c r="O18" s="34">
        <v>80</v>
      </c>
      <c r="P18" s="35">
        <v>0.26153845999999997</v>
      </c>
      <c r="Q18" s="35">
        <v>0.23</v>
      </c>
      <c r="R18" s="35">
        <v>-3.1538459999999963E-2</v>
      </c>
      <c r="S18" s="35">
        <v>0.61182519000000002</v>
      </c>
      <c r="T18" s="35">
        <v>0.61799999999999999</v>
      </c>
      <c r="U18" s="35">
        <v>6.174809999999975E-3</v>
      </c>
      <c r="V18" s="35">
        <v>0.43645699999999998</v>
      </c>
      <c r="W18" s="35">
        <v>0.41899999999999998</v>
      </c>
      <c r="X18" s="35">
        <v>-1.7457E-2</v>
      </c>
      <c r="Y18" s="35">
        <v>0.58823528999999997</v>
      </c>
      <c r="Z18" s="35">
        <v>0.67500000000000004</v>
      </c>
      <c r="AA18" s="35">
        <v>8.6764710000000078E-2</v>
      </c>
      <c r="AB18" s="35">
        <v>0.84453781999999999</v>
      </c>
      <c r="AC18" s="35">
        <v>0.85399999999999998</v>
      </c>
      <c r="AD18" s="35">
        <v>9.4621799999999867E-3</v>
      </c>
      <c r="AE18" s="35">
        <v>0.76764706000000005</v>
      </c>
      <c r="AF18" s="35">
        <v>0.80400000000000005</v>
      </c>
      <c r="AG18" s="35">
        <v>3.635294E-2</v>
      </c>
      <c r="AH18" s="36">
        <v>90.2565274238586</v>
      </c>
      <c r="AI18" s="36">
        <v>88.4</v>
      </c>
      <c r="AJ18" s="36">
        <v>-1.8565274238585943</v>
      </c>
      <c r="AK18" s="36">
        <v>14.0582626286674</v>
      </c>
      <c r="AL18" s="36">
        <v>17.100000000000001</v>
      </c>
      <c r="AM18" s="36">
        <v>3.0417373713326015</v>
      </c>
      <c r="AN18" s="37">
        <v>8.0882350000000006E-2</v>
      </c>
      <c r="AO18" s="37">
        <v>6.6000000000000003E-2</v>
      </c>
      <c r="AP18" s="37">
        <v>-1.4882350000000003E-2</v>
      </c>
      <c r="AQ18" s="37">
        <v>0.42647058999999998</v>
      </c>
      <c r="AR18" s="37">
        <v>0.36399999999999999</v>
      </c>
      <c r="AS18" s="36">
        <v>-6.2470589999999993E-2</v>
      </c>
      <c r="AT18" s="34">
        <v>75.601050535116798</v>
      </c>
      <c r="AU18" s="34">
        <v>93</v>
      </c>
      <c r="AV18" s="34">
        <v>17.398949464883202</v>
      </c>
      <c r="AW18" s="34">
        <v>101.01010130319899</v>
      </c>
      <c r="AX18" s="34">
        <v>92</v>
      </c>
      <c r="AY18" s="34">
        <v>-9.0101013031989936</v>
      </c>
      <c r="AZ18" s="34">
        <v>111.079018530594</v>
      </c>
      <c r="BA18" s="34">
        <v>112</v>
      </c>
      <c r="BB18" s="34">
        <v>0.92098146940600145</v>
      </c>
    </row>
    <row r="19" spans="1:54" x14ac:dyDescent="0.45">
      <c r="A19" s="32" t="s">
        <v>69</v>
      </c>
      <c r="B19" s="32" t="s">
        <v>70</v>
      </c>
      <c r="C19" s="33">
        <v>0.218181818</v>
      </c>
      <c r="D19" s="33">
        <v>0.28100000000000003</v>
      </c>
      <c r="E19" s="33">
        <v>6.2818182000000028E-2</v>
      </c>
      <c r="F19" s="33">
        <v>0.26615384600000003</v>
      </c>
      <c r="G19" s="33">
        <v>-4.7972028000000028E-2</v>
      </c>
      <c r="H19" s="33">
        <v>1.4846154E-2</v>
      </c>
      <c r="I19" s="33">
        <v>6.2818182000000028E-2</v>
      </c>
      <c r="J19" s="33">
        <v>6.2818182000000028E-2</v>
      </c>
      <c r="K19" s="34">
        <v>21</v>
      </c>
      <c r="L19" s="33">
        <v>4.7972028000000028E-2</v>
      </c>
      <c r="M19" s="33">
        <v>1.4846154E-2</v>
      </c>
      <c r="N19" s="34">
        <v>32</v>
      </c>
      <c r="O19" s="34">
        <v>56</v>
      </c>
      <c r="P19" s="35">
        <v>0.23268697999999999</v>
      </c>
      <c r="Q19" s="35">
        <v>0.27700000000000002</v>
      </c>
      <c r="R19" s="35">
        <v>4.4313020000000036E-2</v>
      </c>
      <c r="S19" s="35">
        <v>0.64646464999999997</v>
      </c>
      <c r="T19" s="35">
        <v>0.68600000000000005</v>
      </c>
      <c r="U19" s="35">
        <v>3.953535000000008E-2</v>
      </c>
      <c r="V19" s="35">
        <v>0.44914134999999999</v>
      </c>
      <c r="W19" s="35">
        <v>0.48499999999999999</v>
      </c>
      <c r="X19" s="35">
        <v>3.5858649999999992E-2</v>
      </c>
      <c r="Y19" s="35">
        <v>0.65476190000000001</v>
      </c>
      <c r="Z19" s="35">
        <v>0.53400000000000003</v>
      </c>
      <c r="AA19" s="35">
        <v>-0.12076189999999998</v>
      </c>
      <c r="AB19" s="35">
        <v>0.8515625</v>
      </c>
      <c r="AC19" s="35">
        <v>0.82299999999999995</v>
      </c>
      <c r="AD19" s="35">
        <v>-2.8562500000000046E-2</v>
      </c>
      <c r="AE19" s="35">
        <v>0.80294118000000003</v>
      </c>
      <c r="AF19" s="35">
        <v>0.74199999999999999</v>
      </c>
      <c r="AG19" s="35">
        <v>-6.0941180000000039E-2</v>
      </c>
      <c r="AH19" s="36">
        <v>85.859847331869105</v>
      </c>
      <c r="AI19" s="36">
        <v>86.5</v>
      </c>
      <c r="AJ19" s="36">
        <v>0.64015266813089511</v>
      </c>
      <c r="AK19" s="36">
        <v>27.646252617753699</v>
      </c>
      <c r="AL19" s="36">
        <v>22.5</v>
      </c>
      <c r="AM19" s="36">
        <v>-5.1462526177536994</v>
      </c>
      <c r="AN19" s="37">
        <v>8.3333329999999997E-2</v>
      </c>
      <c r="AO19" s="37">
        <v>5.2999999999999999E-2</v>
      </c>
      <c r="AP19" s="37">
        <v>-3.0333329999999999E-2</v>
      </c>
      <c r="AQ19" s="37">
        <v>0.32500000000000001</v>
      </c>
      <c r="AR19" s="37">
        <v>0.34</v>
      </c>
      <c r="AS19" s="36">
        <v>1.5000000000000013E-2</v>
      </c>
      <c r="AT19" s="34">
        <v>75.340357457726199</v>
      </c>
      <c r="AU19" s="34">
        <v>77</v>
      </c>
      <c r="AV19" s="34">
        <v>1.6596425422738008</v>
      </c>
      <c r="AW19" s="34">
        <v>74.795138402258303</v>
      </c>
      <c r="AX19" s="34">
        <v>78</v>
      </c>
      <c r="AY19" s="34">
        <v>3.2048615977416972</v>
      </c>
      <c r="AZ19" s="34">
        <v>139.059764931334</v>
      </c>
      <c r="BA19" s="34">
        <v>134</v>
      </c>
      <c r="BB19" s="34">
        <v>-5.0597649313340014</v>
      </c>
    </row>
    <row r="20" spans="1:54" x14ac:dyDescent="0.45">
      <c r="A20" s="32" t="s">
        <v>193</v>
      </c>
      <c r="B20" s="32" t="s">
        <v>43</v>
      </c>
      <c r="C20" s="33">
        <v>0.27586206800000002</v>
      </c>
      <c r="D20" s="33">
        <v>0.33200000000000002</v>
      </c>
      <c r="E20" s="33">
        <v>5.6137932000000001E-2</v>
      </c>
      <c r="F20" s="33">
        <v>0.32239925000000003</v>
      </c>
      <c r="G20" s="33">
        <v>-4.653718200000001E-2</v>
      </c>
      <c r="H20" s="33">
        <v>9.6007499999999912E-3</v>
      </c>
      <c r="I20" s="33">
        <v>5.6137932000000001E-2</v>
      </c>
      <c r="J20" s="33">
        <v>5.6137932000000001E-2</v>
      </c>
      <c r="K20" s="34">
        <v>29</v>
      </c>
      <c r="L20" s="33">
        <v>4.653718200000001E-2</v>
      </c>
      <c r="M20" s="33">
        <v>9.6007499999999912E-3</v>
      </c>
      <c r="N20" s="34">
        <v>33</v>
      </c>
      <c r="O20" s="34">
        <v>76</v>
      </c>
      <c r="P20" s="35">
        <v>0.22</v>
      </c>
      <c r="Q20" s="35">
        <v>0.22500000000000001</v>
      </c>
      <c r="R20" s="35">
        <v>5.0000000000000044E-3</v>
      </c>
      <c r="S20" s="35">
        <v>0.64489795999999999</v>
      </c>
      <c r="T20" s="35">
        <v>0.61899999999999999</v>
      </c>
      <c r="U20" s="35">
        <v>-2.5897959999999998E-2</v>
      </c>
      <c r="V20" s="35">
        <v>0.44148936</v>
      </c>
      <c r="W20" s="35">
        <v>0.442</v>
      </c>
      <c r="X20" s="35">
        <v>5.1064000000000664E-4</v>
      </c>
      <c r="Y20" s="35">
        <v>0.84848484999999996</v>
      </c>
      <c r="Z20" s="35">
        <v>0.70399999999999996</v>
      </c>
      <c r="AA20" s="35">
        <v>-0.14448485</v>
      </c>
      <c r="AB20" s="35">
        <v>0.91772151999999996</v>
      </c>
      <c r="AC20" s="35">
        <v>0.91500000000000004</v>
      </c>
      <c r="AD20" s="35">
        <v>-2.7215199999999218E-3</v>
      </c>
      <c r="AE20" s="35">
        <v>0.90120482000000002</v>
      </c>
      <c r="AF20" s="35">
        <v>0.86699999999999999</v>
      </c>
      <c r="AG20" s="35">
        <v>-3.4204820000000025E-2</v>
      </c>
      <c r="AH20" s="36">
        <v>92.449527826202001</v>
      </c>
      <c r="AI20" s="36">
        <v>92.4</v>
      </c>
      <c r="AJ20" s="36">
        <v>-4.952782620199514E-2</v>
      </c>
      <c r="AK20" s="36">
        <v>4.6234455590837404</v>
      </c>
      <c r="AL20" s="36">
        <v>4.0999999999999996</v>
      </c>
      <c r="AM20" s="36">
        <v>-0.5234455590837408</v>
      </c>
      <c r="AN20" s="37">
        <v>4.4943820000000002E-2</v>
      </c>
      <c r="AO20" s="37">
        <v>9.5000000000000001E-2</v>
      </c>
      <c r="AP20" s="37">
        <v>5.0056179999999999E-2</v>
      </c>
      <c r="AQ20" s="37">
        <v>0.50561798000000002</v>
      </c>
      <c r="AR20" s="37">
        <v>0.49</v>
      </c>
      <c r="AS20" s="36">
        <v>-1.5617980000000031E-2</v>
      </c>
      <c r="AT20" s="34">
        <v>80.867640459179896</v>
      </c>
      <c r="AU20" s="34">
        <v>92</v>
      </c>
      <c r="AV20" s="34">
        <v>11.132359540820104</v>
      </c>
      <c r="AW20" s="34">
        <v>142.16678944541101</v>
      </c>
      <c r="AX20" s="34">
        <v>128</v>
      </c>
      <c r="AY20" s="34">
        <v>-14.166789445411013</v>
      </c>
      <c r="AZ20" s="34">
        <v>64.730869548463104</v>
      </c>
      <c r="BA20" s="34">
        <v>74</v>
      </c>
      <c r="BB20" s="34">
        <v>9.2691304515368955</v>
      </c>
    </row>
    <row r="21" spans="1:54" x14ac:dyDescent="0.45">
      <c r="A21" s="32" t="s">
        <v>126</v>
      </c>
      <c r="B21" s="32" t="s">
        <v>32</v>
      </c>
      <c r="C21" s="33">
        <v>0.25766871099999999</v>
      </c>
      <c r="D21" s="33">
        <v>0.26200000000000001</v>
      </c>
      <c r="E21" s="33">
        <v>4.3312890000000159E-3</v>
      </c>
      <c r="F21" s="33">
        <v>0.30314790800000002</v>
      </c>
      <c r="G21" s="33">
        <v>-4.5479197000000027E-2</v>
      </c>
      <c r="H21" s="33">
        <v>-4.1147908000000011E-2</v>
      </c>
      <c r="I21" s="33">
        <v>4.3312890000000159E-3</v>
      </c>
      <c r="J21" s="33">
        <v>4.3312890000000159E-3</v>
      </c>
      <c r="K21" s="34">
        <v>96</v>
      </c>
      <c r="L21" s="33">
        <v>4.5479197000000027E-2</v>
      </c>
      <c r="M21" s="33">
        <v>4.1147908000000011E-2</v>
      </c>
      <c r="N21" s="34">
        <v>34</v>
      </c>
      <c r="O21" s="34">
        <v>15</v>
      </c>
      <c r="P21" s="35">
        <v>0.26478149000000001</v>
      </c>
      <c r="Q21" s="35">
        <v>0.25700000000000001</v>
      </c>
      <c r="R21" s="35">
        <v>-7.781490000000002E-3</v>
      </c>
      <c r="S21" s="35">
        <v>0.58177570000000001</v>
      </c>
      <c r="T21" s="35">
        <v>0.59199999999999997</v>
      </c>
      <c r="U21" s="35">
        <v>1.0224299999999964E-2</v>
      </c>
      <c r="V21" s="35">
        <v>0.43084454999999999</v>
      </c>
      <c r="W21" s="35">
        <v>0.44700000000000001</v>
      </c>
      <c r="X21" s="35">
        <v>1.6155450000000016E-2</v>
      </c>
      <c r="Y21" s="35">
        <v>0.73786408000000003</v>
      </c>
      <c r="Z21" s="35">
        <v>0.61799999999999999</v>
      </c>
      <c r="AA21" s="35">
        <v>-0.11986408000000004</v>
      </c>
      <c r="AB21" s="35">
        <v>0.95582328999999999</v>
      </c>
      <c r="AC21" s="35">
        <v>0.91300000000000003</v>
      </c>
      <c r="AD21" s="35">
        <v>-4.2823289999999958E-2</v>
      </c>
      <c r="AE21" s="35">
        <v>0.89204545000000002</v>
      </c>
      <c r="AF21" s="35">
        <v>0.83899999999999997</v>
      </c>
      <c r="AG21" s="35">
        <v>-5.304545000000005E-2</v>
      </c>
      <c r="AH21" s="36">
        <v>87.984602662938499</v>
      </c>
      <c r="AI21" s="36">
        <v>89.3</v>
      </c>
      <c r="AJ21" s="36">
        <v>1.3153973370614978</v>
      </c>
      <c r="AK21" s="36">
        <v>9.6912220018149799</v>
      </c>
      <c r="AL21" s="36">
        <v>10.3</v>
      </c>
      <c r="AM21" s="36">
        <v>0.60877799818502076</v>
      </c>
      <c r="AN21" s="37">
        <v>6.4705879999999993E-2</v>
      </c>
      <c r="AO21" s="37">
        <v>5.7000000000000002E-2</v>
      </c>
      <c r="AP21" s="37">
        <v>-7.7058799999999913E-3</v>
      </c>
      <c r="AQ21" s="37">
        <v>0.35882353</v>
      </c>
      <c r="AR21" s="37">
        <v>0.36499999999999999</v>
      </c>
      <c r="AS21" s="36">
        <v>6.1764699999999895E-3</v>
      </c>
      <c r="AT21" s="34">
        <v>85.174201427921403</v>
      </c>
      <c r="AU21" s="34">
        <v>92</v>
      </c>
      <c r="AV21" s="34">
        <v>6.8257985720785967</v>
      </c>
      <c r="AW21" s="34">
        <v>115.51201849776599</v>
      </c>
      <c r="AX21" s="34">
        <v>121</v>
      </c>
      <c r="AY21" s="34">
        <v>5.4879815022340068</v>
      </c>
      <c r="AZ21" s="34">
        <v>90.904100895653201</v>
      </c>
      <c r="BA21" s="34">
        <v>82</v>
      </c>
      <c r="BB21" s="34">
        <v>-8.9041008956532011</v>
      </c>
    </row>
    <row r="22" spans="1:54" x14ac:dyDescent="0.45">
      <c r="A22" s="32" t="s">
        <v>202</v>
      </c>
      <c r="B22" s="32" t="s">
        <v>86</v>
      </c>
      <c r="C22" s="33">
        <v>0.243243243</v>
      </c>
      <c r="D22" s="33">
        <v>0.3</v>
      </c>
      <c r="E22" s="33">
        <v>5.6756756999999991E-2</v>
      </c>
      <c r="F22" s="33">
        <v>0.28820375300000001</v>
      </c>
      <c r="G22" s="33">
        <v>-4.4960510000000009E-2</v>
      </c>
      <c r="H22" s="33">
        <v>1.1796246999999982E-2</v>
      </c>
      <c r="I22" s="33">
        <v>5.6756756999999991E-2</v>
      </c>
      <c r="J22" s="33">
        <v>5.6756756999999991E-2</v>
      </c>
      <c r="K22" s="34">
        <v>27</v>
      </c>
      <c r="L22" s="33">
        <v>4.4960510000000009E-2</v>
      </c>
      <c r="M22" s="33">
        <v>1.1796246999999982E-2</v>
      </c>
      <c r="N22" s="34">
        <v>35</v>
      </c>
      <c r="O22" s="34">
        <v>66</v>
      </c>
      <c r="P22" s="35">
        <v>0.29442971000000001</v>
      </c>
      <c r="Q22" s="35">
        <v>0.26</v>
      </c>
      <c r="R22" s="35">
        <v>-3.4429710000000002E-2</v>
      </c>
      <c r="S22" s="35">
        <v>0.70645161000000001</v>
      </c>
      <c r="T22" s="35">
        <v>0.61499999999999999</v>
      </c>
      <c r="U22" s="35">
        <v>-9.1451610000000016E-2</v>
      </c>
      <c r="V22" s="35">
        <v>0.48034934000000001</v>
      </c>
      <c r="W22" s="35">
        <v>0.43099999999999999</v>
      </c>
      <c r="X22" s="35">
        <v>-4.9349340000000019E-2</v>
      </c>
      <c r="Y22" s="35">
        <v>0.57657658000000001</v>
      </c>
      <c r="Z22" s="35">
        <v>0.46</v>
      </c>
      <c r="AA22" s="35">
        <v>-0.11657657999999999</v>
      </c>
      <c r="AB22" s="35">
        <v>0.84018265000000003</v>
      </c>
      <c r="AC22" s="35">
        <v>0.83699999999999997</v>
      </c>
      <c r="AD22" s="35">
        <v>-3.1826500000000646E-3</v>
      </c>
      <c r="AE22" s="35">
        <v>0.75151515000000002</v>
      </c>
      <c r="AF22" s="35">
        <v>0.72</v>
      </c>
      <c r="AG22" s="35">
        <v>-3.1515150000000047E-2</v>
      </c>
      <c r="AH22" s="36">
        <v>89.519205272707097</v>
      </c>
      <c r="AI22" s="36">
        <v>90.3</v>
      </c>
      <c r="AJ22" s="36">
        <v>0.78079472729289989</v>
      </c>
      <c r="AK22" s="36">
        <v>20.916662491794298</v>
      </c>
      <c r="AL22" s="36">
        <v>16.100000000000001</v>
      </c>
      <c r="AM22" s="36">
        <v>-4.8166624917942968</v>
      </c>
      <c r="AN22" s="37">
        <v>8.5470089999999999E-2</v>
      </c>
      <c r="AO22" s="37">
        <v>0.11899999999999999</v>
      </c>
      <c r="AP22" s="37">
        <v>3.3529909999999996E-2</v>
      </c>
      <c r="AQ22" s="37">
        <v>0.39316238999999997</v>
      </c>
      <c r="AR22" s="37">
        <v>0.43099999999999999</v>
      </c>
      <c r="AS22" s="36">
        <v>3.7837610000000022E-2</v>
      </c>
      <c r="AT22" s="34">
        <v>81.709222209510997</v>
      </c>
      <c r="AU22" s="34">
        <v>88</v>
      </c>
      <c r="AV22" s="34">
        <v>6.2907777904890025</v>
      </c>
      <c r="AW22" s="34">
        <v>77.494532371866498</v>
      </c>
      <c r="AX22" s="34">
        <v>94</v>
      </c>
      <c r="AY22" s="34">
        <v>16.505467628133502</v>
      </c>
      <c r="AZ22" s="34">
        <v>135.87996000655701</v>
      </c>
      <c r="BA22" s="34">
        <v>114</v>
      </c>
      <c r="BB22" s="34">
        <v>-21.879960006557013</v>
      </c>
    </row>
    <row r="23" spans="1:54" x14ac:dyDescent="0.45">
      <c r="A23" s="32" t="s">
        <v>34</v>
      </c>
      <c r="B23" s="32" t="s">
        <v>35</v>
      </c>
      <c r="C23" s="33">
        <v>0.26717557199999997</v>
      </c>
      <c r="D23" s="33">
        <v>0.33600000000000002</v>
      </c>
      <c r="E23" s="33">
        <v>6.8824428000000049E-2</v>
      </c>
      <c r="F23" s="33">
        <v>0.31151515099999999</v>
      </c>
      <c r="G23" s="33">
        <v>-4.4339579000000018E-2</v>
      </c>
      <c r="H23" s="33">
        <v>2.4484849000000031E-2</v>
      </c>
      <c r="I23" s="33">
        <v>6.8824428000000049E-2</v>
      </c>
      <c r="J23" s="33">
        <v>6.8824428000000049E-2</v>
      </c>
      <c r="K23" s="34">
        <v>19</v>
      </c>
      <c r="L23" s="33">
        <v>4.4339579000000018E-2</v>
      </c>
      <c r="M23" s="33">
        <v>2.4484849000000031E-2</v>
      </c>
      <c r="N23" s="34">
        <v>38</v>
      </c>
      <c r="O23" s="34">
        <v>39</v>
      </c>
      <c r="P23" s="35">
        <v>0.21493213</v>
      </c>
      <c r="Q23" s="35">
        <v>0.24</v>
      </c>
      <c r="R23" s="35">
        <v>2.5067869999999992E-2</v>
      </c>
      <c r="S23" s="35">
        <v>0.65874730000000004</v>
      </c>
      <c r="T23" s="35">
        <v>0.63400000000000001</v>
      </c>
      <c r="U23" s="35">
        <v>-2.4747300000000028E-2</v>
      </c>
      <c r="V23" s="35">
        <v>0.44198894999999999</v>
      </c>
      <c r="W23" s="35">
        <v>0.44</v>
      </c>
      <c r="X23" s="35">
        <v>-1.9889499999999893E-3</v>
      </c>
      <c r="Y23" s="35">
        <v>0.53684211000000004</v>
      </c>
      <c r="Z23" s="35">
        <v>0.55300000000000005</v>
      </c>
      <c r="AA23" s="35">
        <v>1.6157890000000008E-2</v>
      </c>
      <c r="AB23" s="35">
        <v>0.82950820000000003</v>
      </c>
      <c r="AC23" s="35">
        <v>0.877</v>
      </c>
      <c r="AD23" s="35">
        <v>4.7491799999999973E-2</v>
      </c>
      <c r="AE23" s="35">
        <v>0.76</v>
      </c>
      <c r="AF23" s="35">
        <v>0.79100000000000004</v>
      </c>
      <c r="AG23" s="35">
        <v>3.1000000000000028E-2</v>
      </c>
      <c r="AH23" s="36">
        <v>94.095305829434693</v>
      </c>
      <c r="AI23" s="36">
        <v>92.2</v>
      </c>
      <c r="AJ23" s="36">
        <v>-1.8953058294346903</v>
      </c>
      <c r="AK23" s="36">
        <v>10.1590136418471</v>
      </c>
      <c r="AL23" s="36">
        <v>8.5</v>
      </c>
      <c r="AM23" s="36">
        <v>-1.6590136418470998</v>
      </c>
      <c r="AN23" s="37">
        <v>0.13513513999999999</v>
      </c>
      <c r="AO23" s="37">
        <v>0.109</v>
      </c>
      <c r="AP23" s="37">
        <v>-2.6135139999999987E-2</v>
      </c>
      <c r="AQ23" s="37">
        <v>0.58108108000000003</v>
      </c>
      <c r="AR23" s="37">
        <v>0.51800000000000002</v>
      </c>
      <c r="AS23" s="36">
        <v>-6.3081080000000012E-2</v>
      </c>
      <c r="AT23" s="34">
        <v>93.786168211588702</v>
      </c>
      <c r="AU23" s="34">
        <v>110</v>
      </c>
      <c r="AV23" s="34">
        <v>16.213831788411298</v>
      </c>
      <c r="AW23" s="34">
        <v>113.98958778606401</v>
      </c>
      <c r="AX23" s="34">
        <v>112</v>
      </c>
      <c r="AY23" s="34">
        <v>-1.989587786064007</v>
      </c>
      <c r="AZ23" s="34">
        <v>88.232257435877202</v>
      </c>
      <c r="BA23" s="34">
        <v>82</v>
      </c>
      <c r="BB23" s="34">
        <v>-6.2322574358772016</v>
      </c>
    </row>
    <row r="24" spans="1:54" x14ac:dyDescent="0.45">
      <c r="A24" s="32" t="s">
        <v>219</v>
      </c>
      <c r="B24" s="32" t="s">
        <v>166</v>
      </c>
      <c r="C24" s="33">
        <v>0.24460431599999999</v>
      </c>
      <c r="D24" s="33">
        <v>0.30199999999999999</v>
      </c>
      <c r="E24" s="33">
        <v>5.7395684000000002E-2</v>
      </c>
      <c r="F24" s="33">
        <v>0.28831870300000001</v>
      </c>
      <c r="G24" s="33">
        <v>-4.3714387000000021E-2</v>
      </c>
      <c r="H24" s="33">
        <v>1.3681296999999981E-2</v>
      </c>
      <c r="I24" s="33">
        <v>5.7395684000000002E-2</v>
      </c>
      <c r="J24" s="33">
        <v>5.7395684000000002E-2</v>
      </c>
      <c r="K24" s="34">
        <v>25</v>
      </c>
      <c r="L24" s="33">
        <v>4.3714387000000021E-2</v>
      </c>
      <c r="M24" s="33">
        <v>1.3681296999999981E-2</v>
      </c>
      <c r="N24" s="34">
        <v>39</v>
      </c>
      <c r="O24" s="34">
        <v>60</v>
      </c>
      <c r="P24" s="35">
        <v>0.30917874000000001</v>
      </c>
      <c r="Q24" s="35">
        <v>0.34100000000000003</v>
      </c>
      <c r="R24" s="35">
        <v>3.1821260000000018E-2</v>
      </c>
      <c r="S24" s="35">
        <v>0.64268585</v>
      </c>
      <c r="T24" s="35">
        <v>0.63900000000000001</v>
      </c>
      <c r="U24" s="35">
        <v>-3.6858499999999905E-3</v>
      </c>
      <c r="V24" s="35">
        <v>0.47653430000000002</v>
      </c>
      <c r="W24" s="35">
        <v>0.49</v>
      </c>
      <c r="X24" s="35">
        <v>1.3465699999999969E-2</v>
      </c>
      <c r="Y24" s="35">
        <v>0.5078125</v>
      </c>
      <c r="Z24" s="35">
        <v>0.64100000000000001</v>
      </c>
      <c r="AA24" s="35">
        <v>0.13318750000000001</v>
      </c>
      <c r="AB24" s="35">
        <v>0.90671641999999997</v>
      </c>
      <c r="AC24" s="35">
        <v>0.90800000000000003</v>
      </c>
      <c r="AD24" s="35">
        <v>1.2835800000000619E-3</v>
      </c>
      <c r="AE24" s="35">
        <v>0.77777777999999997</v>
      </c>
      <c r="AF24" s="35">
        <v>0.81499999999999995</v>
      </c>
      <c r="AG24" s="35">
        <v>3.7222219999999973E-2</v>
      </c>
      <c r="AH24" s="36">
        <v>90.931758853939002</v>
      </c>
      <c r="AI24" s="36">
        <v>90.1</v>
      </c>
      <c r="AJ24" s="36">
        <v>-0.83175885393900728</v>
      </c>
      <c r="AK24" s="36">
        <v>19.323604470366298</v>
      </c>
      <c r="AL24" s="36">
        <v>15.3</v>
      </c>
      <c r="AM24" s="36">
        <v>-4.0236044703662976</v>
      </c>
      <c r="AN24" s="37">
        <v>7.6923080000000005E-2</v>
      </c>
      <c r="AO24" s="37">
        <v>0.114</v>
      </c>
      <c r="AP24" s="37">
        <v>3.7076919999999999E-2</v>
      </c>
      <c r="AQ24" s="37">
        <v>0.42657342999999998</v>
      </c>
      <c r="AR24" s="37">
        <v>0.42699999999999999</v>
      </c>
      <c r="AS24" s="36">
        <v>4.2657000000001499E-4</v>
      </c>
      <c r="AT24" s="34">
        <v>79.090329640312106</v>
      </c>
      <c r="AU24" s="34">
        <v>95</v>
      </c>
      <c r="AV24" s="34">
        <v>15.909670359687894</v>
      </c>
      <c r="AW24" s="34">
        <v>85.953387495213093</v>
      </c>
      <c r="AX24" s="34">
        <v>90</v>
      </c>
      <c r="AY24" s="34">
        <v>4.046612504786907</v>
      </c>
      <c r="AZ24" s="34">
        <v>125.337472598337</v>
      </c>
      <c r="BA24" s="34">
        <v>113</v>
      </c>
      <c r="BB24" s="34">
        <v>-12.337472598337001</v>
      </c>
    </row>
    <row r="25" spans="1:54" x14ac:dyDescent="0.45">
      <c r="A25" s="32" t="s">
        <v>183</v>
      </c>
      <c r="B25" s="32" t="s">
        <v>38</v>
      </c>
      <c r="C25" s="33">
        <v>0.27358490499999999</v>
      </c>
      <c r="D25" s="33">
        <v>0.33500000000000002</v>
      </c>
      <c r="E25" s="33">
        <v>6.1415095000000031E-2</v>
      </c>
      <c r="F25" s="33">
        <v>0.31692307600000003</v>
      </c>
      <c r="G25" s="33">
        <v>-4.3338171000000036E-2</v>
      </c>
      <c r="H25" s="33">
        <v>1.8076923999999994E-2</v>
      </c>
      <c r="I25" s="33">
        <v>6.1415095000000031E-2</v>
      </c>
      <c r="J25" s="33">
        <v>6.1415095000000031E-2</v>
      </c>
      <c r="K25" s="34">
        <v>22</v>
      </c>
      <c r="L25" s="33">
        <v>4.3338171000000036E-2</v>
      </c>
      <c r="M25" s="33">
        <v>1.8076923999999994E-2</v>
      </c>
      <c r="N25" s="34">
        <v>40</v>
      </c>
      <c r="O25" s="34">
        <v>49</v>
      </c>
      <c r="P25" s="35">
        <v>0.34219269000000002</v>
      </c>
      <c r="Q25" s="35">
        <v>0.313</v>
      </c>
      <c r="R25" s="35">
        <v>-2.9192690000000021E-2</v>
      </c>
      <c r="S25" s="35">
        <v>0.68633540000000004</v>
      </c>
      <c r="T25" s="35">
        <v>0.627</v>
      </c>
      <c r="U25" s="35">
        <v>-5.9335400000000038E-2</v>
      </c>
      <c r="V25" s="35">
        <v>0.52006421000000003</v>
      </c>
      <c r="W25" s="35">
        <v>0.47399999999999998</v>
      </c>
      <c r="X25" s="35">
        <v>-4.606421000000005E-2</v>
      </c>
      <c r="Y25" s="35">
        <v>0.45631068000000002</v>
      </c>
      <c r="Z25" s="35">
        <v>0.55800000000000005</v>
      </c>
      <c r="AA25" s="35">
        <v>0.10168932000000003</v>
      </c>
      <c r="AB25" s="35">
        <v>0.85972850999999995</v>
      </c>
      <c r="AC25" s="35">
        <v>0.88800000000000001</v>
      </c>
      <c r="AD25" s="35">
        <v>2.8271490000000066E-2</v>
      </c>
      <c r="AE25" s="35">
        <v>0.73148148000000002</v>
      </c>
      <c r="AF25" s="35">
        <v>0.78200000000000003</v>
      </c>
      <c r="AG25" s="35">
        <v>5.0518520000000011E-2</v>
      </c>
      <c r="AH25" s="36">
        <v>88.000980411876299</v>
      </c>
      <c r="AI25" s="36">
        <v>90.6</v>
      </c>
      <c r="AJ25" s="36">
        <v>2.5990195881236957</v>
      </c>
      <c r="AK25" s="36">
        <v>7.7400807359001798</v>
      </c>
      <c r="AL25" s="36">
        <v>7.8</v>
      </c>
      <c r="AM25" s="36">
        <v>5.9919264099820069E-2</v>
      </c>
      <c r="AN25" s="37">
        <v>6.25E-2</v>
      </c>
      <c r="AO25" s="37">
        <v>8.5000000000000006E-2</v>
      </c>
      <c r="AP25" s="37">
        <v>2.2500000000000006E-2</v>
      </c>
      <c r="AQ25" s="37">
        <v>0.41071428999999998</v>
      </c>
      <c r="AR25" s="37">
        <v>0.47</v>
      </c>
      <c r="AS25" s="36">
        <v>5.9285709999999991E-2</v>
      </c>
      <c r="AT25" s="34">
        <v>73.186442042358394</v>
      </c>
      <c r="AU25" s="34">
        <v>119</v>
      </c>
      <c r="AV25" s="34">
        <v>45.813557957641606</v>
      </c>
      <c r="AW25" s="34">
        <v>118.35528590152499</v>
      </c>
      <c r="AX25" s="34">
        <v>109</v>
      </c>
      <c r="AY25" s="34">
        <v>-9.3552859015249936</v>
      </c>
      <c r="AZ25" s="34">
        <v>93.0851004194013</v>
      </c>
      <c r="BA25" s="34">
        <v>79</v>
      </c>
      <c r="BB25" s="34">
        <v>-14.0851004194013</v>
      </c>
    </row>
    <row r="26" spans="1:54" x14ac:dyDescent="0.45">
      <c r="A26" s="32" t="s">
        <v>134</v>
      </c>
      <c r="B26" s="32" t="s">
        <v>76</v>
      </c>
      <c r="C26" s="33">
        <v>0.21296296200000001</v>
      </c>
      <c r="D26" s="33">
        <v>0.27</v>
      </c>
      <c r="E26" s="33">
        <v>5.7037038000000012E-2</v>
      </c>
      <c r="F26" s="33">
        <v>0.25352112599999999</v>
      </c>
      <c r="G26" s="33">
        <v>-4.055816399999998E-2</v>
      </c>
      <c r="H26" s="33">
        <v>1.6478874000000032E-2</v>
      </c>
      <c r="I26" s="33">
        <v>5.7037038000000012E-2</v>
      </c>
      <c r="J26" s="33">
        <v>5.7037038000000012E-2</v>
      </c>
      <c r="K26" s="34">
        <v>26</v>
      </c>
      <c r="L26" s="33">
        <v>4.055816399999998E-2</v>
      </c>
      <c r="M26" s="33">
        <v>1.6478874000000032E-2</v>
      </c>
      <c r="N26" s="34">
        <v>41</v>
      </c>
      <c r="O26" s="34">
        <v>52</v>
      </c>
      <c r="P26" s="35">
        <v>0.32727273000000001</v>
      </c>
      <c r="Q26" s="35">
        <v>0.30299999999999999</v>
      </c>
      <c r="R26" s="35">
        <v>-2.427273000000002E-2</v>
      </c>
      <c r="S26" s="35">
        <v>0.66771159999999996</v>
      </c>
      <c r="T26" s="35">
        <v>0.67400000000000004</v>
      </c>
      <c r="U26" s="35">
        <v>6.2884000000000828E-3</v>
      </c>
      <c r="V26" s="35">
        <v>0.49460709000000003</v>
      </c>
      <c r="W26" s="35">
        <v>0.495</v>
      </c>
      <c r="X26" s="35">
        <v>3.9290999999996856E-4</v>
      </c>
      <c r="Y26" s="35">
        <v>0.52777777999999997</v>
      </c>
      <c r="Z26" s="35">
        <v>0.503</v>
      </c>
      <c r="AA26" s="35">
        <v>-2.4777779999999971E-2</v>
      </c>
      <c r="AB26" s="35">
        <v>0.84507041999999999</v>
      </c>
      <c r="AC26" s="35">
        <v>0.82899999999999996</v>
      </c>
      <c r="AD26" s="35">
        <v>-1.607042000000003E-2</v>
      </c>
      <c r="AE26" s="35">
        <v>0.73831776000000005</v>
      </c>
      <c r="AF26" s="35">
        <v>0.73199999999999998</v>
      </c>
      <c r="AG26" s="35">
        <v>-6.3177600000000611E-3</v>
      </c>
      <c r="AH26" s="36">
        <v>91.384617589100998</v>
      </c>
      <c r="AI26" s="36">
        <v>91</v>
      </c>
      <c r="AJ26" s="36">
        <v>-0.38461758910099775</v>
      </c>
      <c r="AK26" s="36">
        <v>14.6282987564551</v>
      </c>
      <c r="AL26" s="36">
        <v>18.399999999999999</v>
      </c>
      <c r="AM26" s="36">
        <v>3.7717012435448982</v>
      </c>
      <c r="AN26" s="37">
        <v>0.16806723000000001</v>
      </c>
      <c r="AO26" s="37">
        <v>0.109</v>
      </c>
      <c r="AP26" s="37">
        <v>-5.9067230000000012E-2</v>
      </c>
      <c r="AQ26" s="37">
        <v>0.44537814999999997</v>
      </c>
      <c r="AR26" s="37">
        <v>0.40899999999999997</v>
      </c>
      <c r="AS26" s="36">
        <v>-3.6378149999999998E-2</v>
      </c>
      <c r="AT26" s="34">
        <v>82.081140595672096</v>
      </c>
      <c r="AU26" s="34">
        <v>96</v>
      </c>
      <c r="AV26" s="34">
        <v>13.918859404327904</v>
      </c>
      <c r="AW26" s="34">
        <v>95.187463851497597</v>
      </c>
      <c r="AX26" s="34">
        <v>87</v>
      </c>
      <c r="AY26" s="34">
        <v>-8.187463851497597</v>
      </c>
      <c r="AZ26" s="34">
        <v>114.037539646797</v>
      </c>
      <c r="BA26" s="34">
        <v>115</v>
      </c>
      <c r="BB26" s="34">
        <v>0.96246035320299939</v>
      </c>
    </row>
    <row r="27" spans="1:54" x14ac:dyDescent="0.45">
      <c r="A27" s="32" t="s">
        <v>196</v>
      </c>
      <c r="B27" s="32" t="s">
        <v>90</v>
      </c>
      <c r="C27" s="33">
        <v>0.30327868800000002</v>
      </c>
      <c r="D27" s="33">
        <v>0.309</v>
      </c>
      <c r="E27" s="33">
        <v>5.7213119999999784E-3</v>
      </c>
      <c r="F27" s="33">
        <v>0.34380776299999999</v>
      </c>
      <c r="G27" s="33">
        <v>-4.052907499999997E-2</v>
      </c>
      <c r="H27" s="33">
        <v>-3.4807762999999992E-2</v>
      </c>
      <c r="I27" s="33">
        <v>5.7213119999999784E-3</v>
      </c>
      <c r="J27" s="33">
        <v>5.7213119999999784E-3</v>
      </c>
      <c r="K27" s="34">
        <v>94</v>
      </c>
      <c r="L27" s="33">
        <v>4.052907499999997E-2</v>
      </c>
      <c r="M27" s="33">
        <v>3.4807762999999992E-2</v>
      </c>
      <c r="N27" s="34">
        <v>42</v>
      </c>
      <c r="O27" s="34">
        <v>24</v>
      </c>
      <c r="P27" s="35">
        <v>0.28169013999999998</v>
      </c>
      <c r="Q27" s="35">
        <v>0.28499999999999998</v>
      </c>
      <c r="R27" s="35">
        <v>3.3098599999999978E-3</v>
      </c>
      <c r="S27" s="35">
        <v>0.61567877999999998</v>
      </c>
      <c r="T27" s="35">
        <v>0.65900000000000003</v>
      </c>
      <c r="U27" s="35">
        <v>4.3321220000000049E-2</v>
      </c>
      <c r="V27" s="35">
        <v>0.46575341999999997</v>
      </c>
      <c r="W27" s="35">
        <v>0.48399999999999999</v>
      </c>
      <c r="X27" s="35">
        <v>1.8246580000000012E-2</v>
      </c>
      <c r="Y27" s="35">
        <v>0.59166666999999995</v>
      </c>
      <c r="Z27" s="35">
        <v>0.629</v>
      </c>
      <c r="AA27" s="35">
        <v>3.7333330000000053E-2</v>
      </c>
      <c r="AB27" s="35">
        <v>0.77018633999999997</v>
      </c>
      <c r="AC27" s="35">
        <v>0.81699999999999995</v>
      </c>
      <c r="AD27" s="35">
        <v>4.6813659999999979E-2</v>
      </c>
      <c r="AE27" s="35">
        <v>0.72171945999999998</v>
      </c>
      <c r="AF27" s="35">
        <v>0.76500000000000001</v>
      </c>
      <c r="AG27" s="35">
        <v>4.3280540000000034E-2</v>
      </c>
      <c r="AH27" s="36">
        <v>91.160432564195702</v>
      </c>
      <c r="AI27" s="36">
        <v>91.9</v>
      </c>
      <c r="AJ27" s="36">
        <v>0.73956743580430384</v>
      </c>
      <c r="AK27" s="36">
        <v>14.0550785942595</v>
      </c>
      <c r="AL27" s="36">
        <v>14.1</v>
      </c>
      <c r="AM27" s="36">
        <v>4.4921405740499409E-2</v>
      </c>
      <c r="AN27" s="37">
        <v>6.1068699999999997E-2</v>
      </c>
      <c r="AO27" s="37">
        <v>0.126</v>
      </c>
      <c r="AP27" s="37">
        <v>6.4931299999999997E-2</v>
      </c>
      <c r="AQ27" s="37">
        <v>0.44274808999999998</v>
      </c>
      <c r="AR27" s="37">
        <v>0.51</v>
      </c>
      <c r="AS27" s="36">
        <v>6.7251910000000026E-2</v>
      </c>
      <c r="AT27" s="34">
        <v>105.31188611496</v>
      </c>
      <c r="AU27" s="34">
        <v>103</v>
      </c>
      <c r="AV27" s="34">
        <v>-2.3118861149600036</v>
      </c>
      <c r="AW27" s="34">
        <v>99.120913563778203</v>
      </c>
      <c r="AX27" s="34">
        <v>98</v>
      </c>
      <c r="AY27" s="34">
        <v>-1.1209135637782026</v>
      </c>
      <c r="AZ27" s="34">
        <v>98.174208372735706</v>
      </c>
      <c r="BA27" s="34">
        <v>101</v>
      </c>
      <c r="BB27" s="34">
        <v>2.8257916272642944</v>
      </c>
    </row>
    <row r="28" spans="1:54" x14ac:dyDescent="0.45">
      <c r="A28" s="32" t="s">
        <v>48</v>
      </c>
      <c r="B28" s="32" t="s">
        <v>49</v>
      </c>
      <c r="C28" s="33">
        <v>0.24137931000000001</v>
      </c>
      <c r="D28" s="33">
        <v>0.27100000000000002</v>
      </c>
      <c r="E28" s="33">
        <v>2.9620690000000005E-2</v>
      </c>
      <c r="F28" s="33">
        <v>0.27982596700000001</v>
      </c>
      <c r="G28" s="33">
        <v>-3.8446656999999995E-2</v>
      </c>
      <c r="H28" s="33">
        <v>-8.8259669999999901E-3</v>
      </c>
      <c r="I28" s="33">
        <v>2.9620690000000005E-2</v>
      </c>
      <c r="J28" s="33">
        <v>2.9620690000000005E-2</v>
      </c>
      <c r="K28" s="34">
        <v>58</v>
      </c>
      <c r="L28" s="33">
        <v>3.8446656999999995E-2</v>
      </c>
      <c r="M28" s="33">
        <v>8.8259669999999901E-3</v>
      </c>
      <c r="N28" s="34">
        <v>43</v>
      </c>
      <c r="O28" s="34">
        <v>78</v>
      </c>
      <c r="P28" s="35">
        <v>0.32334046999999999</v>
      </c>
      <c r="Q28" s="35">
        <v>0.31900000000000001</v>
      </c>
      <c r="R28" s="35">
        <v>-4.3404699999999852E-3</v>
      </c>
      <c r="S28" s="35">
        <v>0.67096774000000003</v>
      </c>
      <c r="T28" s="35">
        <v>0.67</v>
      </c>
      <c r="U28" s="35">
        <v>-9.6773999999999472E-4</v>
      </c>
      <c r="V28" s="35">
        <v>0.49678112000000002</v>
      </c>
      <c r="W28" s="35">
        <v>0.48599999999999999</v>
      </c>
      <c r="X28" s="35">
        <v>-1.0781120000000033E-2</v>
      </c>
      <c r="Y28" s="35">
        <v>0.72185429999999995</v>
      </c>
      <c r="Z28" s="35">
        <v>0.73699999999999999</v>
      </c>
      <c r="AA28" s="35">
        <v>1.514570000000004E-2</v>
      </c>
      <c r="AB28" s="35">
        <v>0.92307691999999997</v>
      </c>
      <c r="AC28" s="35">
        <v>0.92700000000000005</v>
      </c>
      <c r="AD28" s="35">
        <v>3.9230800000000787E-3</v>
      </c>
      <c r="AE28" s="35">
        <v>0.85745139999999997</v>
      </c>
      <c r="AF28" s="35">
        <v>0.86099999999999999</v>
      </c>
      <c r="AG28" s="35">
        <v>3.5486000000000129E-3</v>
      </c>
      <c r="AH28" s="36">
        <v>89.534535184819603</v>
      </c>
      <c r="AI28" s="36">
        <v>88.9</v>
      </c>
      <c r="AJ28" s="36">
        <v>-0.63453518481959748</v>
      </c>
      <c r="AK28" s="36">
        <v>20.258374379036201</v>
      </c>
      <c r="AL28" s="36">
        <v>19.5</v>
      </c>
      <c r="AM28" s="36">
        <v>-0.75837437903620142</v>
      </c>
      <c r="AN28" s="37">
        <v>8.9947089999999993E-2</v>
      </c>
      <c r="AO28" s="37">
        <v>7.9000000000000001E-2</v>
      </c>
      <c r="AP28" s="37">
        <v>-1.0947089999999993E-2</v>
      </c>
      <c r="AQ28" s="37">
        <v>0.37566137999999999</v>
      </c>
      <c r="AR28" s="37">
        <v>0.40699999999999997</v>
      </c>
      <c r="AS28" s="36">
        <v>3.1338619999999984E-2</v>
      </c>
      <c r="AT28" s="34">
        <v>84.321172000626404</v>
      </c>
      <c r="AU28" s="34">
        <v>90</v>
      </c>
      <c r="AV28" s="34">
        <v>5.6788279993735955</v>
      </c>
      <c r="AW28" s="34">
        <v>77.785185053211194</v>
      </c>
      <c r="AX28" s="34">
        <v>85</v>
      </c>
      <c r="AY28" s="34">
        <v>7.2148149467888061</v>
      </c>
      <c r="AZ28" s="34">
        <v>131.410134803771</v>
      </c>
      <c r="BA28" s="34">
        <v>121</v>
      </c>
      <c r="BB28" s="34">
        <v>-10.410134803771001</v>
      </c>
    </row>
    <row r="29" spans="1:54" x14ac:dyDescent="0.45">
      <c r="A29" s="32" t="s">
        <v>144</v>
      </c>
      <c r="B29" s="32" t="s">
        <v>26</v>
      </c>
      <c r="C29" s="33">
        <v>0.28846153800000002</v>
      </c>
      <c r="D29" s="33">
        <v>0.33800000000000002</v>
      </c>
      <c r="E29" s="33">
        <v>4.9538462000000005E-2</v>
      </c>
      <c r="F29" s="33">
        <v>0.32369942099999999</v>
      </c>
      <c r="G29" s="33">
        <v>-3.523788299999997E-2</v>
      </c>
      <c r="H29" s="33">
        <v>1.4300579000000035E-2</v>
      </c>
      <c r="I29" s="33">
        <v>4.9538462000000005E-2</v>
      </c>
      <c r="J29" s="33">
        <v>4.9538462000000005E-2</v>
      </c>
      <c r="K29" s="34">
        <v>34</v>
      </c>
      <c r="L29" s="33">
        <v>3.523788299999997E-2</v>
      </c>
      <c r="M29" s="33">
        <v>1.4300579000000035E-2</v>
      </c>
      <c r="N29" s="34">
        <v>46</v>
      </c>
      <c r="O29" s="34">
        <v>58</v>
      </c>
      <c r="P29" s="35">
        <v>0.33257919000000002</v>
      </c>
      <c r="Q29" s="35">
        <v>0.30399999999999999</v>
      </c>
      <c r="R29" s="35">
        <v>-2.8579190000000032E-2</v>
      </c>
      <c r="S29" s="35">
        <v>0.62562814</v>
      </c>
      <c r="T29" s="35">
        <v>0.66300000000000003</v>
      </c>
      <c r="U29" s="35">
        <v>3.7371860000000034E-2</v>
      </c>
      <c r="V29" s="35">
        <v>0.47142856999999999</v>
      </c>
      <c r="W29" s="35">
        <v>0.48</v>
      </c>
      <c r="X29" s="35">
        <v>8.571429999999991E-3</v>
      </c>
      <c r="Y29" s="35">
        <v>0.62585033999999995</v>
      </c>
      <c r="Z29" s="35">
        <v>0.63900000000000001</v>
      </c>
      <c r="AA29" s="35">
        <v>1.3149660000000063E-2</v>
      </c>
      <c r="AB29" s="35">
        <v>0.91566265000000002</v>
      </c>
      <c r="AC29" s="35">
        <v>0.90200000000000002</v>
      </c>
      <c r="AD29" s="35">
        <v>-1.3662649999999998E-2</v>
      </c>
      <c r="AE29" s="35">
        <v>0.80808080999999998</v>
      </c>
      <c r="AF29" s="35">
        <v>0.81699999999999995</v>
      </c>
      <c r="AG29" s="35">
        <v>8.9191899999999658E-3</v>
      </c>
      <c r="AH29" s="36">
        <v>93.154692463758494</v>
      </c>
      <c r="AI29" s="36">
        <v>92.7</v>
      </c>
      <c r="AJ29" s="36">
        <v>-0.45469246375849082</v>
      </c>
      <c r="AK29" s="36">
        <v>17.040254394092202</v>
      </c>
      <c r="AL29" s="36">
        <v>18.8</v>
      </c>
      <c r="AM29" s="36">
        <v>1.7597456059077992</v>
      </c>
      <c r="AN29" s="37">
        <v>0.12727273</v>
      </c>
      <c r="AO29" s="37">
        <v>0.152</v>
      </c>
      <c r="AP29" s="37">
        <v>2.4727269999999996E-2</v>
      </c>
      <c r="AQ29" s="37">
        <v>0.47878788</v>
      </c>
      <c r="AR29" s="37">
        <v>0.48699999999999999</v>
      </c>
      <c r="AS29" s="36">
        <v>8.2121199999999894E-3</v>
      </c>
      <c r="AT29" s="34">
        <v>87.770975896181</v>
      </c>
      <c r="AU29" s="34">
        <v>102</v>
      </c>
      <c r="AV29" s="34">
        <v>14.229024103819</v>
      </c>
      <c r="AW29" s="34">
        <v>92.581787231839698</v>
      </c>
      <c r="AX29" s="34">
        <v>75</v>
      </c>
      <c r="AY29" s="34">
        <v>-17.581787231839698</v>
      </c>
      <c r="AZ29" s="34">
        <v>113.97194052032</v>
      </c>
      <c r="BA29" s="34">
        <v>125</v>
      </c>
      <c r="BB29" s="34">
        <v>11.028059479679996</v>
      </c>
    </row>
    <row r="30" spans="1:54" x14ac:dyDescent="0.45">
      <c r="A30" s="32" t="s">
        <v>135</v>
      </c>
      <c r="B30" s="32" t="s">
        <v>41</v>
      </c>
      <c r="C30" s="33">
        <v>0.25899280499999999</v>
      </c>
      <c r="D30" s="33">
        <v>0.26900000000000002</v>
      </c>
      <c r="E30" s="33">
        <v>1.0007195000000024E-2</v>
      </c>
      <c r="F30" s="33">
        <v>0.29411764699999998</v>
      </c>
      <c r="G30" s="33">
        <v>-3.5124841999999989E-2</v>
      </c>
      <c r="H30" s="33">
        <v>-2.5117646999999965E-2</v>
      </c>
      <c r="I30" s="33">
        <v>1.0007195000000024E-2</v>
      </c>
      <c r="J30" s="33">
        <v>1.0007195000000024E-2</v>
      </c>
      <c r="K30" s="34">
        <v>88</v>
      </c>
      <c r="L30" s="33">
        <v>3.5124841999999989E-2</v>
      </c>
      <c r="M30" s="33">
        <v>2.5117646999999965E-2</v>
      </c>
      <c r="N30" s="34">
        <v>47</v>
      </c>
      <c r="O30" s="34">
        <v>37</v>
      </c>
      <c r="P30" s="35">
        <v>0.23529412</v>
      </c>
      <c r="Q30" s="35">
        <v>0.247</v>
      </c>
      <c r="R30" s="35">
        <v>1.1705880000000002E-2</v>
      </c>
      <c r="S30" s="35">
        <v>0.62061403999999998</v>
      </c>
      <c r="T30" s="35">
        <v>0.64300000000000002</v>
      </c>
      <c r="U30" s="35">
        <v>2.2385960000000038E-2</v>
      </c>
      <c r="V30" s="35">
        <v>0.43095768000000001</v>
      </c>
      <c r="W30" s="35">
        <v>0.44500000000000001</v>
      </c>
      <c r="X30" s="35">
        <v>1.4042319999999997E-2</v>
      </c>
      <c r="Y30" s="35">
        <v>0.58653845999999998</v>
      </c>
      <c r="Z30" s="35">
        <v>0.5</v>
      </c>
      <c r="AA30" s="35">
        <v>-8.6538459999999984E-2</v>
      </c>
      <c r="AB30" s="35">
        <v>0.90106006999999999</v>
      </c>
      <c r="AC30" s="35">
        <v>0.89500000000000002</v>
      </c>
      <c r="AD30" s="35">
        <v>-6.060069999999973E-3</v>
      </c>
      <c r="AE30" s="35">
        <v>0.81653746999999999</v>
      </c>
      <c r="AF30" s="35">
        <v>0.78500000000000003</v>
      </c>
      <c r="AG30" s="35">
        <v>-3.1537469999999956E-2</v>
      </c>
      <c r="AH30" s="36">
        <v>88.234822220272406</v>
      </c>
      <c r="AI30" s="36">
        <v>87.7</v>
      </c>
      <c r="AJ30" s="36">
        <v>-0.53482222027240311</v>
      </c>
      <c r="AK30" s="36">
        <v>16.865143017636399</v>
      </c>
      <c r="AL30" s="36">
        <v>16.899999999999999</v>
      </c>
      <c r="AM30" s="36">
        <v>3.4856982363599798E-2</v>
      </c>
      <c r="AN30" s="37">
        <v>6.2068970000000001E-2</v>
      </c>
      <c r="AO30" s="37">
        <v>6.0999999999999999E-2</v>
      </c>
      <c r="AP30" s="37">
        <v>-1.0689700000000024E-3</v>
      </c>
      <c r="AQ30" s="37">
        <v>0.40689655000000002</v>
      </c>
      <c r="AR30" s="37">
        <v>0.39200000000000002</v>
      </c>
      <c r="AS30" s="36">
        <v>-1.4896550000000008E-2</v>
      </c>
      <c r="AT30" s="34">
        <v>97.161311152096104</v>
      </c>
      <c r="AU30" s="34">
        <v>94</v>
      </c>
      <c r="AV30" s="34">
        <v>-3.1613111520961041</v>
      </c>
      <c r="AW30" s="34">
        <v>81.770092643910004</v>
      </c>
      <c r="AX30" s="34">
        <v>93</v>
      </c>
      <c r="AY30" s="34">
        <v>11.229907356089996</v>
      </c>
      <c r="AZ30" s="34">
        <v>122.649333712619</v>
      </c>
      <c r="BA30" s="34">
        <v>112</v>
      </c>
      <c r="BB30" s="34">
        <v>-10.649333712618997</v>
      </c>
    </row>
    <row r="31" spans="1:54" x14ac:dyDescent="0.45">
      <c r="A31" s="32" t="s">
        <v>175</v>
      </c>
      <c r="B31" s="32" t="s">
        <v>41</v>
      </c>
      <c r="C31" s="33">
        <v>0.26984126899999999</v>
      </c>
      <c r="D31" s="33">
        <v>0.3</v>
      </c>
      <c r="E31" s="33">
        <v>3.0158730999999994E-2</v>
      </c>
      <c r="F31" s="33">
        <v>0.30262172199999998</v>
      </c>
      <c r="G31" s="33">
        <v>-3.2780452999999987E-2</v>
      </c>
      <c r="H31" s="33">
        <v>-2.621721999999993E-3</v>
      </c>
      <c r="I31" s="33">
        <v>3.0158730999999994E-2</v>
      </c>
      <c r="J31" s="33">
        <v>3.0158730999999994E-2</v>
      </c>
      <c r="K31" s="34">
        <v>56</v>
      </c>
      <c r="L31" s="33">
        <v>3.2780452999999987E-2</v>
      </c>
      <c r="M31" s="33">
        <v>2.621721999999993E-3</v>
      </c>
      <c r="N31" s="34">
        <v>50</v>
      </c>
      <c r="O31" s="34">
        <v>98</v>
      </c>
      <c r="P31" s="35">
        <v>0.14646465</v>
      </c>
      <c r="Q31" s="35">
        <v>0.182</v>
      </c>
      <c r="R31" s="35">
        <v>3.5535349999999993E-2</v>
      </c>
      <c r="S31" s="35">
        <v>0.53452116000000005</v>
      </c>
      <c r="T31" s="35">
        <v>0.60199999999999998</v>
      </c>
      <c r="U31" s="35">
        <v>6.7478839999999929E-2</v>
      </c>
      <c r="V31" s="35">
        <v>0.35266271999999999</v>
      </c>
      <c r="W31" s="35">
        <v>0.40600000000000003</v>
      </c>
      <c r="X31" s="35">
        <v>5.3337280000000042E-2</v>
      </c>
      <c r="Y31" s="35">
        <v>0.62068966000000003</v>
      </c>
      <c r="Z31" s="35">
        <v>0.57299999999999995</v>
      </c>
      <c r="AA31" s="35">
        <v>-4.7689660000000078E-2</v>
      </c>
      <c r="AB31" s="35">
        <v>0.90833333000000005</v>
      </c>
      <c r="AC31" s="35">
        <v>0.871</v>
      </c>
      <c r="AD31" s="35">
        <v>-3.7333330000000053E-2</v>
      </c>
      <c r="AE31" s="35">
        <v>0.85234898999999997</v>
      </c>
      <c r="AF31" s="35">
        <v>0.80900000000000005</v>
      </c>
      <c r="AG31" s="35">
        <v>-4.3348989999999921E-2</v>
      </c>
      <c r="AH31" s="36">
        <v>86.907021671533499</v>
      </c>
      <c r="AI31" s="36">
        <v>87.5</v>
      </c>
      <c r="AJ31" s="36">
        <v>0.59297832846650067</v>
      </c>
      <c r="AK31" s="36">
        <v>8.0903790742158801</v>
      </c>
      <c r="AL31" s="36">
        <v>15.7</v>
      </c>
      <c r="AM31" s="36">
        <v>7.6096209257841192</v>
      </c>
      <c r="AN31" s="37">
        <v>3.1007750000000001E-2</v>
      </c>
      <c r="AO31" s="37">
        <v>0.108</v>
      </c>
      <c r="AP31" s="37">
        <v>7.6992249999999998E-2</v>
      </c>
      <c r="AQ31" s="37">
        <v>0.32558140000000002</v>
      </c>
      <c r="AR31" s="37">
        <v>0.40200000000000002</v>
      </c>
      <c r="AS31" s="36">
        <v>7.6418600000000003E-2</v>
      </c>
      <c r="AT31" s="34">
        <v>128.71452758565201</v>
      </c>
      <c r="AU31" s="34">
        <v>95</v>
      </c>
      <c r="AV31" s="34">
        <v>-33.714527585652007</v>
      </c>
      <c r="AW31" s="34">
        <v>113.538501025052</v>
      </c>
      <c r="AX31" s="34">
        <v>93</v>
      </c>
      <c r="AY31" s="34">
        <v>-20.538501025052</v>
      </c>
      <c r="AZ31" s="34">
        <v>68.930827075061302</v>
      </c>
      <c r="BA31" s="34">
        <v>111</v>
      </c>
      <c r="BB31" s="34">
        <v>42.069172924938698</v>
      </c>
    </row>
    <row r="32" spans="1:54" x14ac:dyDescent="0.45">
      <c r="A32" s="32" t="s">
        <v>187</v>
      </c>
      <c r="B32" s="32" t="s">
        <v>121</v>
      </c>
      <c r="C32" s="33">
        <v>0.28155339800000001</v>
      </c>
      <c r="D32" s="33">
        <v>0.29399999999999998</v>
      </c>
      <c r="E32" s="33">
        <v>1.2446601999999973E-2</v>
      </c>
      <c r="F32" s="33">
        <v>0.31394147999999999</v>
      </c>
      <c r="G32" s="33">
        <v>-3.2388081999999985E-2</v>
      </c>
      <c r="H32" s="33">
        <v>-1.9941480000000011E-2</v>
      </c>
      <c r="I32" s="33">
        <v>1.2446601999999973E-2</v>
      </c>
      <c r="J32" s="33">
        <v>1.2446601999999973E-2</v>
      </c>
      <c r="K32" s="34">
        <v>84</v>
      </c>
      <c r="L32" s="33">
        <v>3.2388081999999985E-2</v>
      </c>
      <c r="M32" s="33">
        <v>1.9941480000000011E-2</v>
      </c>
      <c r="N32" s="34">
        <v>51</v>
      </c>
      <c r="O32" s="34">
        <v>43</v>
      </c>
      <c r="P32" s="35">
        <v>0.18449198</v>
      </c>
      <c r="Q32" s="35">
        <v>0.16500000000000001</v>
      </c>
      <c r="R32" s="35">
        <v>-1.9491979999999992E-2</v>
      </c>
      <c r="S32" s="35">
        <v>0.63636364000000001</v>
      </c>
      <c r="T32" s="35">
        <v>0.63500000000000001</v>
      </c>
      <c r="U32" s="35">
        <v>-1.3636399999999993E-3</v>
      </c>
      <c r="V32" s="35">
        <v>0.42297980000000002</v>
      </c>
      <c r="W32" s="35">
        <v>0.42499999999999999</v>
      </c>
      <c r="X32" s="35">
        <v>2.020199999999972E-3</v>
      </c>
      <c r="Y32" s="35">
        <v>0.46376812000000001</v>
      </c>
      <c r="Z32" s="35">
        <v>0.45500000000000002</v>
      </c>
      <c r="AA32" s="35">
        <v>-8.7681199999999904E-3</v>
      </c>
      <c r="AB32" s="35">
        <v>0.79699248</v>
      </c>
      <c r="AC32" s="35">
        <v>0.79400000000000004</v>
      </c>
      <c r="AD32" s="35">
        <v>-2.9924799999999641E-3</v>
      </c>
      <c r="AE32" s="35">
        <v>0.72835821000000001</v>
      </c>
      <c r="AF32" s="35">
        <v>0.73499999999999999</v>
      </c>
      <c r="AG32" s="35">
        <v>6.6417899999999808E-3</v>
      </c>
      <c r="AH32" s="36">
        <v>89.310332003506701</v>
      </c>
      <c r="AI32" s="36">
        <v>88.2</v>
      </c>
      <c r="AJ32" s="36">
        <v>-1.1103320035066986</v>
      </c>
      <c r="AK32" s="36">
        <v>11.830497871745701</v>
      </c>
      <c r="AL32" s="36">
        <v>15.3</v>
      </c>
      <c r="AM32" s="36">
        <v>3.4695021282542999</v>
      </c>
      <c r="AN32" s="37">
        <v>0.17272726999999999</v>
      </c>
      <c r="AO32" s="37">
        <v>0.104</v>
      </c>
      <c r="AP32" s="37">
        <v>-6.8727269999999993E-2</v>
      </c>
      <c r="AQ32" s="37">
        <v>0.45454545000000002</v>
      </c>
      <c r="AR32" s="37">
        <v>0.33</v>
      </c>
      <c r="AS32" s="36">
        <v>-0.12454545</v>
      </c>
      <c r="AT32" s="34">
        <v>82.334747234758595</v>
      </c>
      <c r="AU32" s="34">
        <v>86</v>
      </c>
      <c r="AV32" s="34">
        <v>3.6652527652414051</v>
      </c>
      <c r="AW32" s="34">
        <v>99.333900621685402</v>
      </c>
      <c r="AX32" s="34">
        <v>95</v>
      </c>
      <c r="AY32" s="34">
        <v>-4.3339006216854017</v>
      </c>
      <c r="AZ32" s="34">
        <v>110.232355880363</v>
      </c>
      <c r="BA32" s="34">
        <v>114</v>
      </c>
      <c r="BB32" s="34">
        <v>3.7676441196369979</v>
      </c>
    </row>
    <row r="33" spans="1:54" x14ac:dyDescent="0.45">
      <c r="A33" s="32" t="s">
        <v>181</v>
      </c>
      <c r="B33" s="32" t="s">
        <v>26</v>
      </c>
      <c r="C33" s="33">
        <v>0.28025477700000001</v>
      </c>
      <c r="D33" s="33">
        <v>0.35399999999999998</v>
      </c>
      <c r="E33" s="33">
        <v>7.3745222999999971E-2</v>
      </c>
      <c r="F33" s="33">
        <v>0.31231231199999998</v>
      </c>
      <c r="G33" s="33">
        <v>-3.205753499999997E-2</v>
      </c>
      <c r="H33" s="33">
        <v>4.1687688000000001E-2</v>
      </c>
      <c r="I33" s="33">
        <v>7.3745222999999971E-2</v>
      </c>
      <c r="J33" s="33">
        <v>7.3745222999999971E-2</v>
      </c>
      <c r="K33" s="34">
        <v>16</v>
      </c>
      <c r="L33" s="33">
        <v>3.205753499999997E-2</v>
      </c>
      <c r="M33" s="33">
        <v>4.1687688000000001E-2</v>
      </c>
      <c r="N33" s="34">
        <v>52</v>
      </c>
      <c r="O33" s="34">
        <v>13</v>
      </c>
      <c r="P33" s="35">
        <v>0.41578946999999999</v>
      </c>
      <c r="Q33" s="35">
        <v>0.41599999999999998</v>
      </c>
      <c r="R33" s="35">
        <v>2.1052999999998656E-4</v>
      </c>
      <c r="S33" s="35">
        <v>0.76829267999999995</v>
      </c>
      <c r="T33" s="35">
        <v>0.76400000000000001</v>
      </c>
      <c r="U33" s="35">
        <v>-4.2926799999999377E-3</v>
      </c>
      <c r="V33" s="35">
        <v>0.57909604999999997</v>
      </c>
      <c r="W33" s="35">
        <v>0.57799999999999996</v>
      </c>
      <c r="X33" s="35">
        <v>-1.0960500000000151E-3</v>
      </c>
      <c r="Y33" s="35">
        <v>0.64556961999999996</v>
      </c>
      <c r="Z33" s="35">
        <v>0.63500000000000001</v>
      </c>
      <c r="AA33" s="35">
        <v>-1.0569619999999946E-2</v>
      </c>
      <c r="AB33" s="35">
        <v>0.90079365</v>
      </c>
      <c r="AC33" s="35">
        <v>0.86799999999999999</v>
      </c>
      <c r="AD33" s="35">
        <v>-3.2793650000000008E-2</v>
      </c>
      <c r="AE33" s="35">
        <v>0.80243902</v>
      </c>
      <c r="AF33" s="35">
        <v>0.77800000000000002</v>
      </c>
      <c r="AG33" s="35">
        <v>-2.4439019999999978E-2</v>
      </c>
      <c r="AH33" s="36">
        <v>91.161957168579093</v>
      </c>
      <c r="AI33" s="36">
        <v>89.3</v>
      </c>
      <c r="AJ33" s="36">
        <v>-1.8619571685790959</v>
      </c>
      <c r="AK33" s="36">
        <v>8.1841924399137493</v>
      </c>
      <c r="AL33" s="36">
        <v>9.3000000000000007</v>
      </c>
      <c r="AM33" s="36">
        <v>1.1158075600862514</v>
      </c>
      <c r="AN33" s="37">
        <v>6.8750000000000006E-2</v>
      </c>
      <c r="AO33" s="37">
        <v>8.3000000000000004E-2</v>
      </c>
      <c r="AP33" s="37">
        <v>1.4249999999999999E-2</v>
      </c>
      <c r="AQ33" s="37">
        <v>0.51249999999999996</v>
      </c>
      <c r="AR33" s="37">
        <v>0.43099999999999999</v>
      </c>
      <c r="AS33" s="36">
        <v>-8.1499999999999961E-2</v>
      </c>
      <c r="AT33" s="34">
        <v>86.752205801354407</v>
      </c>
      <c r="AU33" s="34">
        <v>125</v>
      </c>
      <c r="AV33" s="34">
        <v>38.247794198645593</v>
      </c>
      <c r="AW33" s="34">
        <v>131.04731565649001</v>
      </c>
      <c r="AX33" s="34">
        <v>119</v>
      </c>
      <c r="AY33" s="34">
        <v>-12.047315656490014</v>
      </c>
      <c r="AZ33" s="34">
        <v>73.613383536755904</v>
      </c>
      <c r="BA33" s="34">
        <v>68</v>
      </c>
      <c r="BB33" s="34">
        <v>-5.6133835367559044</v>
      </c>
    </row>
    <row r="34" spans="1:54" x14ac:dyDescent="0.45">
      <c r="A34" s="32" t="s">
        <v>31</v>
      </c>
      <c r="B34" s="32" t="s">
        <v>32</v>
      </c>
      <c r="C34" s="33">
        <v>0.31404958599999999</v>
      </c>
      <c r="D34" s="33">
        <v>0.40899999999999997</v>
      </c>
      <c r="E34" s="33">
        <v>9.4950413999999983E-2</v>
      </c>
      <c r="F34" s="33">
        <v>0.34405940499999998</v>
      </c>
      <c r="G34" s="33">
        <v>-3.0009818999999993E-2</v>
      </c>
      <c r="H34" s="33">
        <v>6.494059499999999E-2</v>
      </c>
      <c r="I34" s="33">
        <v>9.4950413999999983E-2</v>
      </c>
      <c r="J34" s="33">
        <v>9.4950413999999983E-2</v>
      </c>
      <c r="K34" s="34">
        <v>8</v>
      </c>
      <c r="L34" s="33">
        <v>3.0009818999999993E-2</v>
      </c>
      <c r="M34" s="33">
        <v>6.494059499999999E-2</v>
      </c>
      <c r="N34" s="34">
        <v>53</v>
      </c>
      <c r="O34" s="34">
        <v>1</v>
      </c>
      <c r="P34" s="35">
        <v>0.17519684999999999</v>
      </c>
      <c r="Q34" s="35">
        <v>0.185</v>
      </c>
      <c r="R34" s="35">
        <v>9.8031500000000105E-3</v>
      </c>
      <c r="S34" s="35">
        <v>0.68463074000000002</v>
      </c>
      <c r="T34" s="35">
        <v>0.65400000000000003</v>
      </c>
      <c r="U34" s="35">
        <v>-3.063073999999999E-2</v>
      </c>
      <c r="V34" s="35">
        <v>0.42814668</v>
      </c>
      <c r="W34" s="35">
        <v>0.41599999999999998</v>
      </c>
      <c r="X34" s="35">
        <v>-1.2146680000000021E-2</v>
      </c>
      <c r="Y34" s="35">
        <v>0.32584269999999999</v>
      </c>
      <c r="Z34" s="35">
        <v>0.40699999999999997</v>
      </c>
      <c r="AA34" s="35">
        <v>8.1157299999999988E-2</v>
      </c>
      <c r="AB34" s="35">
        <v>0.78425655999999999</v>
      </c>
      <c r="AC34" s="35">
        <v>0.81699999999999995</v>
      </c>
      <c r="AD34" s="35">
        <v>3.2743439999999957E-2</v>
      </c>
      <c r="AE34" s="35">
        <v>0.68981481</v>
      </c>
      <c r="AF34" s="35">
        <v>0.72499999999999998</v>
      </c>
      <c r="AG34" s="35">
        <v>3.5185189999999977E-2</v>
      </c>
      <c r="AH34" s="36">
        <v>96.932312011718693</v>
      </c>
      <c r="AI34" s="36">
        <v>95.3</v>
      </c>
      <c r="AJ34" s="36">
        <v>-1.632312011718696</v>
      </c>
      <c r="AK34" s="36">
        <v>18.071014129858199</v>
      </c>
      <c r="AL34" s="36">
        <v>18.399999999999999</v>
      </c>
      <c r="AM34" s="36">
        <v>0.32898587014179981</v>
      </c>
      <c r="AN34" s="37">
        <v>0.28776977999999998</v>
      </c>
      <c r="AO34" s="37">
        <v>0.24399999999999999</v>
      </c>
      <c r="AP34" s="37">
        <v>-4.376977999999998E-2</v>
      </c>
      <c r="AQ34" s="37">
        <v>0.61870504000000004</v>
      </c>
      <c r="AR34" s="37">
        <v>0.59699999999999998</v>
      </c>
      <c r="AS34" s="36">
        <v>-2.1705040000000064E-2</v>
      </c>
      <c r="AT34" s="34">
        <v>96.856998373405702</v>
      </c>
      <c r="AU34" s="34">
        <v>133</v>
      </c>
      <c r="AV34" s="34">
        <v>36.143001626594298</v>
      </c>
      <c r="AW34" s="34">
        <v>76.842670345399895</v>
      </c>
      <c r="AX34" s="34">
        <v>74</v>
      </c>
      <c r="AY34" s="34">
        <v>-2.8426703453998954</v>
      </c>
      <c r="AZ34" s="34">
        <v>126.16786587486899</v>
      </c>
      <c r="BA34" s="34">
        <v>111</v>
      </c>
      <c r="BB34" s="34">
        <v>-15.167865874868994</v>
      </c>
    </row>
    <row r="35" spans="1:54" x14ac:dyDescent="0.45">
      <c r="A35" s="32" t="s">
        <v>100</v>
      </c>
      <c r="B35" s="32" t="s">
        <v>45</v>
      </c>
      <c r="C35" s="33">
        <v>0.25925925900000002</v>
      </c>
      <c r="D35" s="33">
        <v>0.28000000000000003</v>
      </c>
      <c r="E35" s="33">
        <v>2.0740741000000007E-2</v>
      </c>
      <c r="F35" s="33">
        <v>0.28782608599999998</v>
      </c>
      <c r="G35" s="33">
        <v>-2.8566826999999961E-2</v>
      </c>
      <c r="H35" s="33">
        <v>-7.8260859999999544E-3</v>
      </c>
      <c r="I35" s="33">
        <v>2.0740741000000007E-2</v>
      </c>
      <c r="J35" s="33">
        <v>2.0740741000000007E-2</v>
      </c>
      <c r="K35" s="34">
        <v>73</v>
      </c>
      <c r="L35" s="33">
        <v>2.8566826999999961E-2</v>
      </c>
      <c r="M35" s="33">
        <v>7.8260859999999544E-3</v>
      </c>
      <c r="N35" s="34">
        <v>54</v>
      </c>
      <c r="O35" s="34">
        <v>84</v>
      </c>
      <c r="P35" s="35">
        <v>0.27222222000000001</v>
      </c>
      <c r="Q35" s="35">
        <v>0.307</v>
      </c>
      <c r="R35" s="35">
        <v>3.477777999999998E-2</v>
      </c>
      <c r="S35" s="35">
        <v>0.52494061999999997</v>
      </c>
      <c r="T35" s="35">
        <v>0.57799999999999996</v>
      </c>
      <c r="U35" s="35">
        <v>5.3059379999999989E-2</v>
      </c>
      <c r="V35" s="35">
        <v>0.4084507</v>
      </c>
      <c r="W35" s="35">
        <v>0.44600000000000001</v>
      </c>
      <c r="X35" s="35">
        <v>3.7549300000000008E-2</v>
      </c>
      <c r="Y35" s="35">
        <v>0.76530611999999998</v>
      </c>
      <c r="Z35" s="35">
        <v>0.78</v>
      </c>
      <c r="AA35" s="35">
        <v>1.4693880000000048E-2</v>
      </c>
      <c r="AB35" s="35">
        <v>0.89140271000000004</v>
      </c>
      <c r="AC35" s="35">
        <v>0.90100000000000002</v>
      </c>
      <c r="AD35" s="35">
        <v>9.5972899999999806E-3</v>
      </c>
      <c r="AE35" s="35">
        <v>0.85266458000000001</v>
      </c>
      <c r="AF35" s="35">
        <v>0.86099999999999999</v>
      </c>
      <c r="AG35" s="35">
        <v>8.3354199999999823E-3</v>
      </c>
      <c r="AH35" s="36">
        <v>85.519977016725406</v>
      </c>
      <c r="AI35" s="36">
        <v>87.6</v>
      </c>
      <c r="AJ35" s="36">
        <v>2.0800229832745885</v>
      </c>
      <c r="AK35" s="36">
        <v>14.723321075888601</v>
      </c>
      <c r="AL35" s="36">
        <v>14</v>
      </c>
      <c r="AM35" s="36">
        <v>-0.72332107588860062</v>
      </c>
      <c r="AN35" s="37">
        <v>0.05</v>
      </c>
      <c r="AO35" s="37">
        <v>3.2000000000000001E-2</v>
      </c>
      <c r="AP35" s="37">
        <v>-1.8000000000000002E-2</v>
      </c>
      <c r="AQ35" s="37">
        <v>0.26428571000000001</v>
      </c>
      <c r="AR35" s="37">
        <v>0.32100000000000001</v>
      </c>
      <c r="AS35" s="36">
        <v>5.6714290000000001E-2</v>
      </c>
      <c r="AT35" s="34">
        <v>104.975157489664</v>
      </c>
      <c r="AU35" s="34">
        <v>102</v>
      </c>
      <c r="AV35" s="34">
        <v>-2.9751574896639994</v>
      </c>
      <c r="AW35" s="34">
        <v>100.352631888601</v>
      </c>
      <c r="AX35" s="34">
        <v>96</v>
      </c>
      <c r="AY35" s="34">
        <v>-4.352631888600996</v>
      </c>
      <c r="AZ35" s="34">
        <v>96.926931592799804</v>
      </c>
      <c r="BA35" s="34">
        <v>104</v>
      </c>
      <c r="BB35" s="34">
        <v>7.0730684072001964</v>
      </c>
    </row>
    <row r="36" spans="1:54" x14ac:dyDescent="0.45">
      <c r="A36" s="32" t="s">
        <v>216</v>
      </c>
      <c r="B36" s="32" t="s">
        <v>84</v>
      </c>
      <c r="C36" s="33">
        <v>0.25974025899999997</v>
      </c>
      <c r="D36" s="33">
        <v>0.29499999999999998</v>
      </c>
      <c r="E36" s="33">
        <v>3.5259741000000011E-2</v>
      </c>
      <c r="F36" s="33">
        <v>0.28685524099999998</v>
      </c>
      <c r="G36" s="33">
        <v>-2.711498200000001E-2</v>
      </c>
      <c r="H36" s="33">
        <v>8.1447590000000014E-3</v>
      </c>
      <c r="I36" s="33">
        <v>3.5259741000000011E-2</v>
      </c>
      <c r="J36" s="33">
        <v>3.5259741000000011E-2</v>
      </c>
      <c r="K36" s="34">
        <v>50</v>
      </c>
      <c r="L36" s="33">
        <v>2.711498200000001E-2</v>
      </c>
      <c r="M36" s="33">
        <v>8.1447590000000014E-3</v>
      </c>
      <c r="N36" s="34">
        <v>55</v>
      </c>
      <c r="O36" s="34">
        <v>81</v>
      </c>
      <c r="P36" s="35">
        <v>0.28384279000000001</v>
      </c>
      <c r="Q36" s="35">
        <v>0.28199999999999997</v>
      </c>
      <c r="R36" s="35">
        <v>-1.8427900000000386E-3</v>
      </c>
      <c r="S36" s="35">
        <v>0.72207792000000004</v>
      </c>
      <c r="T36" s="35">
        <v>0.71699999999999997</v>
      </c>
      <c r="U36" s="35">
        <v>-5.077920000000069E-3</v>
      </c>
      <c r="V36" s="35">
        <v>0.48398576999999998</v>
      </c>
      <c r="W36" s="35">
        <v>0.49199999999999999</v>
      </c>
      <c r="X36" s="35">
        <v>8.0142300000000111E-3</v>
      </c>
      <c r="Y36" s="35">
        <v>0.55384615000000004</v>
      </c>
      <c r="Z36" s="35">
        <v>0.57099999999999995</v>
      </c>
      <c r="AA36" s="35">
        <v>1.7153849999999915E-2</v>
      </c>
      <c r="AB36" s="35">
        <v>0.84532373999999999</v>
      </c>
      <c r="AC36" s="35">
        <v>0.86</v>
      </c>
      <c r="AD36" s="35">
        <v>1.4676259999999997E-2</v>
      </c>
      <c r="AE36" s="35">
        <v>0.75245097999999999</v>
      </c>
      <c r="AF36" s="35">
        <v>0.77400000000000002</v>
      </c>
      <c r="AG36" s="35">
        <v>2.154902000000003E-2</v>
      </c>
      <c r="AH36" s="36">
        <v>88.990899139980101</v>
      </c>
      <c r="AI36" s="36">
        <v>88.3</v>
      </c>
      <c r="AJ36" s="36">
        <v>-0.69089913998010388</v>
      </c>
      <c r="AK36" s="36">
        <v>11.4468807454379</v>
      </c>
      <c r="AL36" s="36">
        <v>10.9</v>
      </c>
      <c r="AM36" s="36">
        <v>-0.54688074543789966</v>
      </c>
      <c r="AN36" s="37">
        <v>6.2111800000000002E-2</v>
      </c>
      <c r="AO36" s="37">
        <v>7.6999999999999999E-2</v>
      </c>
      <c r="AP36" s="37">
        <v>1.4888199999999997E-2</v>
      </c>
      <c r="AQ36" s="37">
        <v>0.40372670999999999</v>
      </c>
      <c r="AR36" s="37">
        <v>0.38600000000000001</v>
      </c>
      <c r="AS36" s="36">
        <v>-1.7726709999999979E-2</v>
      </c>
      <c r="AT36" s="34">
        <v>75.473518592036797</v>
      </c>
      <c r="AU36" s="34">
        <v>96</v>
      </c>
      <c r="AV36" s="34">
        <v>20.526481407963203</v>
      </c>
      <c r="AW36" s="34">
        <v>120.600866124318</v>
      </c>
      <c r="AX36" s="34">
        <v>109</v>
      </c>
      <c r="AY36" s="34">
        <v>-11.600866124318003</v>
      </c>
      <c r="AZ36" s="34">
        <v>89.257588184073995</v>
      </c>
      <c r="BA36" s="34">
        <v>91</v>
      </c>
      <c r="BB36" s="34">
        <v>1.7424118159260047</v>
      </c>
    </row>
    <row r="37" spans="1:54" x14ac:dyDescent="0.45">
      <c r="A37" s="32" t="s">
        <v>164</v>
      </c>
      <c r="B37" s="32" t="s">
        <v>103</v>
      </c>
      <c r="C37" s="33">
        <v>0.23489932799999999</v>
      </c>
      <c r="D37" s="33">
        <v>0.28999999999999998</v>
      </c>
      <c r="E37" s="33">
        <v>5.5100671999999989E-2</v>
      </c>
      <c r="F37" s="33">
        <v>0.26139670199999998</v>
      </c>
      <c r="G37" s="33">
        <v>-2.649737399999999E-2</v>
      </c>
      <c r="H37" s="33">
        <v>2.8603297999999999E-2</v>
      </c>
      <c r="I37" s="33">
        <v>5.5100671999999989E-2</v>
      </c>
      <c r="J37" s="33">
        <v>5.5100671999999989E-2</v>
      </c>
      <c r="K37" s="34">
        <v>30</v>
      </c>
      <c r="L37" s="33">
        <v>2.649737399999999E-2</v>
      </c>
      <c r="M37" s="33">
        <v>2.8603297999999999E-2</v>
      </c>
      <c r="N37" s="34">
        <v>58</v>
      </c>
      <c r="O37" s="34">
        <v>30</v>
      </c>
      <c r="P37" s="35">
        <v>0.28235294</v>
      </c>
      <c r="Q37" s="35">
        <v>0.26100000000000001</v>
      </c>
      <c r="R37" s="35">
        <v>-2.1352939999999987E-2</v>
      </c>
      <c r="S37" s="35">
        <v>0.62251656</v>
      </c>
      <c r="T37" s="35">
        <v>0.57699999999999996</v>
      </c>
      <c r="U37" s="35">
        <v>-4.5516560000000039E-2</v>
      </c>
      <c r="V37" s="35">
        <v>0.45785877000000003</v>
      </c>
      <c r="W37" s="35">
        <v>0.41399999999999998</v>
      </c>
      <c r="X37" s="35">
        <v>-4.3858770000000047E-2</v>
      </c>
      <c r="Y37" s="35">
        <v>0.59166666999999995</v>
      </c>
      <c r="Z37" s="35">
        <v>0.53300000000000003</v>
      </c>
      <c r="AA37" s="35">
        <v>-5.8666669999999921E-2</v>
      </c>
      <c r="AB37" s="35">
        <v>0.88652481999999999</v>
      </c>
      <c r="AC37" s="35">
        <v>0.86899999999999999</v>
      </c>
      <c r="AD37" s="35">
        <v>-1.7524819999999997E-2</v>
      </c>
      <c r="AE37" s="35">
        <v>0.79850745999999995</v>
      </c>
      <c r="AF37" s="35">
        <v>0.75900000000000001</v>
      </c>
      <c r="AG37" s="35">
        <v>-3.9507459999999939E-2</v>
      </c>
      <c r="AH37" s="36">
        <v>88.691884414009394</v>
      </c>
      <c r="AI37" s="36">
        <v>90.2</v>
      </c>
      <c r="AJ37" s="36">
        <v>1.508115585990609</v>
      </c>
      <c r="AK37" s="36">
        <v>15.4434632484957</v>
      </c>
      <c r="AL37" s="36">
        <v>13.5</v>
      </c>
      <c r="AM37" s="36">
        <v>-1.9434632484957</v>
      </c>
      <c r="AN37" s="37">
        <v>0.13664596000000001</v>
      </c>
      <c r="AO37" s="37">
        <v>0.11700000000000001</v>
      </c>
      <c r="AP37" s="37">
        <v>-1.9645960000000004E-2</v>
      </c>
      <c r="AQ37" s="37">
        <v>0.39130435000000002</v>
      </c>
      <c r="AR37" s="37">
        <v>0.48799999999999999</v>
      </c>
      <c r="AS37" s="36">
        <v>9.6695649999999966E-2</v>
      </c>
      <c r="AT37" s="34">
        <v>56.605138944027601</v>
      </c>
      <c r="AU37" s="34">
        <v>94</v>
      </c>
      <c r="AV37" s="34">
        <v>37.394861055972399</v>
      </c>
      <c r="AW37" s="34">
        <v>97.352506389509799</v>
      </c>
      <c r="AX37" s="34">
        <v>98</v>
      </c>
      <c r="AY37" s="34">
        <v>0.64749361049020138</v>
      </c>
      <c r="AZ37" s="34">
        <v>126.307907807652</v>
      </c>
      <c r="BA37" s="34">
        <v>105</v>
      </c>
      <c r="BB37" s="34">
        <v>-21.307907807652001</v>
      </c>
    </row>
    <row r="38" spans="1:54" x14ac:dyDescent="0.45">
      <c r="A38" s="32" t="s">
        <v>200</v>
      </c>
      <c r="B38" s="32" t="s">
        <v>105</v>
      </c>
      <c r="C38" s="33">
        <v>0.26277372199999999</v>
      </c>
      <c r="D38" s="33">
        <v>0.28599999999999998</v>
      </c>
      <c r="E38" s="33">
        <v>2.3226277999999989E-2</v>
      </c>
      <c r="F38" s="33">
        <v>0.288288288</v>
      </c>
      <c r="G38" s="33">
        <v>-2.5514566000000016E-2</v>
      </c>
      <c r="H38" s="33">
        <v>-2.2882880000000272E-3</v>
      </c>
      <c r="I38" s="33">
        <v>2.3226277999999989E-2</v>
      </c>
      <c r="J38" s="33">
        <v>2.3226277999999989E-2</v>
      </c>
      <c r="K38" s="34">
        <v>68</v>
      </c>
      <c r="L38" s="33">
        <v>2.5514566000000016E-2</v>
      </c>
      <c r="M38" s="33">
        <v>2.2882880000000272E-3</v>
      </c>
      <c r="N38" s="34">
        <v>59</v>
      </c>
      <c r="O38" s="34">
        <v>101</v>
      </c>
      <c r="P38" s="35">
        <v>0.22437673</v>
      </c>
      <c r="Q38" s="35">
        <v>0.20899999999999999</v>
      </c>
      <c r="R38" s="35">
        <v>-1.5376730000000005E-2</v>
      </c>
      <c r="S38" s="35">
        <v>0.57772020999999996</v>
      </c>
      <c r="T38" s="35">
        <v>0.62</v>
      </c>
      <c r="U38" s="35">
        <v>4.2279790000000039E-2</v>
      </c>
      <c r="V38" s="35">
        <v>0.40696117999999998</v>
      </c>
      <c r="W38" s="35">
        <v>0.42399999999999999</v>
      </c>
      <c r="X38" s="35">
        <v>1.703882000000001E-2</v>
      </c>
      <c r="Y38" s="35">
        <v>0.83950617000000005</v>
      </c>
      <c r="Z38" s="35">
        <v>0.69899999999999995</v>
      </c>
      <c r="AA38" s="35">
        <v>-0.1405061700000001</v>
      </c>
      <c r="AB38" s="35">
        <v>0.87892376999999999</v>
      </c>
      <c r="AC38" s="35">
        <v>0.91300000000000003</v>
      </c>
      <c r="AD38" s="35">
        <v>3.4076230000000041E-2</v>
      </c>
      <c r="AE38" s="35">
        <v>0.86842105000000003</v>
      </c>
      <c r="AF38" s="35">
        <v>0.86299999999999999</v>
      </c>
      <c r="AG38" s="35">
        <v>-5.4210500000000383E-3</v>
      </c>
      <c r="AH38" s="36">
        <v>85.831048801967</v>
      </c>
      <c r="AI38" s="36">
        <v>86.3</v>
      </c>
      <c r="AJ38" s="36">
        <v>0.46895119803299679</v>
      </c>
      <c r="AK38" s="36">
        <v>6.8697595681462902</v>
      </c>
      <c r="AL38" s="36">
        <v>11.9</v>
      </c>
      <c r="AM38" s="36">
        <v>5.0302404318537102</v>
      </c>
      <c r="AN38" s="37">
        <v>2.7777779999999998E-2</v>
      </c>
      <c r="AO38" s="37">
        <v>0.04</v>
      </c>
      <c r="AP38" s="37">
        <v>1.2222220000000002E-2</v>
      </c>
      <c r="AQ38" s="37">
        <v>0.25694444</v>
      </c>
      <c r="AR38" s="37">
        <v>0.255</v>
      </c>
      <c r="AS38" s="36">
        <v>-1.9444399999999917E-3</v>
      </c>
      <c r="AT38" s="34">
        <v>91.150202823879894</v>
      </c>
      <c r="AU38" s="34">
        <v>139</v>
      </c>
      <c r="AV38" s="34">
        <v>47.849797176120106</v>
      </c>
      <c r="AW38" s="34">
        <v>126.485711035135</v>
      </c>
      <c r="AX38" s="34">
        <v>100</v>
      </c>
      <c r="AY38" s="34">
        <v>-26.485711035134997</v>
      </c>
      <c r="AZ38" s="34">
        <v>76.269185424038199</v>
      </c>
      <c r="BA38" s="34">
        <v>81</v>
      </c>
      <c r="BB38" s="34">
        <v>4.7308145759618014</v>
      </c>
    </row>
    <row r="39" spans="1:54" x14ac:dyDescent="0.45">
      <c r="A39" s="32" t="s">
        <v>157</v>
      </c>
      <c r="B39" s="32" t="s">
        <v>121</v>
      </c>
      <c r="C39" s="33">
        <v>0.306748466</v>
      </c>
      <c r="D39" s="33">
        <v>0.34799999999999998</v>
      </c>
      <c r="E39" s="33">
        <v>4.1251533999999979E-2</v>
      </c>
      <c r="F39" s="33">
        <v>0.32930367500000002</v>
      </c>
      <c r="G39" s="33">
        <v>-2.255520900000002E-2</v>
      </c>
      <c r="H39" s="33">
        <v>1.8696324999999958E-2</v>
      </c>
      <c r="I39" s="33">
        <v>4.1251533999999979E-2</v>
      </c>
      <c r="J39" s="33">
        <v>4.1251533999999979E-2</v>
      </c>
      <c r="K39" s="34">
        <v>40</v>
      </c>
      <c r="L39" s="33">
        <v>2.255520900000002E-2</v>
      </c>
      <c r="M39" s="33">
        <v>1.8696324999999958E-2</v>
      </c>
      <c r="N39" s="34">
        <v>62</v>
      </c>
      <c r="O39" s="34">
        <v>46</v>
      </c>
      <c r="P39" s="35">
        <v>0.27642275999999999</v>
      </c>
      <c r="Q39" s="35">
        <v>0.33900000000000002</v>
      </c>
      <c r="R39" s="35">
        <v>6.2577240000000034E-2</v>
      </c>
      <c r="S39" s="35">
        <v>0.64052288000000002</v>
      </c>
      <c r="T39" s="35">
        <v>0.77100000000000002</v>
      </c>
      <c r="U39" s="35">
        <v>0.13047712</v>
      </c>
      <c r="V39" s="35">
        <v>0.45215562999999998</v>
      </c>
      <c r="W39" s="35">
        <v>0.54500000000000004</v>
      </c>
      <c r="X39" s="35">
        <v>9.2844370000000065E-2</v>
      </c>
      <c r="Y39" s="35">
        <v>0.49264706000000003</v>
      </c>
      <c r="Z39" s="35">
        <v>0.53</v>
      </c>
      <c r="AA39" s="35">
        <v>3.7352940000000001E-2</v>
      </c>
      <c r="AB39" s="35">
        <v>0.84013605000000002</v>
      </c>
      <c r="AC39" s="35">
        <v>0.82299999999999995</v>
      </c>
      <c r="AD39" s="35">
        <v>-1.7136050000000069E-2</v>
      </c>
      <c r="AE39" s="35">
        <v>0.73023256000000003</v>
      </c>
      <c r="AF39" s="35">
        <v>0.72799999999999998</v>
      </c>
      <c r="AG39" s="35">
        <v>-2.2325600000000501E-3</v>
      </c>
      <c r="AH39" s="36">
        <v>88.984848157097304</v>
      </c>
      <c r="AI39" s="36">
        <v>90.9</v>
      </c>
      <c r="AJ39" s="36">
        <v>1.9151518429027021</v>
      </c>
      <c r="AK39" s="36">
        <v>8.2624334307277891</v>
      </c>
      <c r="AL39" s="36">
        <v>10.3</v>
      </c>
      <c r="AM39" s="36">
        <v>2.0375665692722116</v>
      </c>
      <c r="AN39" s="37">
        <v>8.8235289999999994E-2</v>
      </c>
      <c r="AO39" s="37">
        <v>9.2999999999999999E-2</v>
      </c>
      <c r="AP39" s="37">
        <v>4.7647100000000053E-3</v>
      </c>
      <c r="AQ39" s="37">
        <v>0.44705882000000002</v>
      </c>
      <c r="AR39" s="37">
        <v>0.46700000000000003</v>
      </c>
      <c r="AS39" s="36">
        <v>1.9941180000000003E-2</v>
      </c>
      <c r="AT39" s="34">
        <v>97.671612265979604</v>
      </c>
      <c r="AU39" s="34">
        <v>119</v>
      </c>
      <c r="AV39" s="34">
        <v>21.328387734020396</v>
      </c>
      <c r="AW39" s="34">
        <v>116.24179867404099</v>
      </c>
      <c r="AX39" s="34">
        <v>102</v>
      </c>
      <c r="AY39" s="34">
        <v>-14.241798674040993</v>
      </c>
      <c r="AZ39" s="34">
        <v>82.422101154994607</v>
      </c>
      <c r="BA39" s="34">
        <v>87</v>
      </c>
      <c r="BB39" s="34">
        <v>4.577898845005393</v>
      </c>
    </row>
    <row r="40" spans="1:54" x14ac:dyDescent="0.45">
      <c r="A40" s="32" t="s">
        <v>56</v>
      </c>
      <c r="B40" s="32" t="s">
        <v>45</v>
      </c>
      <c r="C40" s="33">
        <v>0.30081300799999999</v>
      </c>
      <c r="D40" s="33">
        <v>0.33200000000000002</v>
      </c>
      <c r="E40" s="33">
        <v>3.1186992000000024E-2</v>
      </c>
      <c r="F40" s="33">
        <v>0.32266797899999999</v>
      </c>
      <c r="G40" s="33">
        <v>-2.1854971000000001E-2</v>
      </c>
      <c r="H40" s="33">
        <v>9.3320210000000237E-3</v>
      </c>
      <c r="I40" s="33">
        <v>3.1186992000000024E-2</v>
      </c>
      <c r="J40" s="33">
        <v>3.1186992000000024E-2</v>
      </c>
      <c r="K40" s="34">
        <v>55</v>
      </c>
      <c r="L40" s="33">
        <v>2.1854971000000001E-2</v>
      </c>
      <c r="M40" s="33">
        <v>9.3320210000000237E-3</v>
      </c>
      <c r="N40" s="34">
        <v>63</v>
      </c>
      <c r="O40" s="34">
        <v>77</v>
      </c>
      <c r="P40" s="35">
        <v>0.32196162</v>
      </c>
      <c r="Q40" s="35">
        <v>0.33</v>
      </c>
      <c r="R40" s="35">
        <v>8.0383800000000116E-3</v>
      </c>
      <c r="S40" s="35">
        <v>0.73829201</v>
      </c>
      <c r="T40" s="35">
        <v>0.79500000000000004</v>
      </c>
      <c r="U40" s="35">
        <v>5.6707990000000041E-2</v>
      </c>
      <c r="V40" s="35">
        <v>0.50360576999999995</v>
      </c>
      <c r="W40" s="35">
        <v>0.53300000000000003</v>
      </c>
      <c r="X40" s="35">
        <v>2.9394230000000077E-2</v>
      </c>
      <c r="Y40" s="35">
        <v>0.48344371000000003</v>
      </c>
      <c r="Z40" s="35">
        <v>0.53700000000000003</v>
      </c>
      <c r="AA40" s="35">
        <v>5.3556290000000006E-2</v>
      </c>
      <c r="AB40" s="35">
        <v>0.84328358000000003</v>
      </c>
      <c r="AC40" s="35">
        <v>0.89300000000000002</v>
      </c>
      <c r="AD40" s="35">
        <v>4.9716419999999983E-2</v>
      </c>
      <c r="AE40" s="35">
        <v>0.71360382</v>
      </c>
      <c r="AF40" s="35">
        <v>0.76900000000000002</v>
      </c>
      <c r="AG40" s="35">
        <v>5.5396180000000017E-2</v>
      </c>
      <c r="AH40" s="36">
        <v>91.213328698102103</v>
      </c>
      <c r="AI40" s="36">
        <v>91.1</v>
      </c>
      <c r="AJ40" s="36">
        <v>-0.11332869810210866</v>
      </c>
      <c r="AK40" s="36">
        <v>13.617346959955499</v>
      </c>
      <c r="AL40" s="36">
        <v>14.2</v>
      </c>
      <c r="AM40" s="36">
        <v>0.5826530400444998</v>
      </c>
      <c r="AN40" s="37">
        <v>0.11764706</v>
      </c>
      <c r="AO40" s="37">
        <v>8.1000000000000003E-2</v>
      </c>
      <c r="AP40" s="37">
        <v>-3.6647059999999995E-2</v>
      </c>
      <c r="AQ40" s="37">
        <v>0.47794118000000002</v>
      </c>
      <c r="AR40" s="37">
        <v>0.47399999999999998</v>
      </c>
      <c r="AS40" s="36">
        <v>-3.9411800000000441E-3</v>
      </c>
      <c r="AT40" s="34">
        <v>96.191739086033095</v>
      </c>
      <c r="AU40" s="34">
        <v>127</v>
      </c>
      <c r="AV40" s="34">
        <v>30.808260913966905</v>
      </c>
      <c r="AW40" s="34">
        <v>87.181349005531203</v>
      </c>
      <c r="AX40" s="34">
        <v>85</v>
      </c>
      <c r="AY40" s="34">
        <v>-2.181349005531203</v>
      </c>
      <c r="AZ40" s="34">
        <v>116.89673025220701</v>
      </c>
      <c r="BA40" s="34">
        <v>103</v>
      </c>
      <c r="BB40" s="34">
        <v>-13.896730252207007</v>
      </c>
    </row>
    <row r="41" spans="1:54" x14ac:dyDescent="0.45">
      <c r="A41" s="32" t="s">
        <v>60</v>
      </c>
      <c r="B41" s="32" t="s">
        <v>61</v>
      </c>
      <c r="C41" s="33">
        <v>0.26344086</v>
      </c>
      <c r="D41" s="33">
        <v>0.24199999999999999</v>
      </c>
      <c r="E41" s="33">
        <v>-2.1440860000000006E-2</v>
      </c>
      <c r="F41" s="33">
        <v>0.283636363</v>
      </c>
      <c r="G41" s="33">
        <v>-2.0195503000000004E-2</v>
      </c>
      <c r="H41" s="33">
        <v>-4.163636300000001E-2</v>
      </c>
      <c r="I41" s="33">
        <v>-2.1440860000000006E-2</v>
      </c>
      <c r="J41" s="33">
        <v>2.1440860000000006E-2</v>
      </c>
      <c r="K41" s="34">
        <v>70</v>
      </c>
      <c r="L41" s="33">
        <v>2.0195503000000004E-2</v>
      </c>
      <c r="M41" s="33">
        <v>4.163636300000001E-2</v>
      </c>
      <c r="N41" s="34">
        <v>66</v>
      </c>
      <c r="O41" s="34">
        <v>14</v>
      </c>
      <c r="P41" s="35">
        <v>0.26555023999999999</v>
      </c>
      <c r="Q41" s="35">
        <v>0.25800000000000001</v>
      </c>
      <c r="R41" s="35">
        <v>-7.5502399999999859E-3</v>
      </c>
      <c r="S41" s="35">
        <v>0.74532710000000002</v>
      </c>
      <c r="T41" s="35">
        <v>0.72899999999999998</v>
      </c>
      <c r="U41" s="35">
        <v>-1.6327100000000039E-2</v>
      </c>
      <c r="V41" s="35">
        <v>0.50827423000000005</v>
      </c>
      <c r="W41" s="35">
        <v>0.49199999999999999</v>
      </c>
      <c r="X41" s="35">
        <v>-1.6274230000000056E-2</v>
      </c>
      <c r="Y41" s="35">
        <v>0.52252251999999999</v>
      </c>
      <c r="Z41" s="35">
        <v>0.59599999999999997</v>
      </c>
      <c r="AA41" s="35">
        <v>7.3477479999999984E-2</v>
      </c>
      <c r="AB41" s="35">
        <v>0.91222570999999997</v>
      </c>
      <c r="AC41" s="35">
        <v>0.89500000000000002</v>
      </c>
      <c r="AD41" s="35">
        <v>-1.722570999999995E-2</v>
      </c>
      <c r="AE41" s="35">
        <v>0.81162791000000001</v>
      </c>
      <c r="AF41" s="35">
        <v>0.81599999999999995</v>
      </c>
      <c r="AG41" s="35">
        <v>4.3720899999999396E-3</v>
      </c>
      <c r="AH41" s="36">
        <v>87.1541832557091</v>
      </c>
      <c r="AI41" s="36">
        <v>87.3</v>
      </c>
      <c r="AJ41" s="36">
        <v>0.1458167442908973</v>
      </c>
      <c r="AK41" s="36">
        <v>17.034262629044299</v>
      </c>
      <c r="AL41" s="36">
        <v>17</v>
      </c>
      <c r="AM41" s="36">
        <v>-3.4262629044299331E-2</v>
      </c>
      <c r="AN41" s="37">
        <v>6.6666669999999997E-2</v>
      </c>
      <c r="AO41" s="37">
        <v>5.3999999999999999E-2</v>
      </c>
      <c r="AP41" s="37">
        <v>-1.2666669999999998E-2</v>
      </c>
      <c r="AQ41" s="37">
        <v>0.33333332999999998</v>
      </c>
      <c r="AR41" s="37">
        <v>0.35299999999999998</v>
      </c>
      <c r="AS41" s="36">
        <v>1.9666669999999997E-2</v>
      </c>
      <c r="AT41" s="34">
        <v>115.999150447576</v>
      </c>
      <c r="AU41" s="34">
        <v>84</v>
      </c>
      <c r="AV41" s="34">
        <v>-31.999150447576</v>
      </c>
      <c r="AW41" s="34">
        <v>88.987036570541093</v>
      </c>
      <c r="AX41" s="34">
        <v>98</v>
      </c>
      <c r="AY41" s="34">
        <v>9.0129634294589067</v>
      </c>
      <c r="AZ41" s="34">
        <v>103.731679778165</v>
      </c>
      <c r="BA41" s="34">
        <v>110</v>
      </c>
      <c r="BB41" s="34">
        <v>6.2683202218349976</v>
      </c>
    </row>
    <row r="42" spans="1:54" x14ac:dyDescent="0.45">
      <c r="A42" s="32" t="s">
        <v>82</v>
      </c>
      <c r="B42" s="32" t="s">
        <v>38</v>
      </c>
      <c r="C42" s="33">
        <v>0.28947368400000001</v>
      </c>
      <c r="D42" s="33">
        <v>0.30099999999999999</v>
      </c>
      <c r="E42" s="33">
        <v>1.1526315999999981E-2</v>
      </c>
      <c r="F42" s="33">
        <v>0.30896686099999998</v>
      </c>
      <c r="G42" s="33">
        <v>-1.9493176999999973E-2</v>
      </c>
      <c r="H42" s="33">
        <v>-7.9668609999999918E-3</v>
      </c>
      <c r="I42" s="33">
        <v>1.1526315999999981E-2</v>
      </c>
      <c r="J42" s="33">
        <v>1.1526315999999981E-2</v>
      </c>
      <c r="K42" s="34">
        <v>86</v>
      </c>
      <c r="L42" s="33">
        <v>1.9493176999999973E-2</v>
      </c>
      <c r="M42" s="33">
        <v>7.9668609999999918E-3</v>
      </c>
      <c r="N42" s="34">
        <v>67</v>
      </c>
      <c r="O42" s="34">
        <v>83</v>
      </c>
      <c r="P42" s="35">
        <v>0.24713958999999999</v>
      </c>
      <c r="Q42" s="35">
        <v>0.28399999999999997</v>
      </c>
      <c r="R42" s="35">
        <v>3.6860409999999982E-2</v>
      </c>
      <c r="S42" s="35">
        <v>0.6892779</v>
      </c>
      <c r="T42" s="35">
        <v>0.71799999999999997</v>
      </c>
      <c r="U42" s="35">
        <v>2.8722099999999973E-2</v>
      </c>
      <c r="V42" s="35">
        <v>0.47315436</v>
      </c>
      <c r="W42" s="35">
        <v>0.5</v>
      </c>
      <c r="X42" s="35">
        <v>2.6845640000000004E-2</v>
      </c>
      <c r="Y42" s="35">
        <v>0.44444444</v>
      </c>
      <c r="Z42" s="35">
        <v>0.48499999999999999</v>
      </c>
      <c r="AA42" s="35">
        <v>4.0555559999999991E-2</v>
      </c>
      <c r="AB42" s="35">
        <v>0.84126984000000005</v>
      </c>
      <c r="AC42" s="35">
        <v>0.83499999999999996</v>
      </c>
      <c r="AD42" s="35">
        <v>-6.269840000000082E-3</v>
      </c>
      <c r="AE42" s="35">
        <v>0.73995272000000001</v>
      </c>
      <c r="AF42" s="35">
        <v>0.73499999999999999</v>
      </c>
      <c r="AG42" s="35">
        <v>-4.9527200000000215E-3</v>
      </c>
      <c r="AH42" s="36">
        <v>89.282098579406707</v>
      </c>
      <c r="AI42" s="36">
        <v>88.5</v>
      </c>
      <c r="AJ42" s="36">
        <v>-0.78209857940670702</v>
      </c>
      <c r="AK42" s="36">
        <v>20.523312100767999</v>
      </c>
      <c r="AL42" s="36">
        <v>20.2</v>
      </c>
      <c r="AM42" s="36">
        <v>-0.32331210076799977</v>
      </c>
      <c r="AN42" s="37">
        <v>0.10625</v>
      </c>
      <c r="AO42" s="37">
        <v>0.13200000000000001</v>
      </c>
      <c r="AP42" s="37">
        <v>2.5750000000000009E-2</v>
      </c>
      <c r="AQ42" s="37">
        <v>0.41875000000000001</v>
      </c>
      <c r="AR42" s="37">
        <v>0.38800000000000001</v>
      </c>
      <c r="AS42" s="36">
        <v>-3.075E-2</v>
      </c>
      <c r="AT42" s="34">
        <v>97.486628181380894</v>
      </c>
      <c r="AU42" s="34">
        <v>89</v>
      </c>
      <c r="AV42" s="34">
        <v>-8.4866281813808939</v>
      </c>
      <c r="AW42" s="34">
        <v>72.651124171275995</v>
      </c>
      <c r="AX42" s="34">
        <v>75</v>
      </c>
      <c r="AY42" s="34">
        <v>2.3488758287240046</v>
      </c>
      <c r="AZ42" s="34">
        <v>133.04432955739301</v>
      </c>
      <c r="BA42" s="34">
        <v>135</v>
      </c>
      <c r="BB42" s="34">
        <v>1.9556704426069871</v>
      </c>
    </row>
    <row r="43" spans="1:54" x14ac:dyDescent="0.45">
      <c r="A43" s="32" t="s">
        <v>158</v>
      </c>
      <c r="B43" s="32" t="s">
        <v>96</v>
      </c>
      <c r="C43" s="33">
        <v>0.268292682</v>
      </c>
      <c r="D43" s="33">
        <v>0.30199999999999999</v>
      </c>
      <c r="E43" s="33">
        <v>3.3707317999999986E-2</v>
      </c>
      <c r="F43" s="33">
        <v>0.28515318099999998</v>
      </c>
      <c r="G43" s="33">
        <v>-1.6860498999999973E-2</v>
      </c>
      <c r="H43" s="33">
        <v>1.6846819000000013E-2</v>
      </c>
      <c r="I43" s="33">
        <v>3.3707317999999986E-2</v>
      </c>
      <c r="J43" s="33">
        <v>3.3707317999999986E-2</v>
      </c>
      <c r="K43" s="34">
        <v>52</v>
      </c>
      <c r="L43" s="33">
        <v>1.6860498999999973E-2</v>
      </c>
      <c r="M43" s="33">
        <v>1.6846819000000013E-2</v>
      </c>
      <c r="N43" s="34">
        <v>69</v>
      </c>
      <c r="O43" s="34">
        <v>50</v>
      </c>
      <c r="P43" s="35">
        <v>0.28731342999999998</v>
      </c>
      <c r="Q43" s="35">
        <v>0.33200000000000002</v>
      </c>
      <c r="R43" s="35">
        <v>4.4686570000000037E-2</v>
      </c>
      <c r="S43" s="35">
        <v>0.70948012000000005</v>
      </c>
      <c r="T43" s="35">
        <v>0.65200000000000002</v>
      </c>
      <c r="U43" s="35">
        <v>-5.7480120000000023E-2</v>
      </c>
      <c r="V43" s="35">
        <v>0.51932772999999999</v>
      </c>
      <c r="W43" s="35">
        <v>0.49199999999999999</v>
      </c>
      <c r="X43" s="35">
        <v>-2.7327729999999995E-2</v>
      </c>
      <c r="Y43" s="35">
        <v>0.54545454999999998</v>
      </c>
      <c r="Z43" s="35">
        <v>0.68899999999999995</v>
      </c>
      <c r="AA43" s="35">
        <v>0.14354544999999996</v>
      </c>
      <c r="AB43" s="35">
        <v>0.83189654999999996</v>
      </c>
      <c r="AC43" s="35">
        <v>0.88300000000000001</v>
      </c>
      <c r="AD43" s="35">
        <v>5.110345000000005E-2</v>
      </c>
      <c r="AE43" s="35">
        <v>0.76051780000000002</v>
      </c>
      <c r="AF43" s="35">
        <v>0.81799999999999995</v>
      </c>
      <c r="AG43" s="35">
        <v>5.7482199999999928E-2</v>
      </c>
      <c r="AH43" s="36">
        <v>88.497242648784905</v>
      </c>
      <c r="AI43" s="36">
        <v>87.3</v>
      </c>
      <c r="AJ43" s="36">
        <v>-1.1972426487849077</v>
      </c>
      <c r="AK43" s="36">
        <v>22.321411730692901</v>
      </c>
      <c r="AL43" s="36">
        <v>13.6</v>
      </c>
      <c r="AM43" s="36">
        <v>-8.7214117306929015</v>
      </c>
      <c r="AN43" s="37">
        <v>8.4615380000000004E-2</v>
      </c>
      <c r="AO43" s="37">
        <v>4.5999999999999999E-2</v>
      </c>
      <c r="AP43" s="37">
        <v>-3.8615380000000005E-2</v>
      </c>
      <c r="AQ43" s="37">
        <v>0.34615384999999999</v>
      </c>
      <c r="AR43" s="37">
        <v>0.31</v>
      </c>
      <c r="AS43" s="36">
        <v>-3.6153849999999987E-2</v>
      </c>
      <c r="AT43" s="34">
        <v>77.408736591725599</v>
      </c>
      <c r="AU43" s="34">
        <v>91</v>
      </c>
      <c r="AV43" s="34">
        <v>13.591263408274401</v>
      </c>
      <c r="AW43" s="34">
        <v>66.168408332926006</v>
      </c>
      <c r="AX43" s="34">
        <v>100</v>
      </c>
      <c r="AY43" s="34">
        <v>33.831591667073994</v>
      </c>
      <c r="AZ43" s="34">
        <v>151.31039607986901</v>
      </c>
      <c r="BA43" s="34">
        <v>105</v>
      </c>
      <c r="BB43" s="34">
        <v>-46.310396079869008</v>
      </c>
    </row>
    <row r="44" spans="1:54" x14ac:dyDescent="0.45">
      <c r="A44" s="32" t="s">
        <v>95</v>
      </c>
      <c r="B44" s="32" t="s">
        <v>96</v>
      </c>
      <c r="C44" s="33">
        <v>0.28846153800000002</v>
      </c>
      <c r="D44" s="33">
        <v>0.28899999999999998</v>
      </c>
      <c r="E44" s="33">
        <v>5.384619999999618E-4</v>
      </c>
      <c r="F44" s="33">
        <v>0.30332326199999998</v>
      </c>
      <c r="G44" s="33">
        <v>-1.4861723999999965E-2</v>
      </c>
      <c r="H44" s="33">
        <v>-1.4323262000000003E-2</v>
      </c>
      <c r="I44" s="33">
        <v>5.384619999999618E-4</v>
      </c>
      <c r="J44" s="33">
        <v>5.384619999999618E-4</v>
      </c>
      <c r="K44" s="34">
        <v>102</v>
      </c>
      <c r="L44" s="33">
        <v>1.4861723999999965E-2</v>
      </c>
      <c r="M44" s="33">
        <v>1.4323262000000003E-2</v>
      </c>
      <c r="N44" s="34">
        <v>72</v>
      </c>
      <c r="O44" s="34">
        <v>57</v>
      </c>
      <c r="P44" s="35">
        <v>0.30193905999999998</v>
      </c>
      <c r="Q44" s="35">
        <v>0.32200000000000001</v>
      </c>
      <c r="R44" s="35">
        <v>2.0060940000000027E-2</v>
      </c>
      <c r="S44" s="35">
        <v>0.61780104999999996</v>
      </c>
      <c r="T44" s="35">
        <v>0.61899999999999999</v>
      </c>
      <c r="U44" s="35">
        <v>1.1989500000000319E-3</v>
      </c>
      <c r="V44" s="35">
        <v>0.46433377999999997</v>
      </c>
      <c r="W44" s="35">
        <v>0.47799999999999998</v>
      </c>
      <c r="X44" s="35">
        <v>1.3666220000000007E-2</v>
      </c>
      <c r="Y44" s="35">
        <v>0.68807339000000001</v>
      </c>
      <c r="Z44" s="35">
        <v>0.80700000000000005</v>
      </c>
      <c r="AA44" s="35">
        <v>0.11892661000000004</v>
      </c>
      <c r="AB44" s="35">
        <v>0.93644068000000003</v>
      </c>
      <c r="AC44" s="35">
        <v>0.94699999999999995</v>
      </c>
      <c r="AD44" s="35">
        <v>1.0559319999999928E-2</v>
      </c>
      <c r="AE44" s="35">
        <v>0.85797100999999998</v>
      </c>
      <c r="AF44" s="35">
        <v>0.90200000000000002</v>
      </c>
      <c r="AG44" s="35">
        <v>4.4028990000000046E-2</v>
      </c>
      <c r="AH44" s="36">
        <v>87.209615779828397</v>
      </c>
      <c r="AI44" s="36">
        <v>85</v>
      </c>
      <c r="AJ44" s="36">
        <v>-2.2096157798283969</v>
      </c>
      <c r="AK44" s="36">
        <v>11.390610691867201</v>
      </c>
      <c r="AL44" s="36">
        <v>9.3000000000000007</v>
      </c>
      <c r="AM44" s="36">
        <v>-2.0906106918671998</v>
      </c>
      <c r="AN44" s="37">
        <v>1.8987339999999998E-2</v>
      </c>
      <c r="AO44" s="37">
        <v>1.2999999999999999E-2</v>
      </c>
      <c r="AP44" s="37">
        <v>-5.987339999999999E-3</v>
      </c>
      <c r="AQ44" s="37">
        <v>0.34810127000000002</v>
      </c>
      <c r="AR44" s="37">
        <v>0.26</v>
      </c>
      <c r="AS44" s="36">
        <v>-8.8101270000000009E-2</v>
      </c>
      <c r="AT44" s="34">
        <v>98.720635808221203</v>
      </c>
      <c r="AU44" s="34">
        <v>131</v>
      </c>
      <c r="AV44" s="34">
        <v>32.279364191778797</v>
      </c>
      <c r="AW44" s="34">
        <v>104.47047714807201</v>
      </c>
      <c r="AX44" s="34">
        <v>106</v>
      </c>
      <c r="AY44" s="34">
        <v>1.5295228519279931</v>
      </c>
      <c r="AZ44" s="34">
        <v>95.503700554587994</v>
      </c>
      <c r="BA44" s="34">
        <v>77</v>
      </c>
      <c r="BB44" s="34">
        <v>-18.503700554587994</v>
      </c>
    </row>
    <row r="45" spans="1:54" x14ac:dyDescent="0.45">
      <c r="A45" s="32" t="s">
        <v>87</v>
      </c>
      <c r="B45" s="32" t="s">
        <v>30</v>
      </c>
      <c r="C45" s="33">
        <v>0.32704402500000002</v>
      </c>
      <c r="D45" s="33">
        <v>0.30099999999999999</v>
      </c>
      <c r="E45" s="33">
        <v>-2.6044025000000026E-2</v>
      </c>
      <c r="F45" s="33">
        <v>0.341760803</v>
      </c>
      <c r="G45" s="33">
        <v>-1.4716777999999986E-2</v>
      </c>
      <c r="H45" s="33">
        <v>-4.0760803000000012E-2</v>
      </c>
      <c r="I45" s="33">
        <v>-2.6044025000000026E-2</v>
      </c>
      <c r="J45" s="33">
        <v>2.6044025000000026E-2</v>
      </c>
      <c r="K45" s="34">
        <v>62</v>
      </c>
      <c r="L45" s="33">
        <v>1.4716777999999986E-2</v>
      </c>
      <c r="M45" s="33">
        <v>4.0760803000000012E-2</v>
      </c>
      <c r="N45" s="34">
        <v>73</v>
      </c>
      <c r="O45" s="34">
        <v>16</v>
      </c>
      <c r="P45" s="35">
        <v>0.26513569999999997</v>
      </c>
      <c r="Q45" s="35">
        <v>0.25900000000000001</v>
      </c>
      <c r="R45" s="35">
        <v>-6.1356999999999662E-3</v>
      </c>
      <c r="S45" s="35">
        <v>0.74463519</v>
      </c>
      <c r="T45" s="35">
        <v>0.72599999999999998</v>
      </c>
      <c r="U45" s="35">
        <v>-1.8635190000000024E-2</v>
      </c>
      <c r="V45" s="35">
        <v>0.50158729999999996</v>
      </c>
      <c r="W45" s="35">
        <v>0.495</v>
      </c>
      <c r="X45" s="35">
        <v>-6.5872999999999626E-3</v>
      </c>
      <c r="Y45" s="35">
        <v>0.70078739999999995</v>
      </c>
      <c r="Z45" s="35">
        <v>0.70199999999999996</v>
      </c>
      <c r="AA45" s="35">
        <v>1.2126000000000081E-3</v>
      </c>
      <c r="AB45" s="35">
        <v>0.85302593999999998</v>
      </c>
      <c r="AC45" s="35">
        <v>0.85899999999999999</v>
      </c>
      <c r="AD45" s="35">
        <v>5.9740600000000033E-3</v>
      </c>
      <c r="AE45" s="35">
        <v>0.81223628999999997</v>
      </c>
      <c r="AF45" s="35">
        <v>0.81799999999999995</v>
      </c>
      <c r="AG45" s="35">
        <v>5.7637099999999775E-3</v>
      </c>
      <c r="AH45" s="36">
        <v>88.646119466642006</v>
      </c>
      <c r="AI45" s="36">
        <v>90.4</v>
      </c>
      <c r="AJ45" s="36">
        <v>1.7538805333580001</v>
      </c>
      <c r="AK45" s="36">
        <v>17.604080163850998</v>
      </c>
      <c r="AL45" s="36">
        <v>12.6</v>
      </c>
      <c r="AM45" s="36">
        <v>-5.0040801638509986</v>
      </c>
      <c r="AN45" s="37">
        <v>9.7560980000000005E-2</v>
      </c>
      <c r="AO45" s="37">
        <v>0.10299999999999999</v>
      </c>
      <c r="AP45" s="37">
        <v>5.4390199999999889E-3</v>
      </c>
      <c r="AQ45" s="37">
        <v>0.39634145999999998</v>
      </c>
      <c r="AR45" s="37">
        <v>0.438</v>
      </c>
      <c r="AS45" s="36">
        <v>4.1658540000000022E-2</v>
      </c>
      <c r="AT45" s="34">
        <v>119.653139206733</v>
      </c>
      <c r="AU45" s="34">
        <v>108</v>
      </c>
      <c r="AV45" s="34">
        <v>-11.653139206733002</v>
      </c>
      <c r="AW45" s="34">
        <v>72.2967282678309</v>
      </c>
      <c r="AX45" s="34">
        <v>100</v>
      </c>
      <c r="AY45" s="34">
        <v>27.7032717321691</v>
      </c>
      <c r="AZ45" s="34">
        <v>121.58419738178</v>
      </c>
      <c r="BA45" s="34">
        <v>96</v>
      </c>
      <c r="BB45" s="34">
        <v>-25.584197381780001</v>
      </c>
    </row>
    <row r="46" spans="1:54" x14ac:dyDescent="0.45">
      <c r="A46" s="32" t="s">
        <v>85</v>
      </c>
      <c r="B46" s="32" t="s">
        <v>86</v>
      </c>
      <c r="C46" s="33">
        <v>0.28082191699999998</v>
      </c>
      <c r="D46" s="33">
        <v>0.309</v>
      </c>
      <c r="E46" s="33">
        <v>2.817808300000002E-2</v>
      </c>
      <c r="F46" s="33">
        <v>0.29550231100000002</v>
      </c>
      <c r="G46" s="33">
        <v>-1.4680394000000041E-2</v>
      </c>
      <c r="H46" s="33">
        <v>1.3497688999999979E-2</v>
      </c>
      <c r="I46" s="33">
        <v>2.817808300000002E-2</v>
      </c>
      <c r="J46" s="33">
        <v>2.817808300000002E-2</v>
      </c>
      <c r="K46" s="34">
        <v>61</v>
      </c>
      <c r="L46" s="33">
        <v>1.4680394000000041E-2</v>
      </c>
      <c r="M46" s="33">
        <v>1.3497688999999979E-2</v>
      </c>
      <c r="N46" s="34">
        <v>74</v>
      </c>
      <c r="O46" s="34">
        <v>62</v>
      </c>
      <c r="P46" s="35">
        <v>0.26618704999999998</v>
      </c>
      <c r="Q46" s="35">
        <v>0.20399999999999999</v>
      </c>
      <c r="R46" s="35">
        <v>-6.2187049999999994E-2</v>
      </c>
      <c r="S46" s="35">
        <v>0.62278977999999996</v>
      </c>
      <c r="T46" s="35">
        <v>0.63600000000000001</v>
      </c>
      <c r="U46" s="35">
        <v>1.321022000000005E-2</v>
      </c>
      <c r="V46" s="35">
        <v>0.46220302000000002</v>
      </c>
      <c r="W46" s="35">
        <v>0.437</v>
      </c>
      <c r="X46" s="35">
        <v>-2.520302000000002E-2</v>
      </c>
      <c r="Y46" s="35">
        <v>0.66666667000000002</v>
      </c>
      <c r="Z46" s="35">
        <v>0.63400000000000001</v>
      </c>
      <c r="AA46" s="35">
        <v>-3.2666670000000009E-2</v>
      </c>
      <c r="AB46" s="35">
        <v>0.84227129000000001</v>
      </c>
      <c r="AC46" s="35">
        <v>0.83299999999999996</v>
      </c>
      <c r="AD46" s="35">
        <v>-9.2712900000000431E-3</v>
      </c>
      <c r="AE46" s="35">
        <v>0.79672896999999998</v>
      </c>
      <c r="AF46" s="35">
        <v>0.79</v>
      </c>
      <c r="AG46" s="35">
        <v>-6.7289699999999453E-3</v>
      </c>
      <c r="AH46" s="36">
        <v>92.167842171408907</v>
      </c>
      <c r="AI46" s="36">
        <v>94</v>
      </c>
      <c r="AJ46" s="36">
        <v>1.8321578285910931</v>
      </c>
      <c r="AK46" s="36">
        <v>14.769177446117601</v>
      </c>
      <c r="AL46" s="36">
        <v>16.8</v>
      </c>
      <c r="AM46" s="36">
        <v>2.0308225538824001</v>
      </c>
      <c r="AN46" s="37">
        <v>0.11038961</v>
      </c>
      <c r="AO46" s="37">
        <v>0.13400000000000001</v>
      </c>
      <c r="AP46" s="37">
        <v>2.3610390000000009E-2</v>
      </c>
      <c r="AQ46" s="37">
        <v>0.46753246999999998</v>
      </c>
      <c r="AR46" s="37">
        <v>0.48699999999999999</v>
      </c>
      <c r="AS46" s="36">
        <v>1.9467530000000011E-2</v>
      </c>
      <c r="AT46" s="34">
        <v>88.215800788368796</v>
      </c>
      <c r="AU46" s="34">
        <v>83</v>
      </c>
      <c r="AV46" s="34">
        <v>-5.2158007883687958</v>
      </c>
      <c r="AW46" s="34">
        <v>93.597292299952301</v>
      </c>
      <c r="AX46" s="34">
        <v>87</v>
      </c>
      <c r="AY46" s="34">
        <v>-6.5972922999523007</v>
      </c>
      <c r="AZ46" s="34">
        <v>113.73179575385799</v>
      </c>
      <c r="BA46" s="34">
        <v>124</v>
      </c>
      <c r="BB46" s="34">
        <v>10.268204246142005</v>
      </c>
    </row>
    <row r="47" spans="1:54" x14ac:dyDescent="0.45">
      <c r="A47" s="32" t="s">
        <v>159</v>
      </c>
      <c r="B47" s="32" t="s">
        <v>61</v>
      </c>
      <c r="C47" s="33">
        <v>0.277777777</v>
      </c>
      <c r="D47" s="33">
        <v>0.254</v>
      </c>
      <c r="E47" s="33">
        <v>-2.3777777E-2</v>
      </c>
      <c r="F47" s="33">
        <v>0.29092159499999998</v>
      </c>
      <c r="G47" s="33">
        <v>-1.3143817999999974E-2</v>
      </c>
      <c r="H47" s="33">
        <v>-3.6921594999999974E-2</v>
      </c>
      <c r="I47" s="33">
        <v>-2.3777777E-2</v>
      </c>
      <c r="J47" s="33">
        <v>2.3777777E-2</v>
      </c>
      <c r="K47" s="34">
        <v>66</v>
      </c>
      <c r="L47" s="33">
        <v>1.3143817999999974E-2</v>
      </c>
      <c r="M47" s="33">
        <v>3.6921594999999974E-2</v>
      </c>
      <c r="N47" s="34">
        <v>78</v>
      </c>
      <c r="O47" s="34">
        <v>22</v>
      </c>
      <c r="P47" s="35">
        <v>0.36138614000000002</v>
      </c>
      <c r="Q47" s="35">
        <v>0.33700000000000002</v>
      </c>
      <c r="R47" s="35">
        <v>-2.4386140000000001E-2</v>
      </c>
      <c r="S47" s="35">
        <v>0.75690608000000004</v>
      </c>
      <c r="T47" s="35">
        <v>0.72199999999999998</v>
      </c>
      <c r="U47" s="35">
        <v>-3.4906080000000062E-2</v>
      </c>
      <c r="V47" s="35">
        <v>0.54830287</v>
      </c>
      <c r="W47" s="35">
        <v>0.51300000000000001</v>
      </c>
      <c r="X47" s="35">
        <v>-3.5302869999999986E-2</v>
      </c>
      <c r="Y47" s="35">
        <v>0.47945205000000002</v>
      </c>
      <c r="Z47" s="35">
        <v>0.46800000000000003</v>
      </c>
      <c r="AA47" s="35">
        <v>-1.1452049999999991E-2</v>
      </c>
      <c r="AB47" s="35">
        <v>0.81386860999999999</v>
      </c>
      <c r="AC47" s="35">
        <v>0.76700000000000002</v>
      </c>
      <c r="AD47" s="35">
        <v>-4.6868609999999977E-2</v>
      </c>
      <c r="AE47" s="35">
        <v>0.69761905000000002</v>
      </c>
      <c r="AF47" s="35">
        <v>0.66100000000000003</v>
      </c>
      <c r="AG47" s="35">
        <v>-3.6619049999999986E-2</v>
      </c>
      <c r="AH47" s="36">
        <v>91.815348970717196</v>
      </c>
      <c r="AI47" s="36">
        <v>90.8</v>
      </c>
      <c r="AJ47" s="36">
        <v>-1.0153489707171985</v>
      </c>
      <c r="AK47" s="36">
        <v>16.987535974253699</v>
      </c>
      <c r="AL47" s="36">
        <v>14.6</v>
      </c>
      <c r="AM47" s="36">
        <v>-2.3875359742536997</v>
      </c>
      <c r="AN47" s="37">
        <v>0.15942028999999999</v>
      </c>
      <c r="AO47" s="37">
        <v>0.111</v>
      </c>
      <c r="AP47" s="37">
        <v>-4.8420289999999991E-2</v>
      </c>
      <c r="AQ47" s="37">
        <v>0.48550725</v>
      </c>
      <c r="AR47" s="37">
        <v>0.47</v>
      </c>
      <c r="AS47" s="36">
        <v>-1.5507250000000028E-2</v>
      </c>
      <c r="AT47" s="34">
        <v>89.406459839264002</v>
      </c>
      <c r="AU47" s="34">
        <v>94</v>
      </c>
      <c r="AV47" s="34">
        <v>4.5935401607359978</v>
      </c>
      <c r="AW47" s="34">
        <v>85.574791981036398</v>
      </c>
      <c r="AX47" s="34">
        <v>97</v>
      </c>
      <c r="AY47" s="34">
        <v>11.425208018963602</v>
      </c>
      <c r="AZ47" s="34">
        <v>120.601636351187</v>
      </c>
      <c r="BA47" s="34">
        <v>106</v>
      </c>
      <c r="BB47" s="34">
        <v>-14.601636351186997</v>
      </c>
    </row>
    <row r="48" spans="1:54" x14ac:dyDescent="0.45">
      <c r="A48" s="32" t="s">
        <v>188</v>
      </c>
      <c r="B48" s="32" t="s">
        <v>53</v>
      </c>
      <c r="C48" s="33">
        <v>0.28666666600000001</v>
      </c>
      <c r="D48" s="33">
        <v>0.308</v>
      </c>
      <c r="E48" s="33">
        <v>2.1333333999999982E-2</v>
      </c>
      <c r="F48" s="33">
        <v>0.29808251000000002</v>
      </c>
      <c r="G48" s="33">
        <v>-1.1415844000000008E-2</v>
      </c>
      <c r="H48" s="33">
        <v>9.9174899999999733E-3</v>
      </c>
      <c r="I48" s="33">
        <v>2.1333333999999982E-2</v>
      </c>
      <c r="J48" s="33">
        <v>2.1333333999999982E-2</v>
      </c>
      <c r="K48" s="34">
        <v>71</v>
      </c>
      <c r="L48" s="33">
        <v>1.1415844000000008E-2</v>
      </c>
      <c r="M48" s="33">
        <v>9.9174899999999733E-3</v>
      </c>
      <c r="N48" s="34">
        <v>79</v>
      </c>
      <c r="O48" s="34">
        <v>73</v>
      </c>
      <c r="P48" s="35">
        <v>0.26873385</v>
      </c>
      <c r="Q48" s="35">
        <v>0.27400000000000002</v>
      </c>
      <c r="R48" s="35">
        <v>5.266150000000025E-3</v>
      </c>
      <c r="S48" s="35">
        <v>0.71190476000000003</v>
      </c>
      <c r="T48" s="35">
        <v>0.71899999999999997</v>
      </c>
      <c r="U48" s="35">
        <v>7.0952399999999471E-3</v>
      </c>
      <c r="V48" s="35">
        <v>0.49938041999999999</v>
      </c>
      <c r="W48" s="35">
        <v>0.52</v>
      </c>
      <c r="X48" s="35">
        <v>2.0619580000000026E-2</v>
      </c>
      <c r="Y48" s="35">
        <v>0.47115384999999999</v>
      </c>
      <c r="Z48" s="35">
        <v>0.57199999999999995</v>
      </c>
      <c r="AA48" s="35">
        <v>0.10084614999999997</v>
      </c>
      <c r="AB48" s="35">
        <v>0.85953177000000003</v>
      </c>
      <c r="AC48" s="35">
        <v>0.878</v>
      </c>
      <c r="AD48" s="35">
        <v>1.8468229999999974E-2</v>
      </c>
      <c r="AE48" s="35">
        <v>0.75930520999999995</v>
      </c>
      <c r="AF48" s="35">
        <v>0.80600000000000005</v>
      </c>
      <c r="AG48" s="35">
        <v>4.6694790000000097E-2</v>
      </c>
      <c r="AH48" s="36">
        <v>92.088464325549495</v>
      </c>
      <c r="AI48" s="36">
        <v>92.5</v>
      </c>
      <c r="AJ48" s="36">
        <v>0.41153567445050498</v>
      </c>
      <c r="AK48" s="36">
        <v>9.3019541034511395</v>
      </c>
      <c r="AL48" s="36">
        <v>13.2</v>
      </c>
      <c r="AM48" s="36">
        <v>3.8980458965488598</v>
      </c>
      <c r="AN48" s="37">
        <v>8.3870970000000003E-2</v>
      </c>
      <c r="AO48" s="37">
        <v>0.111</v>
      </c>
      <c r="AP48" s="37">
        <v>2.7129029999999998E-2</v>
      </c>
      <c r="AQ48" s="37">
        <v>0.49032258000000001</v>
      </c>
      <c r="AR48" s="37">
        <v>0.48599999999999999</v>
      </c>
      <c r="AS48" s="36">
        <v>-4.3225800000000203E-3</v>
      </c>
      <c r="AT48" s="34">
        <v>81.681297007631898</v>
      </c>
      <c r="AU48" s="34">
        <v>97</v>
      </c>
      <c r="AV48" s="34">
        <v>15.318702992368102</v>
      </c>
      <c r="AW48" s="34">
        <v>117.75143230832199</v>
      </c>
      <c r="AX48" s="34">
        <v>98</v>
      </c>
      <c r="AY48" s="34">
        <v>-19.751432308321995</v>
      </c>
      <c r="AZ48" s="34">
        <v>89.2357166393938</v>
      </c>
      <c r="BA48" s="34">
        <v>104</v>
      </c>
      <c r="BB48" s="34">
        <v>14.7642833606062</v>
      </c>
    </row>
    <row r="49" spans="1:54" x14ac:dyDescent="0.45">
      <c r="A49" s="32" t="s">
        <v>54</v>
      </c>
      <c r="B49" s="32" t="s">
        <v>55</v>
      </c>
      <c r="C49" s="33">
        <v>0.34146341400000002</v>
      </c>
      <c r="D49" s="33">
        <v>0.34699999999999998</v>
      </c>
      <c r="E49" s="33">
        <v>5.5365859999999545E-3</v>
      </c>
      <c r="F49" s="33">
        <v>0.35011709600000002</v>
      </c>
      <c r="G49" s="33">
        <v>-8.6536819999999959E-3</v>
      </c>
      <c r="H49" s="33">
        <v>-3.1170960000000414E-3</v>
      </c>
      <c r="I49" s="33">
        <v>5.5365859999999545E-3</v>
      </c>
      <c r="J49" s="33">
        <v>5.5365859999999545E-3</v>
      </c>
      <c r="K49" s="34">
        <v>95</v>
      </c>
      <c r="L49" s="33">
        <v>8.6536819999999959E-3</v>
      </c>
      <c r="M49" s="33">
        <v>3.1170960000000414E-3</v>
      </c>
      <c r="N49" s="34">
        <v>82</v>
      </c>
      <c r="O49" s="34">
        <v>97</v>
      </c>
      <c r="P49" s="35">
        <v>0.31063829999999998</v>
      </c>
      <c r="Q49" s="35">
        <v>0.27800000000000002</v>
      </c>
      <c r="R49" s="35">
        <v>-3.2638299999999953E-2</v>
      </c>
      <c r="S49" s="35">
        <v>0.63655914000000002</v>
      </c>
      <c r="T49" s="35">
        <v>0.65400000000000003</v>
      </c>
      <c r="U49" s="35">
        <v>1.7440860000000002E-2</v>
      </c>
      <c r="V49" s="35">
        <v>0.47272726999999998</v>
      </c>
      <c r="W49" s="35">
        <v>0.47399999999999998</v>
      </c>
      <c r="X49" s="35">
        <v>1.2727299999999997E-3</v>
      </c>
      <c r="Y49" s="35">
        <v>0.54794520999999996</v>
      </c>
      <c r="Z49" s="35">
        <v>0.57199999999999995</v>
      </c>
      <c r="AA49" s="35">
        <v>2.4054789999999993E-2</v>
      </c>
      <c r="AB49" s="35">
        <v>0.89864865000000005</v>
      </c>
      <c r="AC49" s="35">
        <v>0.86</v>
      </c>
      <c r="AD49" s="35">
        <v>-3.8648650000000062E-2</v>
      </c>
      <c r="AE49" s="35">
        <v>0.78280543000000002</v>
      </c>
      <c r="AF49" s="35">
        <v>0.78</v>
      </c>
      <c r="AG49" s="35">
        <v>-2.8054299999999976E-3</v>
      </c>
      <c r="AH49" s="36">
        <v>90.509412765502901</v>
      </c>
      <c r="AI49" s="36">
        <v>90.8</v>
      </c>
      <c r="AJ49" s="36">
        <v>0.29058723449709589</v>
      </c>
      <c r="AK49" s="36">
        <v>7.8397324753970601</v>
      </c>
      <c r="AL49" s="36">
        <v>9.3000000000000007</v>
      </c>
      <c r="AM49" s="36">
        <v>1.4602675246029406</v>
      </c>
      <c r="AN49" s="37">
        <v>7.784431E-2</v>
      </c>
      <c r="AO49" s="37">
        <v>0.105</v>
      </c>
      <c r="AP49" s="37">
        <v>2.7155689999999996E-2</v>
      </c>
      <c r="AQ49" s="37">
        <v>0.43712574999999998</v>
      </c>
      <c r="AR49" s="37">
        <v>0.45300000000000001</v>
      </c>
      <c r="AS49" s="36">
        <v>1.5874250000000034E-2</v>
      </c>
      <c r="AT49" s="34">
        <v>103.44436454087101</v>
      </c>
      <c r="AU49" s="34">
        <v>89</v>
      </c>
      <c r="AV49" s="34">
        <v>-14.444364540871007</v>
      </c>
      <c r="AW49" s="34">
        <v>119.033726578654</v>
      </c>
      <c r="AX49" s="34">
        <v>113</v>
      </c>
      <c r="AY49" s="34">
        <v>-6.0337265786539973</v>
      </c>
      <c r="AZ49" s="34">
        <v>78.062972797779096</v>
      </c>
      <c r="BA49" s="34">
        <v>91</v>
      </c>
      <c r="BB49" s="34">
        <v>12.937027202220904</v>
      </c>
    </row>
    <row r="50" spans="1:54" x14ac:dyDescent="0.45">
      <c r="A50" s="32" t="s">
        <v>162</v>
      </c>
      <c r="B50" s="32" t="s">
        <v>96</v>
      </c>
      <c r="C50" s="33">
        <v>0.30434782599999999</v>
      </c>
      <c r="D50" s="33">
        <v>0.30499999999999999</v>
      </c>
      <c r="E50" s="33">
        <v>6.5217400000000536E-4</v>
      </c>
      <c r="F50" s="33">
        <v>0.31298828099999998</v>
      </c>
      <c r="G50" s="33">
        <v>-8.6404549999999913E-3</v>
      </c>
      <c r="H50" s="33">
        <v>-7.988280999999986E-3</v>
      </c>
      <c r="I50" s="33">
        <v>6.5217400000000536E-4</v>
      </c>
      <c r="J50" s="33">
        <v>6.5217400000000536E-4</v>
      </c>
      <c r="K50" s="34">
        <v>100</v>
      </c>
      <c r="L50" s="33">
        <v>8.6404549999999913E-3</v>
      </c>
      <c r="M50" s="33">
        <v>7.988280999999986E-3</v>
      </c>
      <c r="N50" s="34">
        <v>83</v>
      </c>
      <c r="O50" s="34">
        <v>82</v>
      </c>
      <c r="P50" s="35">
        <v>0.25247524999999998</v>
      </c>
      <c r="Q50" s="35">
        <v>0.246</v>
      </c>
      <c r="R50" s="35">
        <v>-6.475249999999988E-3</v>
      </c>
      <c r="S50" s="35">
        <v>0.66105263000000003</v>
      </c>
      <c r="T50" s="35">
        <v>0.63200000000000001</v>
      </c>
      <c r="U50" s="35">
        <v>-2.9052630000000024E-2</v>
      </c>
      <c r="V50" s="35">
        <v>0.47326507000000001</v>
      </c>
      <c r="W50" s="35">
        <v>0.44700000000000001</v>
      </c>
      <c r="X50" s="35">
        <v>-2.6265070000000001E-2</v>
      </c>
      <c r="Y50" s="35">
        <v>0.52941176000000001</v>
      </c>
      <c r="Z50" s="35">
        <v>0.52900000000000003</v>
      </c>
      <c r="AA50" s="35">
        <v>-4.1175999999998325E-4</v>
      </c>
      <c r="AB50" s="35">
        <v>0.80254776999999999</v>
      </c>
      <c r="AC50" s="35">
        <v>0.82</v>
      </c>
      <c r="AD50" s="35">
        <v>1.7452229999999957E-2</v>
      </c>
      <c r="AE50" s="35">
        <v>0.73557691999999997</v>
      </c>
      <c r="AF50" s="35">
        <v>0.74299999999999999</v>
      </c>
      <c r="AG50" s="35">
        <v>7.4230800000000263E-3</v>
      </c>
      <c r="AH50" s="36">
        <v>90.218546398615402</v>
      </c>
      <c r="AI50" s="36">
        <v>91.4</v>
      </c>
      <c r="AJ50" s="36">
        <v>1.1814536013846038</v>
      </c>
      <c r="AK50" s="36">
        <v>10.457513271751999</v>
      </c>
      <c r="AL50" s="36">
        <v>17.5</v>
      </c>
      <c r="AM50" s="36">
        <v>7.0424867282480008</v>
      </c>
      <c r="AN50" s="37">
        <v>0.1092437</v>
      </c>
      <c r="AO50" s="37">
        <v>0.13700000000000001</v>
      </c>
      <c r="AP50" s="37">
        <v>2.7756300000000012E-2</v>
      </c>
      <c r="AQ50" s="37">
        <v>0.40336134000000001</v>
      </c>
      <c r="AR50" s="37">
        <v>0.47399999999999998</v>
      </c>
      <c r="AS50" s="36">
        <v>7.0638659999999964E-2</v>
      </c>
      <c r="AT50" s="34">
        <v>93.8088926791429</v>
      </c>
      <c r="AU50" s="34">
        <v>101</v>
      </c>
      <c r="AV50" s="34">
        <v>7.1911073208570997</v>
      </c>
      <c r="AW50" s="34">
        <v>108.36099855115501</v>
      </c>
      <c r="AX50" s="34">
        <v>80</v>
      </c>
      <c r="AY50" s="34">
        <v>-28.360998551155006</v>
      </c>
      <c r="AZ50" s="34">
        <v>93.624844625453903</v>
      </c>
      <c r="BA50" s="34">
        <v>123</v>
      </c>
      <c r="BB50" s="34">
        <v>29.375155374546097</v>
      </c>
    </row>
    <row r="51" spans="1:54" x14ac:dyDescent="0.45">
      <c r="A51" s="32" t="s">
        <v>136</v>
      </c>
      <c r="B51" s="32" t="s">
        <v>61</v>
      </c>
      <c r="C51" s="33">
        <v>0.29197080199999997</v>
      </c>
      <c r="D51" s="33">
        <v>0.26700000000000002</v>
      </c>
      <c r="E51" s="33">
        <v>-2.4970801999999959E-2</v>
      </c>
      <c r="F51" s="33">
        <v>0.30027051300000002</v>
      </c>
      <c r="G51" s="33">
        <v>-8.2997110000000429E-3</v>
      </c>
      <c r="H51" s="33">
        <v>-3.3270513000000002E-2</v>
      </c>
      <c r="I51" s="33">
        <v>-2.4970801999999959E-2</v>
      </c>
      <c r="J51" s="33">
        <v>2.4970801999999959E-2</v>
      </c>
      <c r="K51" s="34">
        <v>64</v>
      </c>
      <c r="L51" s="33">
        <v>8.2997110000000429E-3</v>
      </c>
      <c r="M51" s="33">
        <v>3.3270513000000002E-2</v>
      </c>
      <c r="N51" s="34">
        <v>86</v>
      </c>
      <c r="O51" s="34">
        <v>27</v>
      </c>
      <c r="P51" s="35">
        <v>0.28034682</v>
      </c>
      <c r="Q51" s="35">
        <v>0.31900000000000001</v>
      </c>
      <c r="R51" s="35">
        <v>3.8653180000000009E-2</v>
      </c>
      <c r="S51" s="35">
        <v>0.66288952000000001</v>
      </c>
      <c r="T51" s="35">
        <v>0.66300000000000003</v>
      </c>
      <c r="U51" s="35">
        <v>1.1048000000002389E-4</v>
      </c>
      <c r="V51" s="35">
        <v>0.47353361999999999</v>
      </c>
      <c r="W51" s="35">
        <v>0.49099999999999999</v>
      </c>
      <c r="X51" s="35">
        <v>1.7466380000000004E-2</v>
      </c>
      <c r="Y51" s="35">
        <v>0.50515463999999999</v>
      </c>
      <c r="Z51" s="35">
        <v>0.54200000000000004</v>
      </c>
      <c r="AA51" s="35">
        <v>3.6845360000000049E-2</v>
      </c>
      <c r="AB51" s="35">
        <v>0.89316238999999997</v>
      </c>
      <c r="AC51" s="35">
        <v>0.85199999999999998</v>
      </c>
      <c r="AD51" s="35">
        <v>-4.1162389999999993E-2</v>
      </c>
      <c r="AE51" s="35">
        <v>0.77945618999999999</v>
      </c>
      <c r="AF51" s="35">
        <v>0.751</v>
      </c>
      <c r="AG51" s="35">
        <v>-2.8456189999999992E-2</v>
      </c>
      <c r="AH51" s="36">
        <v>89.477211979457294</v>
      </c>
      <c r="AI51" s="36">
        <v>89.3</v>
      </c>
      <c r="AJ51" s="36">
        <v>-0.17721197945729728</v>
      </c>
      <c r="AK51" s="36">
        <v>12.8883637019566</v>
      </c>
      <c r="AL51" s="36">
        <v>14</v>
      </c>
      <c r="AM51" s="36">
        <v>1.1116362980434005</v>
      </c>
      <c r="AN51" s="37">
        <v>3.5211270000000003E-2</v>
      </c>
      <c r="AO51" s="37">
        <v>5.8999999999999997E-2</v>
      </c>
      <c r="AP51" s="37">
        <v>2.3788729999999994E-2</v>
      </c>
      <c r="AQ51" s="37">
        <v>0.38732393999999998</v>
      </c>
      <c r="AR51" s="37">
        <v>0.35599999999999998</v>
      </c>
      <c r="AS51" s="36">
        <v>-3.1323939999999995E-2</v>
      </c>
      <c r="AT51" s="34">
        <v>113.02625183062599</v>
      </c>
      <c r="AU51" s="34">
        <v>86</v>
      </c>
      <c r="AV51" s="34">
        <v>-27.026251830625995</v>
      </c>
      <c r="AW51" s="34">
        <v>94.009649862445897</v>
      </c>
      <c r="AX51" s="34">
        <v>102</v>
      </c>
      <c r="AY51" s="34">
        <v>7.9903501375541026</v>
      </c>
      <c r="AZ51" s="34">
        <v>99.876314136030004</v>
      </c>
      <c r="BA51" s="34">
        <v>105</v>
      </c>
      <c r="BB51" s="34">
        <v>5.123685863969996</v>
      </c>
    </row>
    <row r="52" spans="1:54" x14ac:dyDescent="0.45">
      <c r="A52" s="32" t="s">
        <v>192</v>
      </c>
      <c r="B52" s="32" t="s">
        <v>32</v>
      </c>
      <c r="C52" s="33">
        <v>0.29166666600000002</v>
      </c>
      <c r="D52" s="33">
        <v>0.308</v>
      </c>
      <c r="E52" s="33">
        <v>1.6333333999999977E-2</v>
      </c>
      <c r="F52" s="33">
        <v>0.29812606400000002</v>
      </c>
      <c r="G52" s="33">
        <v>-6.4593980000000051E-3</v>
      </c>
      <c r="H52" s="33">
        <v>9.8739359999999721E-3</v>
      </c>
      <c r="I52" s="33">
        <v>1.6333333999999977E-2</v>
      </c>
      <c r="J52" s="33">
        <v>1.6333333999999977E-2</v>
      </c>
      <c r="K52" s="34">
        <v>80</v>
      </c>
      <c r="L52" s="33">
        <v>6.4593980000000051E-3</v>
      </c>
      <c r="M52" s="33">
        <v>9.8739359999999721E-3</v>
      </c>
      <c r="N52" s="34">
        <v>88</v>
      </c>
      <c r="O52" s="34">
        <v>74</v>
      </c>
      <c r="P52" s="35">
        <v>0.24109015</v>
      </c>
      <c r="Q52" s="35">
        <v>0.215</v>
      </c>
      <c r="R52" s="35">
        <v>-2.6090150000000006E-2</v>
      </c>
      <c r="S52" s="35">
        <v>0.68154157999999998</v>
      </c>
      <c r="T52" s="35">
        <v>0.67</v>
      </c>
      <c r="U52" s="35">
        <v>-1.154157999999994E-2</v>
      </c>
      <c r="V52" s="35">
        <v>0.46494845000000001</v>
      </c>
      <c r="W52" s="35">
        <v>0.45200000000000001</v>
      </c>
      <c r="X52" s="35">
        <v>-1.294845E-2</v>
      </c>
      <c r="Y52" s="35">
        <v>0.61739129999999998</v>
      </c>
      <c r="Z52" s="35">
        <v>0.64800000000000002</v>
      </c>
      <c r="AA52" s="35">
        <v>3.0608700000000044E-2</v>
      </c>
      <c r="AB52" s="35">
        <v>0.8125</v>
      </c>
      <c r="AC52" s="35">
        <v>0.85799999999999998</v>
      </c>
      <c r="AD52" s="35">
        <v>4.5499999999999985E-2</v>
      </c>
      <c r="AE52" s="35">
        <v>0.76274945000000005</v>
      </c>
      <c r="AF52" s="35">
        <v>0.81</v>
      </c>
      <c r="AG52" s="35">
        <v>4.7250550000000002E-2</v>
      </c>
      <c r="AH52" s="36">
        <v>89.159793802209805</v>
      </c>
      <c r="AI52" s="36">
        <v>88</v>
      </c>
      <c r="AJ52" s="36">
        <v>-1.1597938022098049</v>
      </c>
      <c r="AK52" s="36">
        <v>18.378283964621001</v>
      </c>
      <c r="AL52" s="36">
        <v>13.8</v>
      </c>
      <c r="AM52" s="36">
        <v>-4.5782839646210007</v>
      </c>
      <c r="AN52" s="37">
        <v>7.3825500000000002E-2</v>
      </c>
      <c r="AO52" s="37">
        <v>6.2E-2</v>
      </c>
      <c r="AP52" s="37">
        <v>-1.1825500000000003E-2</v>
      </c>
      <c r="AQ52" s="37">
        <v>0.34899329000000001</v>
      </c>
      <c r="AR52" s="37">
        <v>0.35099999999999998</v>
      </c>
      <c r="AS52" s="36">
        <v>2.0067099999999671E-3</v>
      </c>
      <c r="AT52" s="34">
        <v>111.153977291982</v>
      </c>
      <c r="AU52" s="34">
        <v>116</v>
      </c>
      <c r="AV52" s="34">
        <v>4.8460227080179976</v>
      </c>
      <c r="AW52" s="34">
        <v>84.677979587735905</v>
      </c>
      <c r="AX52" s="34">
        <v>91</v>
      </c>
      <c r="AY52" s="34">
        <v>6.3220204122640951</v>
      </c>
      <c r="AZ52" s="34">
        <v>110.722832941037</v>
      </c>
      <c r="BA52" s="34">
        <v>102</v>
      </c>
      <c r="BB52" s="34">
        <v>-8.722832941036998</v>
      </c>
    </row>
    <row r="53" spans="1:54" x14ac:dyDescent="0.45">
      <c r="A53" s="32" t="s">
        <v>72</v>
      </c>
      <c r="B53" s="32" t="s">
        <v>49</v>
      </c>
      <c r="C53" s="33">
        <v>0.29940119700000001</v>
      </c>
      <c r="D53" s="33">
        <v>0.27600000000000002</v>
      </c>
      <c r="E53" s="33">
        <v>-2.3401196999999985E-2</v>
      </c>
      <c r="F53" s="33">
        <v>0.304134548</v>
      </c>
      <c r="G53" s="33">
        <v>-4.7333509999999968E-3</v>
      </c>
      <c r="H53" s="33">
        <v>-2.8134547999999981E-2</v>
      </c>
      <c r="I53" s="33">
        <v>-2.3401196999999985E-2</v>
      </c>
      <c r="J53" s="33">
        <v>2.3401196999999985E-2</v>
      </c>
      <c r="K53" s="34">
        <v>67</v>
      </c>
      <c r="L53" s="33">
        <v>4.7333509999999968E-3</v>
      </c>
      <c r="M53" s="33">
        <v>2.8134547999999981E-2</v>
      </c>
      <c r="N53" s="34">
        <v>90</v>
      </c>
      <c r="O53" s="34">
        <v>32</v>
      </c>
      <c r="P53" s="35">
        <v>0.37559809</v>
      </c>
      <c r="Q53" s="35">
        <v>0.36099999999999999</v>
      </c>
      <c r="R53" s="35">
        <v>-1.4598090000000008E-2</v>
      </c>
      <c r="S53" s="35">
        <v>0.70842824999999998</v>
      </c>
      <c r="T53" s="35">
        <v>0.745</v>
      </c>
      <c r="U53" s="35">
        <v>3.6571750000000014E-2</v>
      </c>
      <c r="V53" s="35">
        <v>0.54609101999999998</v>
      </c>
      <c r="W53" s="35">
        <v>0.56499999999999995</v>
      </c>
      <c r="X53" s="35">
        <v>1.8908979999999964E-2</v>
      </c>
      <c r="Y53" s="35">
        <v>0.61146497</v>
      </c>
      <c r="Z53" s="35">
        <v>0.622</v>
      </c>
      <c r="AA53" s="35">
        <v>1.0535030000000001E-2</v>
      </c>
      <c r="AB53" s="35">
        <v>0.85852090000000003</v>
      </c>
      <c r="AC53" s="35">
        <v>0.88300000000000001</v>
      </c>
      <c r="AD53" s="35">
        <v>2.4479099999999976E-2</v>
      </c>
      <c r="AE53" s="35">
        <v>0.77564102999999995</v>
      </c>
      <c r="AF53" s="35">
        <v>0.80400000000000005</v>
      </c>
      <c r="AG53" s="35">
        <v>2.8358970000000094E-2</v>
      </c>
      <c r="AH53" s="36">
        <v>85.859790983654193</v>
      </c>
      <c r="AI53" s="36">
        <v>86.7</v>
      </c>
      <c r="AJ53" s="36">
        <v>0.8402090163458098</v>
      </c>
      <c r="AK53" s="36">
        <v>9.6248708197048707</v>
      </c>
      <c r="AL53" s="36">
        <v>9.6</v>
      </c>
      <c r="AM53" s="36">
        <v>-2.4870819704871039E-2</v>
      </c>
      <c r="AN53" s="37">
        <v>4.0697669999999998E-2</v>
      </c>
      <c r="AO53" s="37">
        <v>2.1000000000000001E-2</v>
      </c>
      <c r="AP53" s="37">
        <v>-1.9697669999999997E-2</v>
      </c>
      <c r="AQ53" s="37">
        <v>0.26744185999999998</v>
      </c>
      <c r="AR53" s="37">
        <v>0.29899999999999999</v>
      </c>
      <c r="AS53" s="36">
        <v>3.1558140000000012E-2</v>
      </c>
      <c r="AT53" s="34">
        <v>112.551623443989</v>
      </c>
      <c r="AU53" s="34">
        <v>104</v>
      </c>
      <c r="AV53" s="34">
        <v>-8.5516234439890013</v>
      </c>
      <c r="AW53" s="34">
        <v>118.364167221664</v>
      </c>
      <c r="AX53" s="34">
        <v>118</v>
      </c>
      <c r="AY53" s="34">
        <v>-0.36416722166400461</v>
      </c>
      <c r="AZ53" s="34">
        <v>74.238349128795093</v>
      </c>
      <c r="BA53" s="34">
        <v>79</v>
      </c>
      <c r="BB53" s="34">
        <v>4.7616508712049068</v>
      </c>
    </row>
    <row r="54" spans="1:54" x14ac:dyDescent="0.45">
      <c r="A54" s="32" t="s">
        <v>40</v>
      </c>
      <c r="B54" s="32" t="s">
        <v>41</v>
      </c>
      <c r="C54" s="33">
        <v>0.34234234200000002</v>
      </c>
      <c r="D54" s="33">
        <v>0.35799999999999998</v>
      </c>
      <c r="E54" s="33">
        <v>1.5657657999999963E-2</v>
      </c>
      <c r="F54" s="33">
        <v>0.34642857100000002</v>
      </c>
      <c r="G54" s="33">
        <v>-4.0862289999999968E-3</v>
      </c>
      <c r="H54" s="33">
        <v>1.1571428999999966E-2</v>
      </c>
      <c r="I54" s="33">
        <v>1.5657657999999963E-2</v>
      </c>
      <c r="J54" s="33">
        <v>1.5657657999999963E-2</v>
      </c>
      <c r="K54" s="34">
        <v>81</v>
      </c>
      <c r="L54" s="33">
        <v>4.0862289999999968E-3</v>
      </c>
      <c r="M54" s="33">
        <v>1.1571428999999966E-2</v>
      </c>
      <c r="N54" s="34">
        <v>91</v>
      </c>
      <c r="O54" s="34">
        <v>68</v>
      </c>
      <c r="P54" s="35">
        <v>0.27906976999999999</v>
      </c>
      <c r="Q54" s="35">
        <v>0.26300000000000001</v>
      </c>
      <c r="R54" s="35">
        <v>-1.6069769999999983E-2</v>
      </c>
      <c r="S54" s="35">
        <v>0.56235294000000002</v>
      </c>
      <c r="T54" s="35">
        <v>0.58599999999999997</v>
      </c>
      <c r="U54" s="35">
        <v>2.3647059999999942E-2</v>
      </c>
      <c r="V54" s="35">
        <v>0.41314031000000001</v>
      </c>
      <c r="W54" s="35">
        <v>0.42399999999999999</v>
      </c>
      <c r="X54" s="35">
        <v>1.0859689999999977E-2</v>
      </c>
      <c r="Y54" s="35">
        <v>0.48484848000000003</v>
      </c>
      <c r="Z54" s="35">
        <v>0.441</v>
      </c>
      <c r="AA54" s="35">
        <v>-4.3848480000000023E-2</v>
      </c>
      <c r="AB54" s="35">
        <v>0.76569038</v>
      </c>
      <c r="AC54" s="35">
        <v>0.80700000000000005</v>
      </c>
      <c r="AD54" s="35">
        <v>4.1309620000000047E-2</v>
      </c>
      <c r="AE54" s="35">
        <v>0.66576818999999998</v>
      </c>
      <c r="AF54" s="35">
        <v>0.69399999999999995</v>
      </c>
      <c r="AG54" s="35">
        <v>2.8231809999999968E-2</v>
      </c>
      <c r="AH54" s="36">
        <v>91.674019409438301</v>
      </c>
      <c r="AI54" s="36">
        <v>91.9</v>
      </c>
      <c r="AJ54" s="36">
        <v>0.22598059056170428</v>
      </c>
      <c r="AK54" s="36">
        <v>8.0006099575656897</v>
      </c>
      <c r="AL54" s="36">
        <v>11.4</v>
      </c>
      <c r="AM54" s="36">
        <v>3.3993900424343106</v>
      </c>
      <c r="AN54" s="37">
        <v>0.11570248</v>
      </c>
      <c r="AO54" s="37">
        <v>0.13</v>
      </c>
      <c r="AP54" s="37">
        <v>1.4297520000000008E-2</v>
      </c>
      <c r="AQ54" s="37">
        <v>0.46280991999999999</v>
      </c>
      <c r="AR54" s="37">
        <v>0.45300000000000001</v>
      </c>
      <c r="AS54" s="36">
        <v>-9.809919999999972E-3</v>
      </c>
      <c r="AT54" s="34">
        <v>76.752730328102601</v>
      </c>
      <c r="AU54" s="34">
        <v>113</v>
      </c>
      <c r="AV54" s="34">
        <v>36.247269671897399</v>
      </c>
      <c r="AW54" s="34">
        <v>124.122598564444</v>
      </c>
      <c r="AX54" s="34">
        <v>98</v>
      </c>
      <c r="AY54" s="34">
        <v>-26.122598564444004</v>
      </c>
      <c r="AZ54" s="34">
        <v>84.490713462199096</v>
      </c>
      <c r="BA54" s="34">
        <v>95</v>
      </c>
      <c r="BB54" s="34">
        <v>10.509286537800904</v>
      </c>
    </row>
    <row r="55" spans="1:54" x14ac:dyDescent="0.45">
      <c r="A55" s="32" t="s">
        <v>106</v>
      </c>
      <c r="B55" s="32" t="s">
        <v>30</v>
      </c>
      <c r="C55" s="33">
        <v>0.325396825</v>
      </c>
      <c r="D55" s="33">
        <v>0.34599999999999997</v>
      </c>
      <c r="E55" s="33">
        <v>2.0603174999999974E-2</v>
      </c>
      <c r="F55" s="33">
        <v>0.32934682599999998</v>
      </c>
      <c r="G55" s="33">
        <v>-3.9500009999999808E-3</v>
      </c>
      <c r="H55" s="33">
        <v>1.6653173999999993E-2</v>
      </c>
      <c r="I55" s="33">
        <v>2.0603174999999974E-2</v>
      </c>
      <c r="J55" s="33">
        <v>2.0603174999999974E-2</v>
      </c>
      <c r="K55" s="34">
        <v>75</v>
      </c>
      <c r="L55" s="33">
        <v>3.9500009999999808E-3</v>
      </c>
      <c r="M55" s="33">
        <v>1.6653173999999993E-2</v>
      </c>
      <c r="N55" s="34">
        <v>92</v>
      </c>
      <c r="O55" s="34">
        <v>51</v>
      </c>
      <c r="P55" s="35">
        <v>0.29102844999999999</v>
      </c>
      <c r="Q55" s="35">
        <v>0.3</v>
      </c>
      <c r="R55" s="35">
        <v>8.9715499999999948E-3</v>
      </c>
      <c r="S55" s="35">
        <v>0.73504274000000003</v>
      </c>
      <c r="T55" s="35">
        <v>0.71</v>
      </c>
      <c r="U55" s="35">
        <v>-2.5042740000000063E-2</v>
      </c>
      <c r="V55" s="35">
        <v>0.51567567999999997</v>
      </c>
      <c r="W55" s="35">
        <v>0.51300000000000001</v>
      </c>
      <c r="X55" s="35">
        <v>-2.6756799999999581E-3</v>
      </c>
      <c r="Y55" s="35">
        <v>0.43609023000000002</v>
      </c>
      <c r="Z55" s="35">
        <v>0.40200000000000002</v>
      </c>
      <c r="AA55" s="35">
        <v>-3.4090229999999999E-2</v>
      </c>
      <c r="AB55" s="35">
        <v>0.80232557999999998</v>
      </c>
      <c r="AC55" s="35">
        <v>0.79100000000000004</v>
      </c>
      <c r="AD55" s="35">
        <v>-1.1325579999999946E-2</v>
      </c>
      <c r="AE55" s="35">
        <v>0.70020963999999997</v>
      </c>
      <c r="AF55" s="35">
        <v>0.68100000000000005</v>
      </c>
      <c r="AG55" s="35">
        <v>-1.9209639999999917E-2</v>
      </c>
      <c r="AH55" s="36">
        <v>91.167442653490099</v>
      </c>
      <c r="AI55" s="36">
        <v>90.4</v>
      </c>
      <c r="AJ55" s="36">
        <v>-0.76744265349009311</v>
      </c>
      <c r="AK55" s="36">
        <v>9.8290837942689997</v>
      </c>
      <c r="AL55" s="36">
        <v>9.9</v>
      </c>
      <c r="AM55" s="36">
        <v>7.0916205731000659E-2</v>
      </c>
      <c r="AN55" s="37">
        <v>0.13669065</v>
      </c>
      <c r="AO55" s="37">
        <v>0.14799999999999999</v>
      </c>
      <c r="AP55" s="37">
        <v>1.1309349999999996E-2</v>
      </c>
      <c r="AQ55" s="37">
        <v>0.49640287999999999</v>
      </c>
      <c r="AR55" s="37">
        <v>0.443</v>
      </c>
      <c r="AS55" s="36">
        <v>-5.3402879999999986E-2</v>
      </c>
      <c r="AT55" s="34">
        <v>94.797656151513394</v>
      </c>
      <c r="AU55" s="34">
        <v>81</v>
      </c>
      <c r="AV55" s="34">
        <v>-13.797656151513394</v>
      </c>
      <c r="AW55" s="34">
        <v>107.81847971053899</v>
      </c>
      <c r="AX55" s="34">
        <v>109</v>
      </c>
      <c r="AY55" s="34">
        <v>1.1815202894610053</v>
      </c>
      <c r="AZ55" s="34">
        <v>93.7241284343134</v>
      </c>
      <c r="BA55" s="34">
        <v>99</v>
      </c>
      <c r="BB55" s="34">
        <v>5.2758715656866002</v>
      </c>
    </row>
    <row r="56" spans="1:54" x14ac:dyDescent="0.45">
      <c r="A56" s="32" t="s">
        <v>163</v>
      </c>
      <c r="B56" s="32" t="s">
        <v>47</v>
      </c>
      <c r="C56" s="33">
        <v>0.28000000000000003</v>
      </c>
      <c r="D56" s="33">
        <v>0.24299999999999999</v>
      </c>
      <c r="E56" s="33">
        <v>-3.7000000000000033E-2</v>
      </c>
      <c r="F56" s="33">
        <v>0.28266666600000001</v>
      </c>
      <c r="G56" s="33">
        <v>-2.6666659999999842E-3</v>
      </c>
      <c r="H56" s="33">
        <v>-3.9666666000000017E-2</v>
      </c>
      <c r="I56" s="33">
        <v>-3.7000000000000033E-2</v>
      </c>
      <c r="J56" s="33">
        <v>3.7000000000000033E-2</v>
      </c>
      <c r="K56" s="34">
        <v>46</v>
      </c>
      <c r="L56" s="33">
        <v>2.6666659999999842E-3</v>
      </c>
      <c r="M56" s="33">
        <v>3.9666666000000017E-2</v>
      </c>
      <c r="N56" s="34">
        <v>94</v>
      </c>
      <c r="O56" s="34">
        <v>17</v>
      </c>
      <c r="P56" s="35">
        <v>0.29201102000000001</v>
      </c>
      <c r="Q56" s="35">
        <v>0.252</v>
      </c>
      <c r="R56" s="35">
        <v>-4.0011020000000008E-2</v>
      </c>
      <c r="S56" s="35">
        <v>0.72439023999999996</v>
      </c>
      <c r="T56" s="35">
        <v>0.68</v>
      </c>
      <c r="U56" s="35">
        <v>-4.4390239999999914E-2</v>
      </c>
      <c r="V56" s="35">
        <v>0.52134541000000001</v>
      </c>
      <c r="W56" s="35">
        <v>0.46400000000000002</v>
      </c>
      <c r="X56" s="35">
        <v>-5.7345409999999986E-2</v>
      </c>
      <c r="Y56" s="35">
        <v>0.53773585000000002</v>
      </c>
      <c r="Z56" s="35">
        <v>0.48299999999999998</v>
      </c>
      <c r="AA56" s="35">
        <v>-5.473585000000003E-2</v>
      </c>
      <c r="AB56" s="35">
        <v>0.87542087999999996</v>
      </c>
      <c r="AC56" s="35">
        <v>0.84599999999999997</v>
      </c>
      <c r="AD56" s="35">
        <v>-2.9420879999999983E-2</v>
      </c>
      <c r="AE56" s="35">
        <v>0.78660050000000004</v>
      </c>
      <c r="AF56" s="35">
        <v>0.746</v>
      </c>
      <c r="AG56" s="35">
        <v>-4.0600500000000039E-2</v>
      </c>
      <c r="AH56" s="36">
        <v>88.917979972593201</v>
      </c>
      <c r="AI56" s="36">
        <v>88.4</v>
      </c>
      <c r="AJ56" s="36">
        <v>-0.51797997259319573</v>
      </c>
      <c r="AK56" s="36">
        <v>10.1301962221822</v>
      </c>
      <c r="AL56" s="36">
        <v>8.8000000000000007</v>
      </c>
      <c r="AM56" s="36">
        <v>-1.3301962221821988</v>
      </c>
      <c r="AN56" s="37">
        <v>4.516129E-2</v>
      </c>
      <c r="AO56" s="37">
        <v>5.5E-2</v>
      </c>
      <c r="AP56" s="37">
        <v>9.8387100000000005E-3</v>
      </c>
      <c r="AQ56" s="37">
        <v>0.4</v>
      </c>
      <c r="AR56" s="37">
        <v>0.36299999999999999</v>
      </c>
      <c r="AS56" s="36">
        <v>-3.7000000000000033E-2</v>
      </c>
      <c r="AT56" s="34">
        <v>74.661974991828998</v>
      </c>
      <c r="AU56" s="34">
        <v>79</v>
      </c>
      <c r="AV56" s="34">
        <v>4.3380250081710017</v>
      </c>
      <c r="AW56" s="34">
        <v>118.49163985620601</v>
      </c>
      <c r="AX56" s="34">
        <v>108</v>
      </c>
      <c r="AY56" s="34">
        <v>-10.491639856206007</v>
      </c>
      <c r="AZ56" s="34">
        <v>92.136864987581703</v>
      </c>
      <c r="BA56" s="34">
        <v>101</v>
      </c>
      <c r="BB56" s="34">
        <v>8.8631350124182973</v>
      </c>
    </row>
    <row r="57" spans="1:54" s="26" customFormat="1" x14ac:dyDescent="0.45">
      <c r="A57" s="32" t="s">
        <v>130</v>
      </c>
      <c r="B57" s="32" t="s">
        <v>125</v>
      </c>
      <c r="C57" s="33">
        <v>0.30578512299999999</v>
      </c>
      <c r="D57" s="33">
        <v>0.312</v>
      </c>
      <c r="E57" s="33">
        <v>6.2148770000000075E-3</v>
      </c>
      <c r="F57" s="33">
        <v>0.30757341500000002</v>
      </c>
      <c r="G57" s="33">
        <v>-1.7882920000000246E-3</v>
      </c>
      <c r="H57" s="33">
        <v>4.4265849999999829E-3</v>
      </c>
      <c r="I57" s="33">
        <v>6.2148770000000075E-3</v>
      </c>
      <c r="J57" s="33">
        <v>6.2148770000000075E-3</v>
      </c>
      <c r="K57" s="34">
        <v>93</v>
      </c>
      <c r="L57" s="33">
        <v>1.7882920000000246E-3</v>
      </c>
      <c r="M57" s="33">
        <v>4.4265849999999829E-3</v>
      </c>
      <c r="N57" s="34">
        <v>96</v>
      </c>
      <c r="O57" s="34">
        <v>92</v>
      </c>
      <c r="P57" s="35">
        <v>0.35161290000000001</v>
      </c>
      <c r="Q57" s="35">
        <v>0.36599999999999999</v>
      </c>
      <c r="R57" s="35">
        <v>1.4387099999999986E-2</v>
      </c>
      <c r="S57" s="35">
        <v>0.63696370000000002</v>
      </c>
      <c r="T57" s="35">
        <v>0.69399999999999995</v>
      </c>
      <c r="U57" s="35">
        <v>5.7036299999999929E-2</v>
      </c>
      <c r="V57" s="35">
        <v>0.49265904999999999</v>
      </c>
      <c r="W57" s="35">
        <v>0.52400000000000002</v>
      </c>
      <c r="X57" s="35">
        <v>3.1340950000000034E-2</v>
      </c>
      <c r="Y57" s="35">
        <v>0.64220182999999997</v>
      </c>
      <c r="Z57" s="35">
        <v>0.67700000000000005</v>
      </c>
      <c r="AA57" s="35">
        <v>3.4798170000000073E-2</v>
      </c>
      <c r="AB57" s="35">
        <v>0.89119170999999997</v>
      </c>
      <c r="AC57" s="35">
        <v>0.89600000000000002</v>
      </c>
      <c r="AD57" s="35">
        <v>4.8082900000000484E-3</v>
      </c>
      <c r="AE57" s="35">
        <v>0.8013245</v>
      </c>
      <c r="AF57" s="35">
        <v>0.81699999999999995</v>
      </c>
      <c r="AG57" s="35">
        <v>1.5675499999999953E-2</v>
      </c>
      <c r="AH57" s="36">
        <v>89.017356750488204</v>
      </c>
      <c r="AI57" s="36">
        <v>88.5</v>
      </c>
      <c r="AJ57" s="36">
        <v>-0.5173567504882044</v>
      </c>
      <c r="AK57" s="36">
        <v>8.3166640644073393</v>
      </c>
      <c r="AL57" s="36">
        <v>8.5</v>
      </c>
      <c r="AM57" s="36">
        <v>0.1833359355926607</v>
      </c>
      <c r="AN57" s="37">
        <v>9.5238100000000006E-2</v>
      </c>
      <c r="AO57" s="37">
        <v>6.6000000000000003E-2</v>
      </c>
      <c r="AP57" s="37">
        <v>-2.9238100000000003E-2</v>
      </c>
      <c r="AQ57" s="37">
        <v>0.43650793999999998</v>
      </c>
      <c r="AR57" s="37">
        <v>0.377</v>
      </c>
      <c r="AS57" s="36">
        <v>-5.9507939999999981E-2</v>
      </c>
      <c r="AT57" s="34">
        <v>108.681866772533</v>
      </c>
      <c r="AU57" s="34">
        <v>105</v>
      </c>
      <c r="AV57" s="34">
        <v>-3.6818667725329988</v>
      </c>
      <c r="AW57" s="34">
        <v>109.732257948295</v>
      </c>
      <c r="AX57" s="34">
        <v>108</v>
      </c>
      <c r="AY57" s="34">
        <v>-1.7322579482950005</v>
      </c>
      <c r="AZ57" s="34">
        <v>84.070543436773093</v>
      </c>
      <c r="BA57" s="34">
        <v>88</v>
      </c>
      <c r="BB57" s="34">
        <v>3.929456563226907</v>
      </c>
    </row>
    <row r="58" spans="1:54" x14ac:dyDescent="0.45">
      <c r="A58" s="32" t="s">
        <v>139</v>
      </c>
      <c r="B58" s="32" t="s">
        <v>53</v>
      </c>
      <c r="C58" s="33">
        <v>0.31506849300000001</v>
      </c>
      <c r="D58" s="33">
        <v>0.307</v>
      </c>
      <c r="E58" s="33">
        <v>-8.0684930000000099E-3</v>
      </c>
      <c r="F58" s="33">
        <v>0.31536388100000001</v>
      </c>
      <c r="G58" s="33">
        <v>-2.9538800000000753E-4</v>
      </c>
      <c r="H58" s="33">
        <v>-8.3638810000000174E-3</v>
      </c>
      <c r="I58" s="33">
        <v>-8.0684930000000099E-3</v>
      </c>
      <c r="J58" s="33">
        <v>8.0684930000000099E-3</v>
      </c>
      <c r="K58" s="34">
        <v>89</v>
      </c>
      <c r="L58" s="33">
        <v>2.9538800000000753E-4</v>
      </c>
      <c r="M58" s="33">
        <v>8.3638810000000174E-3</v>
      </c>
      <c r="N58" s="34">
        <v>100</v>
      </c>
      <c r="O58" s="34">
        <v>79</v>
      </c>
      <c r="P58" s="35">
        <v>0.36615385</v>
      </c>
      <c r="Q58" s="35">
        <v>0.36699999999999999</v>
      </c>
      <c r="R58" s="35">
        <v>8.4614999999998997E-4</v>
      </c>
      <c r="S58" s="35">
        <v>0.70473538000000002</v>
      </c>
      <c r="T58" s="35">
        <v>0.79800000000000004</v>
      </c>
      <c r="U58" s="35">
        <v>9.326462000000002E-2</v>
      </c>
      <c r="V58" s="35">
        <v>0.54385965000000003</v>
      </c>
      <c r="W58" s="35">
        <v>0.58199999999999996</v>
      </c>
      <c r="X58" s="35">
        <v>3.8140349999999934E-2</v>
      </c>
      <c r="Y58" s="35">
        <v>0.70588234999999999</v>
      </c>
      <c r="Z58" s="35">
        <v>0.64200000000000002</v>
      </c>
      <c r="AA58" s="35">
        <v>-6.3882349999999977E-2</v>
      </c>
      <c r="AB58" s="35">
        <v>0.88142292</v>
      </c>
      <c r="AC58" s="35">
        <v>0.88400000000000001</v>
      </c>
      <c r="AD58" s="35">
        <v>2.5770800000000094E-3</v>
      </c>
      <c r="AE58" s="35">
        <v>0.82526882000000001</v>
      </c>
      <c r="AF58" s="35">
        <v>0.80700000000000005</v>
      </c>
      <c r="AG58" s="35">
        <v>-1.8268819999999963E-2</v>
      </c>
      <c r="AH58" s="36">
        <v>89.829890586234399</v>
      </c>
      <c r="AI58" s="36">
        <v>90.5</v>
      </c>
      <c r="AJ58" s="36">
        <v>0.6701094137656014</v>
      </c>
      <c r="AK58" s="36">
        <v>11.3801160225191</v>
      </c>
      <c r="AL58" s="36">
        <v>16.600000000000001</v>
      </c>
      <c r="AM58" s="36">
        <v>5.2198839774809009</v>
      </c>
      <c r="AN58" s="37">
        <v>7.3333330000000002E-2</v>
      </c>
      <c r="AO58" s="37">
        <v>0.13600000000000001</v>
      </c>
      <c r="AP58" s="37">
        <v>6.2666670000000008E-2</v>
      </c>
      <c r="AQ58" s="37">
        <v>0.44</v>
      </c>
      <c r="AR58" s="37">
        <v>0.436</v>
      </c>
      <c r="AS58" s="36">
        <v>-4.0000000000000036E-3</v>
      </c>
      <c r="AT58" s="34">
        <v>118.98978131924299</v>
      </c>
      <c r="AU58" s="34">
        <v>119</v>
      </c>
      <c r="AV58" s="34">
        <v>1.0218680757006382E-2</v>
      </c>
      <c r="AW58" s="34">
        <v>98.962612227573501</v>
      </c>
      <c r="AX58" s="34">
        <v>75</v>
      </c>
      <c r="AY58" s="34">
        <v>-23.962612227573501</v>
      </c>
      <c r="AZ58" s="34">
        <v>91.032726122096093</v>
      </c>
      <c r="BA58" s="34">
        <v>119</v>
      </c>
      <c r="BB58" s="34">
        <v>27.967273877903907</v>
      </c>
    </row>
    <row r="59" spans="1:54" x14ac:dyDescent="0.45">
      <c r="A59" s="32" t="s">
        <v>190</v>
      </c>
      <c r="B59" s="32" t="s">
        <v>68</v>
      </c>
      <c r="C59" s="33">
        <v>0.299212598</v>
      </c>
      <c r="D59" s="33">
        <v>0.30299999999999999</v>
      </c>
      <c r="E59" s="33">
        <v>3.7874019999999953E-3</v>
      </c>
      <c r="F59" s="33">
        <v>0.29937069199999999</v>
      </c>
      <c r="G59" s="33">
        <v>-1.5809399999999751E-4</v>
      </c>
      <c r="H59" s="33">
        <v>3.6293079999999978E-3</v>
      </c>
      <c r="I59" s="33">
        <v>3.7874019999999953E-3</v>
      </c>
      <c r="J59" s="33">
        <v>3.7874019999999953E-3</v>
      </c>
      <c r="K59" s="34">
        <v>97</v>
      </c>
      <c r="L59" s="33">
        <v>1.5809399999999751E-4</v>
      </c>
      <c r="M59" s="33">
        <v>3.6293079999999978E-3</v>
      </c>
      <c r="N59" s="34">
        <v>101</v>
      </c>
      <c r="O59" s="34">
        <v>95</v>
      </c>
      <c r="P59" s="35">
        <v>0.26354680000000003</v>
      </c>
      <c r="Q59" s="35">
        <v>0.26600000000000001</v>
      </c>
      <c r="R59" s="35">
        <v>2.4531999999999887E-3</v>
      </c>
      <c r="S59" s="35">
        <v>0.64858490999999996</v>
      </c>
      <c r="T59" s="35">
        <v>0.66900000000000004</v>
      </c>
      <c r="U59" s="35">
        <v>2.041509000000008E-2</v>
      </c>
      <c r="V59" s="35">
        <v>0.46024095999999998</v>
      </c>
      <c r="W59" s="35">
        <v>0.47799999999999998</v>
      </c>
      <c r="X59" s="35">
        <v>1.7759040000000004E-2</v>
      </c>
      <c r="Y59" s="35">
        <v>0.40186916</v>
      </c>
      <c r="Z59" s="35">
        <v>0.40400000000000003</v>
      </c>
      <c r="AA59" s="35">
        <v>2.1308400000000227E-3</v>
      </c>
      <c r="AB59" s="35">
        <v>0.84</v>
      </c>
      <c r="AC59" s="35">
        <v>0.85699999999999998</v>
      </c>
      <c r="AD59" s="35">
        <v>1.7000000000000015E-2</v>
      </c>
      <c r="AE59" s="35">
        <v>0.71727748999999996</v>
      </c>
      <c r="AF59" s="35">
        <v>0.73699999999999999</v>
      </c>
      <c r="AG59" s="35">
        <v>1.9722510000000026E-2</v>
      </c>
      <c r="AH59" s="36">
        <v>87.126167473426193</v>
      </c>
      <c r="AI59" s="36">
        <v>90.2</v>
      </c>
      <c r="AJ59" s="36">
        <v>3.0738325265738098</v>
      </c>
      <c r="AK59" s="36">
        <v>18.230395922294001</v>
      </c>
      <c r="AL59" s="36">
        <v>20.7</v>
      </c>
      <c r="AM59" s="36">
        <v>2.4696040777059984</v>
      </c>
      <c r="AN59" s="37">
        <v>6.1538460000000003E-2</v>
      </c>
      <c r="AO59" s="37">
        <v>0.13700000000000001</v>
      </c>
      <c r="AP59" s="37">
        <v>7.5461540000000007E-2</v>
      </c>
      <c r="AQ59" s="37">
        <v>0.33076923000000003</v>
      </c>
      <c r="AR59" s="37">
        <v>0.47</v>
      </c>
      <c r="AS59" s="36">
        <v>0.13923076999999995</v>
      </c>
      <c r="AT59" s="34">
        <v>127.724415653083</v>
      </c>
      <c r="AU59" s="34">
        <v>118</v>
      </c>
      <c r="AV59" s="34">
        <v>-9.7244156530829997</v>
      </c>
      <c r="AW59" s="34">
        <v>80.475091353954397</v>
      </c>
      <c r="AX59" s="34">
        <v>70</v>
      </c>
      <c r="AY59" s="34">
        <v>-10.475091353954397</v>
      </c>
      <c r="AZ59" s="34">
        <v>107.78274799586301</v>
      </c>
      <c r="BA59" s="34">
        <v>125</v>
      </c>
      <c r="BB59" s="34">
        <v>17.217252004136995</v>
      </c>
    </row>
    <row r="60" spans="1:54" x14ac:dyDescent="0.45">
      <c r="A60" s="32" t="s">
        <v>58</v>
      </c>
      <c r="B60" s="32" t="s">
        <v>26</v>
      </c>
      <c r="C60" s="33">
        <v>0.329411764</v>
      </c>
      <c r="D60" s="33">
        <v>0.35399999999999998</v>
      </c>
      <c r="E60" s="33">
        <v>2.4588235999999986E-2</v>
      </c>
      <c r="F60" s="33">
        <v>0.32945285200000002</v>
      </c>
      <c r="G60" s="33">
        <v>-4.108800000002244E-5</v>
      </c>
      <c r="H60" s="33">
        <v>2.4547147999999963E-2</v>
      </c>
      <c r="I60" s="33">
        <v>2.4588235999999986E-2</v>
      </c>
      <c r="J60" s="33">
        <v>2.4588235999999986E-2</v>
      </c>
      <c r="K60" s="34">
        <v>65</v>
      </c>
      <c r="L60" s="33">
        <v>4.108800000002244E-5</v>
      </c>
      <c r="M60" s="33">
        <v>2.4547147999999963E-2</v>
      </c>
      <c r="N60" s="34">
        <v>103</v>
      </c>
      <c r="O60" s="34">
        <v>38</v>
      </c>
      <c r="P60" s="35">
        <v>0.37313433000000001</v>
      </c>
      <c r="Q60" s="35">
        <v>0.38</v>
      </c>
      <c r="R60" s="35">
        <v>6.8656699999999904E-3</v>
      </c>
      <c r="S60" s="35">
        <v>0.64370545999999995</v>
      </c>
      <c r="T60" s="35">
        <v>0.69099999999999995</v>
      </c>
      <c r="U60" s="35">
        <v>4.7294539999999996E-2</v>
      </c>
      <c r="V60" s="35">
        <v>0.5011236</v>
      </c>
      <c r="W60" s="35">
        <v>0.52200000000000002</v>
      </c>
      <c r="X60" s="35">
        <v>2.0876400000000017E-2</v>
      </c>
      <c r="Y60" s="35">
        <v>0.70857143</v>
      </c>
      <c r="Z60" s="35">
        <v>0.64400000000000002</v>
      </c>
      <c r="AA60" s="35">
        <v>-6.4571429999999985E-2</v>
      </c>
      <c r="AB60" s="35">
        <v>0.90405904000000004</v>
      </c>
      <c r="AC60" s="35">
        <v>0.86</v>
      </c>
      <c r="AD60" s="35">
        <v>-4.4059040000000049E-2</v>
      </c>
      <c r="AE60" s="35">
        <v>0.82735426000000001</v>
      </c>
      <c r="AF60" s="35">
        <v>0.77400000000000002</v>
      </c>
      <c r="AG60" s="35">
        <v>-5.3354259999999987E-2</v>
      </c>
      <c r="AH60" s="36">
        <v>87.562711465018097</v>
      </c>
      <c r="AI60" s="36">
        <v>85.6</v>
      </c>
      <c r="AJ60" s="36">
        <v>-1.9627114650181028</v>
      </c>
      <c r="AK60" s="36">
        <v>15.5847837809153</v>
      </c>
      <c r="AL60" s="36">
        <v>13.4</v>
      </c>
      <c r="AM60" s="36">
        <v>-2.1847837809152999</v>
      </c>
      <c r="AN60" s="37">
        <v>7.2625700000000001E-2</v>
      </c>
      <c r="AO60" s="37">
        <v>6.2E-2</v>
      </c>
      <c r="AP60" s="37">
        <v>-1.0625700000000002E-2</v>
      </c>
      <c r="AQ60" s="37">
        <v>0.32960894000000002</v>
      </c>
      <c r="AR60" s="37">
        <v>0.29299999999999998</v>
      </c>
      <c r="AS60" s="36">
        <v>-3.6608940000000034E-2</v>
      </c>
      <c r="AT60" s="34">
        <v>126.318555381645</v>
      </c>
      <c r="AU60" s="34">
        <v>134</v>
      </c>
      <c r="AV60" s="34">
        <v>7.6814446183550018</v>
      </c>
      <c r="AW60" s="34">
        <v>99.156983565858994</v>
      </c>
      <c r="AX60" s="34">
        <v>101</v>
      </c>
      <c r="AY60" s="34">
        <v>1.8430164341410062</v>
      </c>
      <c r="AZ60" s="34">
        <v>87.787388842998297</v>
      </c>
      <c r="BA60" s="34">
        <v>82</v>
      </c>
      <c r="BB60" s="34">
        <v>-5.7873888429982969</v>
      </c>
    </row>
    <row r="61" spans="1:54" x14ac:dyDescent="0.45">
      <c r="A61" s="32" t="s">
        <v>124</v>
      </c>
      <c r="B61" s="32" t="s">
        <v>125</v>
      </c>
      <c r="C61" s="33">
        <v>0.28289473599999998</v>
      </c>
      <c r="D61" s="33">
        <v>0.26400000000000001</v>
      </c>
      <c r="E61" s="33">
        <v>-1.8894735999999968E-2</v>
      </c>
      <c r="F61" s="33">
        <v>0.28279883300000003</v>
      </c>
      <c r="G61" s="33">
        <v>9.5902999999952776E-5</v>
      </c>
      <c r="H61" s="33">
        <v>-1.8798833000000015E-2</v>
      </c>
      <c r="I61" s="33">
        <v>-1.8894735999999968E-2</v>
      </c>
      <c r="J61" s="33">
        <v>1.8894735999999968E-2</v>
      </c>
      <c r="K61" s="34">
        <v>77</v>
      </c>
      <c r="L61" s="33">
        <v>9.5902999999952776E-5</v>
      </c>
      <c r="M61" s="33">
        <v>1.8798833000000015E-2</v>
      </c>
      <c r="N61" s="34">
        <v>102</v>
      </c>
      <c r="O61" s="34">
        <v>45</v>
      </c>
      <c r="P61" s="35">
        <v>0.39447236000000002</v>
      </c>
      <c r="Q61" s="35">
        <v>0.31900000000000001</v>
      </c>
      <c r="R61" s="35">
        <v>-7.5472360000000016E-2</v>
      </c>
      <c r="S61" s="35">
        <v>0.69064747999999998</v>
      </c>
      <c r="T61" s="35">
        <v>0.71699999999999997</v>
      </c>
      <c r="U61" s="35">
        <v>2.635251999999999E-2</v>
      </c>
      <c r="V61" s="35">
        <v>0.54601226999999997</v>
      </c>
      <c r="W61" s="35">
        <v>0.53</v>
      </c>
      <c r="X61" s="35">
        <v>-1.601226999999994E-2</v>
      </c>
      <c r="Y61" s="35">
        <v>0.68152866000000001</v>
      </c>
      <c r="Z61" s="35">
        <v>0.58899999999999997</v>
      </c>
      <c r="AA61" s="35">
        <v>-9.252866000000004E-2</v>
      </c>
      <c r="AB61" s="35">
        <v>0.84722222000000003</v>
      </c>
      <c r="AC61" s="35">
        <v>0.82</v>
      </c>
      <c r="AD61" s="35">
        <v>-2.7222220000000075E-2</v>
      </c>
      <c r="AE61" s="35">
        <v>0.78876404</v>
      </c>
      <c r="AF61" s="35">
        <v>0.755</v>
      </c>
      <c r="AG61" s="35">
        <v>-3.3764039999999995E-2</v>
      </c>
      <c r="AH61" s="36">
        <v>88.865442609786896</v>
      </c>
      <c r="AI61" s="36">
        <v>87.8</v>
      </c>
      <c r="AJ61" s="36">
        <v>-1.0654426097868992</v>
      </c>
      <c r="AK61" s="36">
        <v>15.4353739548914</v>
      </c>
      <c r="AL61" s="36">
        <v>15.5</v>
      </c>
      <c r="AM61" s="36">
        <v>6.4626045108600039E-2</v>
      </c>
      <c r="AN61" s="37">
        <v>6.7901230000000007E-2</v>
      </c>
      <c r="AO61" s="37">
        <v>6.9000000000000006E-2</v>
      </c>
      <c r="AP61" s="37">
        <v>1.0987699999999989E-3</v>
      </c>
      <c r="AQ61" s="37">
        <v>0.40123457000000001</v>
      </c>
      <c r="AR61" s="37">
        <v>0.40899999999999997</v>
      </c>
      <c r="AS61" s="36">
        <v>7.7654299999999621E-3</v>
      </c>
      <c r="AT61" s="34">
        <v>128.13309569943701</v>
      </c>
      <c r="AU61" s="34">
        <v>69</v>
      </c>
      <c r="AV61" s="34">
        <v>-59.133095699437007</v>
      </c>
      <c r="AW61" s="34">
        <v>85.195852367796704</v>
      </c>
      <c r="AX61" s="34">
        <v>95</v>
      </c>
      <c r="AY61" s="34">
        <v>9.8041476322032963</v>
      </c>
      <c r="AZ61" s="34">
        <v>102.092354312482</v>
      </c>
      <c r="BA61" s="34">
        <v>122</v>
      </c>
      <c r="BB61" s="34">
        <v>19.907645687517999</v>
      </c>
    </row>
    <row r="62" spans="1:54" x14ac:dyDescent="0.45">
      <c r="A62" s="32" t="s">
        <v>178</v>
      </c>
      <c r="B62" s="32" t="s">
        <v>84</v>
      </c>
      <c r="C62" s="33">
        <v>0.31333333299999999</v>
      </c>
      <c r="D62" s="33">
        <v>0.28399999999999997</v>
      </c>
      <c r="E62" s="33">
        <v>-2.9333333000000017E-2</v>
      </c>
      <c r="F62" s="33">
        <v>0.31244560399999999</v>
      </c>
      <c r="G62" s="33">
        <v>8.8772900000000377E-4</v>
      </c>
      <c r="H62" s="33">
        <v>-2.8445604000000013E-2</v>
      </c>
      <c r="I62" s="33">
        <v>-2.9333333000000017E-2</v>
      </c>
      <c r="J62" s="33">
        <v>2.9333333000000017E-2</v>
      </c>
      <c r="K62" s="34">
        <v>59</v>
      </c>
      <c r="L62" s="33">
        <v>8.8772900000000377E-4</v>
      </c>
      <c r="M62" s="33">
        <v>2.8445604000000013E-2</v>
      </c>
      <c r="N62" s="34">
        <v>99</v>
      </c>
      <c r="O62" s="34">
        <v>31</v>
      </c>
      <c r="P62" s="35">
        <v>0.29824560999999999</v>
      </c>
      <c r="Q62" s="35">
        <v>0.33800000000000002</v>
      </c>
      <c r="R62" s="35">
        <v>3.9754390000000028E-2</v>
      </c>
      <c r="S62" s="35">
        <v>0.73248407999999998</v>
      </c>
      <c r="T62" s="35">
        <v>0.73799999999999999</v>
      </c>
      <c r="U62" s="35">
        <v>5.5159200000000075E-3</v>
      </c>
      <c r="V62" s="35">
        <v>0.51887810000000001</v>
      </c>
      <c r="W62" s="35">
        <v>0.54400000000000004</v>
      </c>
      <c r="X62" s="35">
        <v>2.512190000000003E-2</v>
      </c>
      <c r="Y62" s="35">
        <v>0.55882352999999996</v>
      </c>
      <c r="Z62" s="35">
        <v>0.57899999999999996</v>
      </c>
      <c r="AA62" s="35">
        <v>2.0176470000000002E-2</v>
      </c>
      <c r="AB62" s="35">
        <v>0.78260870000000005</v>
      </c>
      <c r="AC62" s="35">
        <v>0.81499999999999995</v>
      </c>
      <c r="AD62" s="35">
        <v>3.2391299999999901E-2</v>
      </c>
      <c r="AE62" s="35">
        <v>0.71933471999999998</v>
      </c>
      <c r="AF62" s="35">
        <v>0.74299999999999999</v>
      </c>
      <c r="AG62" s="35">
        <v>2.3665280000000011E-2</v>
      </c>
      <c r="AH62" s="36">
        <v>88.679375853719506</v>
      </c>
      <c r="AI62" s="36">
        <v>90</v>
      </c>
      <c r="AJ62" s="36">
        <v>1.320624146280494</v>
      </c>
      <c r="AK62" s="36">
        <v>12.745704924003901</v>
      </c>
      <c r="AL62" s="36">
        <v>14</v>
      </c>
      <c r="AM62" s="36">
        <v>1.2542950759960991</v>
      </c>
      <c r="AN62" s="37">
        <v>0.10062893000000001</v>
      </c>
      <c r="AO62" s="37">
        <v>8.7999999999999995E-2</v>
      </c>
      <c r="AP62" s="37">
        <v>-1.262893000000001E-2</v>
      </c>
      <c r="AQ62" s="37">
        <v>0.41509434000000001</v>
      </c>
      <c r="AR62" s="37">
        <v>0.40799999999999997</v>
      </c>
      <c r="AS62" s="36">
        <v>-7.0943400000000323E-3</v>
      </c>
      <c r="AT62" s="34">
        <v>120.251308100432</v>
      </c>
      <c r="AU62" s="34">
        <v>110</v>
      </c>
      <c r="AV62" s="34">
        <v>-10.251308100431999</v>
      </c>
      <c r="AW62" s="34">
        <v>93.578303272204593</v>
      </c>
      <c r="AX62" s="34">
        <v>95</v>
      </c>
      <c r="AY62" s="34">
        <v>1.4216967277954069</v>
      </c>
      <c r="AZ62" s="34">
        <v>96.597745835180703</v>
      </c>
      <c r="BA62" s="34">
        <v>100</v>
      </c>
      <c r="BB62" s="34">
        <v>3.402254164819297</v>
      </c>
    </row>
    <row r="63" spans="1:54" x14ac:dyDescent="0.45">
      <c r="A63" s="32" t="s">
        <v>80</v>
      </c>
      <c r="B63" s="32" t="s">
        <v>55</v>
      </c>
      <c r="C63" s="33">
        <v>0.31775700899999998</v>
      </c>
      <c r="D63" s="33">
        <v>0.33500000000000002</v>
      </c>
      <c r="E63" s="33">
        <v>1.7242991000000041E-2</v>
      </c>
      <c r="F63" s="33">
        <v>0.31671008499999997</v>
      </c>
      <c r="G63" s="33">
        <v>1.0469240000000046E-3</v>
      </c>
      <c r="H63" s="33">
        <v>1.8289915000000045E-2</v>
      </c>
      <c r="I63" s="33">
        <v>1.7242991000000041E-2</v>
      </c>
      <c r="J63" s="33">
        <v>1.7242991000000041E-2</v>
      </c>
      <c r="K63" s="34">
        <v>78</v>
      </c>
      <c r="L63" s="33">
        <v>1.0469240000000046E-3</v>
      </c>
      <c r="M63" s="33">
        <v>1.8289915000000045E-2</v>
      </c>
      <c r="N63" s="34">
        <v>98</v>
      </c>
      <c r="O63" s="34">
        <v>48</v>
      </c>
      <c r="P63" s="35">
        <v>0.31215470000000001</v>
      </c>
      <c r="Q63" s="35">
        <v>0.30299999999999999</v>
      </c>
      <c r="R63" s="35">
        <v>-9.1547000000000156E-3</v>
      </c>
      <c r="S63" s="35">
        <v>0.69333332999999997</v>
      </c>
      <c r="T63" s="35">
        <v>0.72299999999999998</v>
      </c>
      <c r="U63" s="35">
        <v>2.9666670000000006E-2</v>
      </c>
      <c r="V63" s="35">
        <v>0.50610582999999998</v>
      </c>
      <c r="W63" s="35">
        <v>0.51300000000000001</v>
      </c>
      <c r="X63" s="35">
        <v>6.8941700000000328E-3</v>
      </c>
      <c r="Y63" s="35">
        <v>0.62831857999999996</v>
      </c>
      <c r="Z63" s="35">
        <v>0.63400000000000001</v>
      </c>
      <c r="AA63" s="35">
        <v>5.6814200000000481E-3</v>
      </c>
      <c r="AB63" s="35">
        <v>0.81153845999999996</v>
      </c>
      <c r="AC63" s="35">
        <v>0.74199999999999999</v>
      </c>
      <c r="AD63" s="35">
        <v>-6.9538459999999969E-2</v>
      </c>
      <c r="AE63" s="35">
        <v>0.75603217</v>
      </c>
      <c r="AF63" s="35">
        <v>0.71</v>
      </c>
      <c r="AG63" s="35">
        <v>-4.6032170000000039E-2</v>
      </c>
      <c r="AH63" s="36">
        <v>92.553038432680296</v>
      </c>
      <c r="AI63" s="36">
        <v>93.5</v>
      </c>
      <c r="AJ63" s="36">
        <v>0.94696156731970405</v>
      </c>
      <c r="AK63" s="36">
        <v>11.5963480873354</v>
      </c>
      <c r="AL63" s="36">
        <v>12.4</v>
      </c>
      <c r="AM63" s="36">
        <v>0.80365191266460023</v>
      </c>
      <c r="AN63" s="37">
        <v>0.14529914999999999</v>
      </c>
      <c r="AO63" s="37">
        <v>0.126</v>
      </c>
      <c r="AP63" s="37">
        <v>-1.9299149999999987E-2</v>
      </c>
      <c r="AQ63" s="37">
        <v>0.48717948999999999</v>
      </c>
      <c r="AR63" s="37">
        <v>0.53500000000000003</v>
      </c>
      <c r="AS63" s="36">
        <v>4.7820510000000038E-2</v>
      </c>
      <c r="AT63" s="34">
        <v>79.090329640312106</v>
      </c>
      <c r="AU63" s="34">
        <v>134</v>
      </c>
      <c r="AV63" s="34">
        <v>54.909670359687894</v>
      </c>
      <c r="AW63" s="34">
        <v>109.17391043666299</v>
      </c>
      <c r="AX63" s="34">
        <v>91</v>
      </c>
      <c r="AY63" s="34">
        <v>-18.173910436662993</v>
      </c>
      <c r="AZ63" s="34">
        <v>100.667874880479</v>
      </c>
      <c r="BA63" s="34">
        <v>93</v>
      </c>
      <c r="BB63" s="34">
        <v>-7.6678748804790047</v>
      </c>
    </row>
    <row r="64" spans="1:54" x14ac:dyDescent="0.45">
      <c r="A64" s="32" t="s">
        <v>104</v>
      </c>
      <c r="B64" s="32" t="s">
        <v>105</v>
      </c>
      <c r="C64" s="33">
        <v>0.30344827499999999</v>
      </c>
      <c r="D64" s="33">
        <v>0.29599999999999999</v>
      </c>
      <c r="E64" s="33">
        <v>-7.4482750000000042E-3</v>
      </c>
      <c r="F64" s="33">
        <v>0.30203442800000002</v>
      </c>
      <c r="G64" s="33">
        <v>1.4138469999999681E-3</v>
      </c>
      <c r="H64" s="33">
        <v>-6.0344280000000361E-3</v>
      </c>
      <c r="I64" s="33">
        <v>-7.4482750000000042E-3</v>
      </c>
      <c r="J64" s="33">
        <v>7.4482750000000042E-3</v>
      </c>
      <c r="K64" s="34">
        <v>92</v>
      </c>
      <c r="L64" s="33">
        <v>1.4138469999999681E-3</v>
      </c>
      <c r="M64" s="33">
        <v>6.0344280000000361E-3</v>
      </c>
      <c r="N64" s="34">
        <v>97</v>
      </c>
      <c r="O64" s="34">
        <v>90</v>
      </c>
      <c r="P64" s="35">
        <v>0.19565216999999999</v>
      </c>
      <c r="Q64" s="35">
        <v>0.217</v>
      </c>
      <c r="R64" s="35">
        <v>2.1347830000000012E-2</v>
      </c>
      <c r="S64" s="35">
        <v>0.64033264000000001</v>
      </c>
      <c r="T64" s="35">
        <v>0.60899999999999999</v>
      </c>
      <c r="U64" s="35">
        <v>-3.1332640000000023E-2</v>
      </c>
      <c r="V64" s="35">
        <v>0.44758539000000003</v>
      </c>
      <c r="W64" s="35">
        <v>0.42499999999999999</v>
      </c>
      <c r="X64" s="35">
        <v>-2.2585390000000038E-2</v>
      </c>
      <c r="Y64" s="35">
        <v>0.52777777999999997</v>
      </c>
      <c r="Z64" s="35">
        <v>0.46300000000000002</v>
      </c>
      <c r="AA64" s="35">
        <v>-6.4777779999999952E-2</v>
      </c>
      <c r="AB64" s="35">
        <v>0.86038961000000003</v>
      </c>
      <c r="AC64" s="35">
        <v>0.83199999999999996</v>
      </c>
      <c r="AD64" s="35">
        <v>-2.8389610000000065E-2</v>
      </c>
      <c r="AE64" s="35">
        <v>0.79736841999999997</v>
      </c>
      <c r="AF64" s="35">
        <v>0.74299999999999999</v>
      </c>
      <c r="AG64" s="35">
        <v>-5.4368419999999973E-2</v>
      </c>
      <c r="AH64" s="36">
        <v>91.027119322746003</v>
      </c>
      <c r="AI64" s="36">
        <v>90.9</v>
      </c>
      <c r="AJ64" s="36">
        <v>-0.12711932274599747</v>
      </c>
      <c r="AK64" s="36">
        <v>15.6384823245386</v>
      </c>
      <c r="AL64" s="36">
        <v>17.7</v>
      </c>
      <c r="AM64" s="36">
        <v>2.0615176754613991</v>
      </c>
      <c r="AN64" s="37">
        <v>0.14102564000000001</v>
      </c>
      <c r="AO64" s="37">
        <v>0.13300000000000001</v>
      </c>
      <c r="AP64" s="37">
        <v>-8.0256400000000006E-3</v>
      </c>
      <c r="AQ64" s="37">
        <v>0.43589744000000002</v>
      </c>
      <c r="AR64" s="37">
        <v>0.42199999999999999</v>
      </c>
      <c r="AS64" s="36">
        <v>-1.3897440000000039E-2</v>
      </c>
      <c r="AT64" s="34">
        <v>121.930925440495</v>
      </c>
      <c r="AU64" s="34">
        <v>114</v>
      </c>
      <c r="AV64" s="34">
        <v>-7.9309254404950025</v>
      </c>
      <c r="AW64" s="34">
        <v>81.880432827497899</v>
      </c>
      <c r="AX64" s="34">
        <v>77</v>
      </c>
      <c r="AY64" s="34">
        <v>-4.8804328274978985</v>
      </c>
      <c r="AZ64" s="34">
        <v>108.327387124694</v>
      </c>
      <c r="BA64" s="34">
        <v>117</v>
      </c>
      <c r="BB64" s="34">
        <v>8.672612875306001</v>
      </c>
    </row>
    <row r="65" spans="1:54" x14ac:dyDescent="0.45">
      <c r="A65" s="32" t="s">
        <v>161</v>
      </c>
      <c r="B65" s="32" t="s">
        <v>38</v>
      </c>
      <c r="C65" s="33">
        <v>0.30952380899999998</v>
      </c>
      <c r="D65" s="33">
        <v>0.317</v>
      </c>
      <c r="E65" s="33">
        <v>7.4761910000000209E-3</v>
      </c>
      <c r="F65" s="33">
        <v>0.30691056900000002</v>
      </c>
      <c r="G65" s="33">
        <v>2.6132399999999611E-3</v>
      </c>
      <c r="H65" s="33">
        <v>1.0089430999999982E-2</v>
      </c>
      <c r="I65" s="33">
        <v>7.4761910000000209E-3</v>
      </c>
      <c r="J65" s="33">
        <v>7.4761910000000209E-3</v>
      </c>
      <c r="K65" s="34">
        <v>91</v>
      </c>
      <c r="L65" s="33">
        <v>2.6132399999999611E-3</v>
      </c>
      <c r="M65" s="33">
        <v>1.0089430999999982E-2</v>
      </c>
      <c r="N65" s="34">
        <v>95</v>
      </c>
      <c r="O65" s="34">
        <v>72</v>
      </c>
      <c r="P65" s="35">
        <v>0.26139817999999998</v>
      </c>
      <c r="Q65" s="35">
        <v>0.27800000000000002</v>
      </c>
      <c r="R65" s="35">
        <v>1.6601820000000045E-2</v>
      </c>
      <c r="S65" s="35">
        <v>0.51253481999999995</v>
      </c>
      <c r="T65" s="35">
        <v>0.55400000000000005</v>
      </c>
      <c r="U65" s="35">
        <v>4.1465180000000101E-2</v>
      </c>
      <c r="V65" s="35">
        <v>0.39244185999999998</v>
      </c>
      <c r="W65" s="35">
        <v>0.42</v>
      </c>
      <c r="X65" s="35">
        <v>2.7558140000000009E-2</v>
      </c>
      <c r="Y65" s="35">
        <v>0.69767442000000002</v>
      </c>
      <c r="Z65" s="35">
        <v>0.81499999999999995</v>
      </c>
      <c r="AA65" s="35">
        <v>0.11732557999999993</v>
      </c>
      <c r="AB65" s="35">
        <v>0.93478260999999996</v>
      </c>
      <c r="AC65" s="35">
        <v>0.94499999999999995</v>
      </c>
      <c r="AD65" s="35">
        <v>1.0217389999999993E-2</v>
      </c>
      <c r="AE65" s="35">
        <v>0.85925925999999997</v>
      </c>
      <c r="AF65" s="35">
        <v>0.90300000000000002</v>
      </c>
      <c r="AG65" s="35">
        <v>4.3740740000000056E-2</v>
      </c>
      <c r="AH65" s="36">
        <v>85.249017395019493</v>
      </c>
      <c r="AI65" s="36">
        <v>82</v>
      </c>
      <c r="AJ65" s="36">
        <v>-3.2490173950194929</v>
      </c>
      <c r="AK65" s="36">
        <v>5.3163806521703298</v>
      </c>
      <c r="AL65" s="36">
        <v>12.5</v>
      </c>
      <c r="AM65" s="36">
        <v>7.1836193478296702</v>
      </c>
      <c r="AN65" s="37">
        <v>7.8125E-3</v>
      </c>
      <c r="AO65" s="37">
        <v>8.9999999999999993E-3</v>
      </c>
      <c r="AP65" s="37">
        <v>1.1874999999999993E-3</v>
      </c>
      <c r="AQ65" s="37">
        <v>0.2109375</v>
      </c>
      <c r="AR65" s="37">
        <v>0.184</v>
      </c>
      <c r="AS65" s="36">
        <v>-2.6937500000000003E-2</v>
      </c>
      <c r="AT65" s="34">
        <v>95.839388448702294</v>
      </c>
      <c r="AU65" s="34">
        <v>101</v>
      </c>
      <c r="AV65" s="34">
        <v>5.1606115512977055</v>
      </c>
      <c r="AW65" s="34">
        <v>121.77712223222299</v>
      </c>
      <c r="AX65" s="34">
        <v>105</v>
      </c>
      <c r="AY65" s="34">
        <v>-16.777122232222993</v>
      </c>
      <c r="AZ65" s="34">
        <v>76.987676947432902</v>
      </c>
      <c r="BA65" s="34">
        <v>93</v>
      </c>
      <c r="BB65" s="34">
        <v>16.012323052567098</v>
      </c>
    </row>
    <row r="66" spans="1:54" x14ac:dyDescent="0.45">
      <c r="A66" s="32" t="s">
        <v>92</v>
      </c>
      <c r="B66" s="32" t="s">
        <v>28</v>
      </c>
      <c r="C66" s="33">
        <v>0.31073446300000002</v>
      </c>
      <c r="D66" s="33">
        <v>0.25700000000000001</v>
      </c>
      <c r="E66" s="33">
        <v>-5.373446300000001E-2</v>
      </c>
      <c r="F66" s="33">
        <v>0.307017543</v>
      </c>
      <c r="G66" s="33">
        <v>3.7169200000000124E-3</v>
      </c>
      <c r="H66" s="33">
        <v>-5.0017542999999998E-2</v>
      </c>
      <c r="I66" s="33">
        <v>-5.373446300000001E-2</v>
      </c>
      <c r="J66" s="33">
        <v>5.373446300000001E-2</v>
      </c>
      <c r="K66" s="34">
        <v>32</v>
      </c>
      <c r="L66" s="33">
        <v>3.7169200000000124E-3</v>
      </c>
      <c r="M66" s="33">
        <v>5.0017542999999998E-2</v>
      </c>
      <c r="N66" s="34">
        <v>93</v>
      </c>
      <c r="O66" s="34">
        <v>6</v>
      </c>
      <c r="P66" s="35">
        <v>0.22531646</v>
      </c>
      <c r="Q66" s="35">
        <v>0.216</v>
      </c>
      <c r="R66" s="35">
        <v>-9.3164599999999986E-3</v>
      </c>
      <c r="S66" s="35">
        <v>0.61523046000000003</v>
      </c>
      <c r="T66" s="35">
        <v>0.60099999999999998</v>
      </c>
      <c r="U66" s="35">
        <v>-1.4230460000000056E-2</v>
      </c>
      <c r="V66" s="35">
        <v>0.44295301999999998</v>
      </c>
      <c r="W66" s="35">
        <v>0.42299999999999999</v>
      </c>
      <c r="X66" s="35">
        <v>-1.9953019999999988E-2</v>
      </c>
      <c r="Y66" s="35">
        <v>0.64044944000000004</v>
      </c>
      <c r="Z66" s="35">
        <v>0.72899999999999998</v>
      </c>
      <c r="AA66" s="35">
        <v>8.8550559999999945E-2</v>
      </c>
      <c r="AB66" s="35">
        <v>0.88273615999999999</v>
      </c>
      <c r="AC66" s="35">
        <v>0.92100000000000004</v>
      </c>
      <c r="AD66" s="35">
        <v>3.8263840000000049E-2</v>
      </c>
      <c r="AE66" s="35">
        <v>0.82828283000000003</v>
      </c>
      <c r="AF66" s="35">
        <v>0.875</v>
      </c>
      <c r="AG66" s="35">
        <v>4.6717169999999975E-2</v>
      </c>
      <c r="AH66" s="36">
        <v>90.906161692919596</v>
      </c>
      <c r="AI66" s="36">
        <v>90.3</v>
      </c>
      <c r="AJ66" s="36">
        <v>-0.6061616929195992</v>
      </c>
      <c r="AK66" s="36">
        <v>7.4048025166790703</v>
      </c>
      <c r="AL66" s="36">
        <v>5.2</v>
      </c>
      <c r="AM66" s="36">
        <v>-2.2048025166790701</v>
      </c>
      <c r="AN66" s="37">
        <v>6.521739E-2</v>
      </c>
      <c r="AO66" s="37">
        <v>2.1000000000000001E-2</v>
      </c>
      <c r="AP66" s="37">
        <v>-4.4217389999999995E-2</v>
      </c>
      <c r="AQ66" s="37">
        <v>0.45108695999999998</v>
      </c>
      <c r="AR66" s="37">
        <v>0.40899999999999997</v>
      </c>
      <c r="AS66" s="36">
        <v>-4.2086960000000007E-2</v>
      </c>
      <c r="AT66" s="34">
        <v>122.131199912025</v>
      </c>
      <c r="AU66" s="34">
        <v>97</v>
      </c>
      <c r="AV66" s="34">
        <v>-25.131199912024996</v>
      </c>
      <c r="AW66" s="34">
        <v>114.511402893092</v>
      </c>
      <c r="AX66" s="34">
        <v>123</v>
      </c>
      <c r="AY66" s="34">
        <v>8.4885971069080028</v>
      </c>
      <c r="AZ66" s="34">
        <v>73.560335044090607</v>
      </c>
      <c r="BA66" s="34">
        <v>77</v>
      </c>
      <c r="BB66" s="34">
        <v>3.439664955909393</v>
      </c>
    </row>
    <row r="67" spans="1:54" x14ac:dyDescent="0.45">
      <c r="A67" s="32" t="s">
        <v>153</v>
      </c>
      <c r="B67" s="32" t="s">
        <v>90</v>
      </c>
      <c r="C67" s="33">
        <v>0.29629629600000001</v>
      </c>
      <c r="D67" s="33">
        <v>0.27500000000000002</v>
      </c>
      <c r="E67" s="33">
        <v>-2.1296295999999992E-2</v>
      </c>
      <c r="F67" s="33">
        <v>0.29068150199999998</v>
      </c>
      <c r="G67" s="33">
        <v>5.614794000000034E-3</v>
      </c>
      <c r="H67" s="33">
        <v>-1.5681501999999958E-2</v>
      </c>
      <c r="I67" s="33">
        <v>-2.1296295999999992E-2</v>
      </c>
      <c r="J67" s="33">
        <v>2.1296295999999992E-2</v>
      </c>
      <c r="K67" s="34">
        <v>72</v>
      </c>
      <c r="L67" s="33">
        <v>5.614794000000034E-3</v>
      </c>
      <c r="M67" s="33">
        <v>1.5681501999999958E-2</v>
      </c>
      <c r="N67" s="34">
        <v>89</v>
      </c>
      <c r="O67" s="34">
        <v>54</v>
      </c>
      <c r="P67" s="35">
        <v>0.3062645</v>
      </c>
      <c r="Q67" s="35">
        <v>0.3</v>
      </c>
      <c r="R67" s="35">
        <v>-6.2645000000000062E-3</v>
      </c>
      <c r="S67" s="35">
        <v>0.60146699000000003</v>
      </c>
      <c r="T67" s="35">
        <v>0.63600000000000001</v>
      </c>
      <c r="U67" s="35">
        <v>3.4533009999999975E-2</v>
      </c>
      <c r="V67" s="35">
        <v>0.45</v>
      </c>
      <c r="W67" s="35">
        <v>0.47699999999999998</v>
      </c>
      <c r="X67" s="35">
        <v>2.6999999999999968E-2</v>
      </c>
      <c r="Y67" s="35">
        <v>0.66666667000000002</v>
      </c>
      <c r="Z67" s="35">
        <v>0.69799999999999995</v>
      </c>
      <c r="AA67" s="35">
        <v>3.1333329999999937E-2</v>
      </c>
      <c r="AB67" s="35">
        <v>0.89024389999999998</v>
      </c>
      <c r="AC67" s="35">
        <v>0.92100000000000004</v>
      </c>
      <c r="AD67" s="35">
        <v>3.0756100000000064E-2</v>
      </c>
      <c r="AE67" s="35">
        <v>0.81216931000000003</v>
      </c>
      <c r="AF67" s="35">
        <v>0.85499999999999998</v>
      </c>
      <c r="AG67" s="35">
        <v>4.2830689999999949E-2</v>
      </c>
      <c r="AH67" s="36">
        <v>85.732911820845104</v>
      </c>
      <c r="AI67" s="36">
        <v>86.3</v>
      </c>
      <c r="AJ67" s="36">
        <v>0.56708817915489362</v>
      </c>
      <c r="AK67" s="36">
        <v>18.003803302302501</v>
      </c>
      <c r="AL67" s="36">
        <v>17.2</v>
      </c>
      <c r="AM67" s="36">
        <v>-0.80380330230250152</v>
      </c>
      <c r="AN67" s="37">
        <v>1.8181820000000001E-2</v>
      </c>
      <c r="AO67" s="37">
        <v>4.2000000000000003E-2</v>
      </c>
      <c r="AP67" s="37">
        <v>2.3818180000000001E-2</v>
      </c>
      <c r="AQ67" s="37">
        <v>0.28484848000000001</v>
      </c>
      <c r="AR67" s="37">
        <v>0.30099999999999999</v>
      </c>
      <c r="AS67" s="36">
        <v>1.6151519999999975E-2</v>
      </c>
      <c r="AT67" s="34">
        <v>118.927968507516</v>
      </c>
      <c r="AU67" s="34">
        <v>103</v>
      </c>
      <c r="AV67" s="34">
        <v>-15.927968507515999</v>
      </c>
      <c r="AW67" s="34">
        <v>87.3574727667921</v>
      </c>
      <c r="AX67" s="34">
        <v>91</v>
      </c>
      <c r="AY67" s="34">
        <v>3.6425272332079004</v>
      </c>
      <c r="AZ67" s="34">
        <v>104.516603880405</v>
      </c>
      <c r="BA67" s="34">
        <v>108</v>
      </c>
      <c r="BB67" s="34">
        <v>3.4833961195949996</v>
      </c>
    </row>
    <row r="68" spans="1:54" x14ac:dyDescent="0.45">
      <c r="A68" s="32" t="s">
        <v>150</v>
      </c>
      <c r="B68" s="32" t="s">
        <v>96</v>
      </c>
      <c r="C68" s="33">
        <v>0.33333333300000001</v>
      </c>
      <c r="D68" s="33">
        <v>0.33300000000000002</v>
      </c>
      <c r="E68" s="33">
        <v>-3.3333299999999122E-4</v>
      </c>
      <c r="F68" s="33">
        <v>0.325806451</v>
      </c>
      <c r="G68" s="33">
        <v>7.5268820000000125E-3</v>
      </c>
      <c r="H68" s="33">
        <v>7.1935490000000213E-3</v>
      </c>
      <c r="I68" s="33">
        <v>-3.3333299999999122E-4</v>
      </c>
      <c r="J68" s="33">
        <v>3.3333299999999122E-4</v>
      </c>
      <c r="K68" s="34">
        <v>103</v>
      </c>
      <c r="L68" s="33">
        <v>7.5268820000000125E-3</v>
      </c>
      <c r="M68" s="33">
        <v>7.1935490000000213E-3</v>
      </c>
      <c r="N68" s="34">
        <v>87</v>
      </c>
      <c r="O68" s="34">
        <v>87</v>
      </c>
      <c r="P68" s="35">
        <v>0.26913579999999998</v>
      </c>
      <c r="Q68" s="35">
        <v>0.24299999999999999</v>
      </c>
      <c r="R68" s="35">
        <v>-2.6135799999999987E-2</v>
      </c>
      <c r="S68" s="35">
        <v>0.66935484000000001</v>
      </c>
      <c r="T68" s="35">
        <v>0.64200000000000002</v>
      </c>
      <c r="U68" s="35">
        <v>-2.7354839999999991E-2</v>
      </c>
      <c r="V68" s="35">
        <v>0.46074646000000002</v>
      </c>
      <c r="W68" s="35">
        <v>0.442</v>
      </c>
      <c r="X68" s="35">
        <v>-1.874646000000002E-2</v>
      </c>
      <c r="Y68" s="35">
        <v>0.4587156</v>
      </c>
      <c r="Z68" s="35">
        <v>0.497</v>
      </c>
      <c r="AA68" s="35">
        <v>3.8284399999999996E-2</v>
      </c>
      <c r="AB68" s="35">
        <v>0.81124498</v>
      </c>
      <c r="AC68" s="35">
        <v>0.86499999999999999</v>
      </c>
      <c r="AD68" s="35">
        <v>5.3755019999999987E-2</v>
      </c>
      <c r="AE68" s="35">
        <v>0.70391060999999999</v>
      </c>
      <c r="AF68" s="35">
        <v>0.76400000000000001</v>
      </c>
      <c r="AG68" s="35">
        <v>6.008939000000002E-2</v>
      </c>
      <c r="AH68" s="36">
        <v>88.189268072446097</v>
      </c>
      <c r="AI68" s="36">
        <v>90.3</v>
      </c>
      <c r="AJ68" s="36">
        <v>2.1107319275538998</v>
      </c>
      <c r="AK68" s="36">
        <v>18.4054639438788</v>
      </c>
      <c r="AL68" s="36">
        <v>14.5</v>
      </c>
      <c r="AM68" s="36">
        <v>-3.9054639438788001</v>
      </c>
      <c r="AN68" s="37">
        <v>0.12371134</v>
      </c>
      <c r="AO68" s="37">
        <v>0.10100000000000001</v>
      </c>
      <c r="AP68" s="37">
        <v>-2.2711339999999997E-2</v>
      </c>
      <c r="AQ68" s="37">
        <v>0.36082473999999998</v>
      </c>
      <c r="AR68" s="37">
        <v>0.39900000000000002</v>
      </c>
      <c r="AS68" s="36">
        <v>3.8175260000000044E-2</v>
      </c>
      <c r="AT68" s="34">
        <v>115.306764180173</v>
      </c>
      <c r="AU68" s="34">
        <v>104</v>
      </c>
      <c r="AV68" s="34">
        <v>-11.306764180173005</v>
      </c>
      <c r="AW68" s="34">
        <v>79.916236588403606</v>
      </c>
      <c r="AX68" s="34">
        <v>104</v>
      </c>
      <c r="AY68" s="34">
        <v>24.083763411596394</v>
      </c>
      <c r="AZ68" s="34">
        <v>115.08053813492999</v>
      </c>
      <c r="BA68" s="34">
        <v>93</v>
      </c>
      <c r="BB68" s="34">
        <v>-22.080538134929995</v>
      </c>
    </row>
    <row r="69" spans="1:54" x14ac:dyDescent="0.45">
      <c r="A69" s="32" t="s">
        <v>97</v>
      </c>
      <c r="B69" s="32" t="s">
        <v>98</v>
      </c>
      <c r="C69" s="33">
        <v>0.25806451600000002</v>
      </c>
      <c r="D69" s="33">
        <v>0.23899999999999999</v>
      </c>
      <c r="E69" s="33">
        <v>-1.9064516000000031E-2</v>
      </c>
      <c r="F69" s="33">
        <v>0.24972617699999999</v>
      </c>
      <c r="G69" s="33">
        <v>8.3383390000000279E-3</v>
      </c>
      <c r="H69" s="33">
        <v>-1.0726177000000003E-2</v>
      </c>
      <c r="I69" s="33">
        <v>-1.9064516000000031E-2</v>
      </c>
      <c r="J69" s="33">
        <v>1.9064516000000031E-2</v>
      </c>
      <c r="K69" s="34">
        <v>76</v>
      </c>
      <c r="L69" s="33">
        <v>8.3383390000000279E-3</v>
      </c>
      <c r="M69" s="33">
        <v>1.0726177000000003E-2</v>
      </c>
      <c r="N69" s="34">
        <v>85</v>
      </c>
      <c r="O69" s="34">
        <v>69</v>
      </c>
      <c r="P69" s="35">
        <v>0.328125</v>
      </c>
      <c r="Q69" s="35">
        <v>0.33600000000000002</v>
      </c>
      <c r="R69" s="35">
        <v>7.8750000000000209E-3</v>
      </c>
      <c r="S69" s="35">
        <v>0.70864198</v>
      </c>
      <c r="T69" s="35">
        <v>0.71399999999999997</v>
      </c>
      <c r="U69" s="35">
        <v>5.3580199999999634E-3</v>
      </c>
      <c r="V69" s="35">
        <v>0.52344740000000001</v>
      </c>
      <c r="W69" s="35">
        <v>0.52500000000000002</v>
      </c>
      <c r="X69" s="35">
        <v>1.5526000000000151E-3</v>
      </c>
      <c r="Y69" s="35">
        <v>0.50793650999999995</v>
      </c>
      <c r="Z69" s="35">
        <v>0.50600000000000001</v>
      </c>
      <c r="AA69" s="35">
        <v>-1.9365099999999469E-3</v>
      </c>
      <c r="AB69" s="35">
        <v>0.82578397000000003</v>
      </c>
      <c r="AC69" s="35">
        <v>0.84399999999999997</v>
      </c>
      <c r="AD69" s="35">
        <v>1.8216029999999939E-2</v>
      </c>
      <c r="AE69" s="35">
        <v>0.72881355999999997</v>
      </c>
      <c r="AF69" s="35">
        <v>0.73599999999999999</v>
      </c>
      <c r="AG69" s="35">
        <v>7.1864400000000161E-3</v>
      </c>
      <c r="AH69" s="36">
        <v>93.440519832870294</v>
      </c>
      <c r="AI69" s="36">
        <v>90.7</v>
      </c>
      <c r="AJ69" s="36">
        <v>-2.7405198328702909</v>
      </c>
      <c r="AK69" s="36">
        <v>18.460322746952698</v>
      </c>
      <c r="AL69" s="36">
        <v>22.4</v>
      </c>
      <c r="AM69" s="36">
        <v>3.9396772530473001</v>
      </c>
      <c r="AN69" s="37">
        <v>0.16346153999999999</v>
      </c>
      <c r="AO69" s="37">
        <v>0.152</v>
      </c>
      <c r="AP69" s="37">
        <v>-1.1461539999999992E-2</v>
      </c>
      <c r="AQ69" s="37">
        <v>0.56730769000000003</v>
      </c>
      <c r="AR69" s="37">
        <v>0.46600000000000003</v>
      </c>
      <c r="AS69" s="36">
        <v>-0.10130769000000001</v>
      </c>
      <c r="AT69" s="34">
        <v>84.033475467744694</v>
      </c>
      <c r="AU69" s="34">
        <v>85</v>
      </c>
      <c r="AV69" s="34">
        <v>0.96652453225530621</v>
      </c>
      <c r="AW69" s="34">
        <v>85.742717397106304</v>
      </c>
      <c r="AX69" s="34">
        <v>69</v>
      </c>
      <c r="AY69" s="34">
        <v>-16.742717397106304</v>
      </c>
      <c r="AZ69" s="34">
        <v>123.099303376211</v>
      </c>
      <c r="BA69" s="34">
        <v>140</v>
      </c>
      <c r="BB69" s="34">
        <v>16.900696623789003</v>
      </c>
    </row>
    <row r="70" spans="1:54" x14ac:dyDescent="0.45">
      <c r="A70" s="32" t="s">
        <v>167</v>
      </c>
      <c r="B70" s="32" t="s">
        <v>47</v>
      </c>
      <c r="C70" s="33">
        <v>0.28799999999999998</v>
      </c>
      <c r="D70" s="33">
        <v>0.27600000000000002</v>
      </c>
      <c r="E70" s="33">
        <v>-1.1999999999999955E-2</v>
      </c>
      <c r="F70" s="33">
        <v>0.279458598</v>
      </c>
      <c r="G70" s="33">
        <v>8.5414019999999757E-3</v>
      </c>
      <c r="H70" s="33">
        <v>-3.4585979999999794E-3</v>
      </c>
      <c r="I70" s="33">
        <v>-1.1999999999999955E-2</v>
      </c>
      <c r="J70" s="33">
        <v>1.1999999999999955E-2</v>
      </c>
      <c r="K70" s="34">
        <v>85</v>
      </c>
      <c r="L70" s="33">
        <v>8.5414019999999757E-3</v>
      </c>
      <c r="M70" s="33">
        <v>3.4585979999999794E-3</v>
      </c>
      <c r="N70" s="34">
        <v>84</v>
      </c>
      <c r="O70" s="34">
        <v>96</v>
      </c>
      <c r="P70" s="35">
        <v>0.26681613999999998</v>
      </c>
      <c r="Q70" s="35">
        <v>0.32400000000000001</v>
      </c>
      <c r="R70" s="35">
        <v>5.7183860000000031E-2</v>
      </c>
      <c r="S70" s="35">
        <v>0.70253164999999995</v>
      </c>
      <c r="T70" s="35">
        <v>0.70299999999999996</v>
      </c>
      <c r="U70" s="35">
        <v>4.6835000000000626E-4</v>
      </c>
      <c r="V70" s="35">
        <v>0.49130435</v>
      </c>
      <c r="W70" s="35">
        <v>0.51300000000000001</v>
      </c>
      <c r="X70" s="35">
        <v>2.1695650000000011E-2</v>
      </c>
      <c r="Y70" s="35">
        <v>0.55462184999999997</v>
      </c>
      <c r="Z70" s="35">
        <v>0.7</v>
      </c>
      <c r="AA70" s="35">
        <v>0.14537814999999998</v>
      </c>
      <c r="AB70" s="35">
        <v>0.81681682</v>
      </c>
      <c r="AC70" s="35">
        <v>0.80100000000000005</v>
      </c>
      <c r="AD70" s="35">
        <v>-1.5816819999999954E-2</v>
      </c>
      <c r="AE70" s="35">
        <v>0.74778761000000005</v>
      </c>
      <c r="AF70" s="35">
        <v>0.76900000000000002</v>
      </c>
      <c r="AG70" s="35">
        <v>2.121238999999997E-2</v>
      </c>
      <c r="AH70" s="36">
        <v>93.479015812729301</v>
      </c>
      <c r="AI70" s="36">
        <v>90.6</v>
      </c>
      <c r="AJ70" s="36">
        <v>-2.8790158127293068</v>
      </c>
      <c r="AK70" s="36">
        <v>17.2349793621988</v>
      </c>
      <c r="AL70" s="36">
        <v>15.4</v>
      </c>
      <c r="AM70" s="36">
        <v>-1.8349793621987995</v>
      </c>
      <c r="AN70" s="37">
        <v>0.14285713999999999</v>
      </c>
      <c r="AO70" s="37">
        <v>0.11</v>
      </c>
      <c r="AP70" s="37">
        <v>-3.2857139999999993E-2</v>
      </c>
      <c r="AQ70" s="37">
        <v>0.54887218000000004</v>
      </c>
      <c r="AR70" s="37">
        <v>0.436</v>
      </c>
      <c r="AS70" s="36">
        <v>-0.11287218000000004</v>
      </c>
      <c r="AT70" s="34">
        <v>117.27714629848801</v>
      </c>
      <c r="AU70" s="34">
        <v>103</v>
      </c>
      <c r="AV70" s="34">
        <v>-14.277146298488006</v>
      </c>
      <c r="AW70" s="34">
        <v>73.415872687695398</v>
      </c>
      <c r="AX70" s="34">
        <v>87</v>
      </c>
      <c r="AY70" s="34">
        <v>13.584127312304602</v>
      </c>
      <c r="AZ70" s="34">
        <v>121.55949007300001</v>
      </c>
      <c r="BA70" s="34">
        <v>113</v>
      </c>
      <c r="BB70" s="34">
        <v>-8.5594900730000063</v>
      </c>
    </row>
    <row r="71" spans="1:54" x14ac:dyDescent="0.45">
      <c r="A71" s="32" t="s">
        <v>142</v>
      </c>
      <c r="B71" s="32" t="s">
        <v>121</v>
      </c>
      <c r="C71" s="33">
        <v>0.36036035999999999</v>
      </c>
      <c r="D71" s="33">
        <v>0.36299999999999999</v>
      </c>
      <c r="E71" s="33">
        <v>2.6396399999999987E-3</v>
      </c>
      <c r="F71" s="33">
        <v>0.35039369999999997</v>
      </c>
      <c r="G71" s="33">
        <v>9.9666600000000161E-3</v>
      </c>
      <c r="H71" s="33">
        <v>1.2606300000000015E-2</v>
      </c>
      <c r="I71" s="33">
        <v>2.6396399999999987E-3</v>
      </c>
      <c r="J71" s="33">
        <v>2.6396399999999987E-3</v>
      </c>
      <c r="K71" s="34">
        <v>98</v>
      </c>
      <c r="L71" s="33">
        <v>9.9666600000000161E-3</v>
      </c>
      <c r="M71" s="33">
        <v>1.2606300000000015E-2</v>
      </c>
      <c r="N71" s="34">
        <v>81</v>
      </c>
      <c r="O71" s="34">
        <v>64</v>
      </c>
      <c r="P71" s="35">
        <v>0.35280373999999998</v>
      </c>
      <c r="Q71" s="35">
        <v>0.32200000000000001</v>
      </c>
      <c r="R71" s="35">
        <v>-3.0803739999999968E-2</v>
      </c>
      <c r="S71" s="35">
        <v>0.57881137000000005</v>
      </c>
      <c r="T71" s="35">
        <v>0.623</v>
      </c>
      <c r="U71" s="35">
        <v>4.4188629999999951E-2</v>
      </c>
      <c r="V71" s="35">
        <v>0.4601227</v>
      </c>
      <c r="W71" s="35">
        <v>0.46600000000000003</v>
      </c>
      <c r="X71" s="35">
        <v>5.8773000000000297E-3</v>
      </c>
      <c r="Y71" s="35">
        <v>0.52980132000000002</v>
      </c>
      <c r="Z71" s="35">
        <v>0.47799999999999998</v>
      </c>
      <c r="AA71" s="35">
        <v>-5.180132000000004E-2</v>
      </c>
      <c r="AB71" s="35">
        <v>0.76785714000000005</v>
      </c>
      <c r="AC71" s="35">
        <v>0.78600000000000003</v>
      </c>
      <c r="AD71" s="35">
        <v>1.8142859999999983E-2</v>
      </c>
      <c r="AE71" s="35">
        <v>0.67200000000000004</v>
      </c>
      <c r="AF71" s="35">
        <v>0.67500000000000004</v>
      </c>
      <c r="AG71" s="35">
        <v>3.0000000000000027E-3</v>
      </c>
      <c r="AH71" s="36">
        <v>95.246795848264497</v>
      </c>
      <c r="AI71" s="36">
        <v>95.6</v>
      </c>
      <c r="AJ71" s="36">
        <v>0.35320415173549691</v>
      </c>
      <c r="AK71" s="36">
        <v>10.1376496856495</v>
      </c>
      <c r="AL71" s="36">
        <v>9.6</v>
      </c>
      <c r="AM71" s="36">
        <v>-0.53764968564949989</v>
      </c>
      <c r="AN71" s="37">
        <v>0.17796609999999999</v>
      </c>
      <c r="AO71" s="37">
        <v>0.155</v>
      </c>
      <c r="AP71" s="37">
        <v>-2.2966099999999989E-2</v>
      </c>
      <c r="AQ71" s="37">
        <v>0.54237287999999995</v>
      </c>
      <c r="AR71" s="37">
        <v>0.55400000000000005</v>
      </c>
      <c r="AS71" s="36">
        <v>1.1627120000000102E-2</v>
      </c>
      <c r="AT71" s="34">
        <v>85.2808117552011</v>
      </c>
      <c r="AU71" s="34">
        <v>102</v>
      </c>
      <c r="AV71" s="34">
        <v>16.7191882447989</v>
      </c>
      <c r="AW71" s="34">
        <v>118.211998588521</v>
      </c>
      <c r="AX71" s="34">
        <v>105</v>
      </c>
      <c r="AY71" s="34">
        <v>-13.211998588520999</v>
      </c>
      <c r="AZ71" s="34">
        <v>86.774246185648593</v>
      </c>
      <c r="BA71" s="34">
        <v>93</v>
      </c>
      <c r="BB71" s="34">
        <v>6.2257538143514068</v>
      </c>
    </row>
    <row r="72" spans="1:54" x14ac:dyDescent="0.45">
      <c r="A72" s="32" t="s">
        <v>165</v>
      </c>
      <c r="B72" s="32" t="s">
        <v>166</v>
      </c>
      <c r="C72" s="33">
        <v>0.27642276399999999</v>
      </c>
      <c r="D72" s="33">
        <v>0.31</v>
      </c>
      <c r="E72" s="33">
        <v>3.357723600000001E-2</v>
      </c>
      <c r="F72" s="33">
        <v>0.26623376599999998</v>
      </c>
      <c r="G72" s="33">
        <v>1.0188998000000005E-2</v>
      </c>
      <c r="H72" s="33">
        <v>4.3766234000000015E-2</v>
      </c>
      <c r="I72" s="33">
        <v>3.357723600000001E-2</v>
      </c>
      <c r="J72" s="33">
        <v>3.357723600000001E-2</v>
      </c>
      <c r="K72" s="34">
        <v>53</v>
      </c>
      <c r="L72" s="33">
        <v>1.0188998000000005E-2</v>
      </c>
      <c r="M72" s="33">
        <v>4.3766234000000015E-2</v>
      </c>
      <c r="N72" s="34">
        <v>80</v>
      </c>
      <c r="O72" s="34">
        <v>11</v>
      </c>
      <c r="P72" s="35">
        <v>0.29545454999999998</v>
      </c>
      <c r="Q72" s="35">
        <v>0.34399999999999997</v>
      </c>
      <c r="R72" s="35">
        <v>4.854544999999999E-2</v>
      </c>
      <c r="S72" s="35">
        <v>0.59615384999999999</v>
      </c>
      <c r="T72" s="35">
        <v>0.59199999999999997</v>
      </c>
      <c r="U72" s="35">
        <v>-4.1538500000000145E-3</v>
      </c>
      <c r="V72" s="35">
        <v>0.43947367999999998</v>
      </c>
      <c r="W72" s="35">
        <v>0.46600000000000003</v>
      </c>
      <c r="X72" s="35">
        <v>2.6526320000000048E-2</v>
      </c>
      <c r="Y72" s="35">
        <v>0.71794871999999998</v>
      </c>
      <c r="Z72" s="35">
        <v>0.66700000000000004</v>
      </c>
      <c r="AA72" s="35">
        <v>-5.0948719999999947E-2</v>
      </c>
      <c r="AB72" s="35">
        <v>0.88479262999999997</v>
      </c>
      <c r="AC72" s="35">
        <v>0.84</v>
      </c>
      <c r="AD72" s="35">
        <v>-4.479263E-2</v>
      </c>
      <c r="AE72" s="35">
        <v>0.82634730999999995</v>
      </c>
      <c r="AF72" s="35">
        <v>0.77500000000000002</v>
      </c>
      <c r="AG72" s="35">
        <v>-5.1347309999999924E-2</v>
      </c>
      <c r="AH72" s="36">
        <v>89.889326416015606</v>
      </c>
      <c r="AI72" s="36">
        <v>86.4</v>
      </c>
      <c r="AJ72" s="36">
        <v>-3.4893264160156008</v>
      </c>
      <c r="AK72" s="36">
        <v>13.3042251367568</v>
      </c>
      <c r="AL72" s="36">
        <v>14.1</v>
      </c>
      <c r="AM72" s="36">
        <v>0.79577486324319935</v>
      </c>
      <c r="AN72" s="37">
        <v>6.2992129999999993E-2</v>
      </c>
      <c r="AO72" s="37">
        <v>0.05</v>
      </c>
      <c r="AP72" s="37">
        <v>-1.2992129999999991E-2</v>
      </c>
      <c r="AQ72" s="37">
        <v>0.37007874000000002</v>
      </c>
      <c r="AR72" s="37">
        <v>0.32700000000000001</v>
      </c>
      <c r="AS72" s="36">
        <v>-4.3078740000000004E-2</v>
      </c>
      <c r="AT72" s="34">
        <v>113.342047338706</v>
      </c>
      <c r="AU72" s="34">
        <v>117</v>
      </c>
      <c r="AV72" s="34">
        <v>3.6579526612940043</v>
      </c>
      <c r="AW72" s="34">
        <v>89.191403142135698</v>
      </c>
      <c r="AX72" s="34">
        <v>87</v>
      </c>
      <c r="AY72" s="34">
        <v>-2.1914031421356981</v>
      </c>
      <c r="AZ72" s="34">
        <v>104.83795783688799</v>
      </c>
      <c r="BA72" s="34">
        <v>105</v>
      </c>
      <c r="BB72" s="34">
        <v>0.16204216311200526</v>
      </c>
    </row>
    <row r="73" spans="1:54" x14ac:dyDescent="0.45">
      <c r="A73" s="32" t="s">
        <v>148</v>
      </c>
      <c r="B73" s="32" t="s">
        <v>149</v>
      </c>
      <c r="C73" s="33">
        <v>0.35211267600000001</v>
      </c>
      <c r="D73" s="33">
        <v>0.307</v>
      </c>
      <c r="E73" s="33">
        <v>-4.5112676000000018E-2</v>
      </c>
      <c r="F73" s="33">
        <v>0.33790737500000001</v>
      </c>
      <c r="G73" s="33">
        <v>1.4205301000000004E-2</v>
      </c>
      <c r="H73" s="33">
        <v>-3.0907375000000015E-2</v>
      </c>
      <c r="I73" s="33">
        <v>-4.5112676000000018E-2</v>
      </c>
      <c r="J73" s="33">
        <v>4.5112676000000018E-2</v>
      </c>
      <c r="K73" s="34">
        <v>38</v>
      </c>
      <c r="L73" s="33">
        <v>1.4205301000000004E-2</v>
      </c>
      <c r="M73" s="33">
        <v>3.0907375000000015E-2</v>
      </c>
      <c r="N73" s="34">
        <v>77</v>
      </c>
      <c r="O73" s="34">
        <v>29</v>
      </c>
      <c r="P73" s="35">
        <v>0.32279910000000001</v>
      </c>
      <c r="Q73" s="35">
        <v>0.35099999999999998</v>
      </c>
      <c r="R73" s="35">
        <v>2.8200899999999973E-2</v>
      </c>
      <c r="S73" s="35">
        <v>0.61098901000000005</v>
      </c>
      <c r="T73" s="35">
        <v>0.626</v>
      </c>
      <c r="U73" s="35">
        <v>1.5010989999999946E-2</v>
      </c>
      <c r="V73" s="35">
        <v>0.4688196</v>
      </c>
      <c r="W73" s="35">
        <v>0.50600000000000001</v>
      </c>
      <c r="X73" s="35">
        <v>3.7180400000000002E-2</v>
      </c>
      <c r="Y73" s="35">
        <v>0.88111888000000005</v>
      </c>
      <c r="Z73" s="35">
        <v>0.90300000000000002</v>
      </c>
      <c r="AA73" s="35">
        <v>2.1881119999999976E-2</v>
      </c>
      <c r="AB73" s="35">
        <v>0.94244603999999998</v>
      </c>
      <c r="AC73" s="35">
        <v>0.96799999999999997</v>
      </c>
      <c r="AD73" s="35">
        <v>2.5553959999999987E-2</v>
      </c>
      <c r="AE73" s="35">
        <v>0.92161519999999997</v>
      </c>
      <c r="AF73" s="35">
        <v>0.94799999999999995</v>
      </c>
      <c r="AG73" s="35">
        <v>2.6384799999999986E-2</v>
      </c>
      <c r="AH73" s="36">
        <v>85.752388716863294</v>
      </c>
      <c r="AI73" s="36">
        <v>86.6</v>
      </c>
      <c r="AJ73" s="36">
        <v>0.84761128313670042</v>
      </c>
      <c r="AK73" s="36">
        <v>11.966891098190301</v>
      </c>
      <c r="AL73" s="36">
        <v>14.7</v>
      </c>
      <c r="AM73" s="36">
        <v>2.7331089018096986</v>
      </c>
      <c r="AN73" s="37">
        <v>1.3953490000000001E-2</v>
      </c>
      <c r="AO73" s="37">
        <v>1.7000000000000001E-2</v>
      </c>
      <c r="AP73" s="37">
        <v>3.0465100000000005E-3</v>
      </c>
      <c r="AQ73" s="37">
        <v>0.2</v>
      </c>
      <c r="AR73" s="37">
        <v>0.24099999999999999</v>
      </c>
      <c r="AS73" s="36">
        <v>4.0999999999999981E-2</v>
      </c>
      <c r="AT73" s="34">
        <v>146.458783777375</v>
      </c>
      <c r="AU73" s="34">
        <v>132</v>
      </c>
      <c r="AV73" s="34">
        <v>-14.458783777375004</v>
      </c>
      <c r="AW73" s="34">
        <v>100.415450387524</v>
      </c>
      <c r="AX73" s="34">
        <v>94</v>
      </c>
      <c r="AY73" s="34">
        <v>-6.4154503875240039</v>
      </c>
      <c r="AZ73" s="34">
        <v>74.638287704962494</v>
      </c>
      <c r="BA73" s="34">
        <v>90</v>
      </c>
      <c r="BB73" s="34">
        <v>15.361712295037506</v>
      </c>
    </row>
    <row r="74" spans="1:54" x14ac:dyDescent="0.45">
      <c r="A74" s="32" t="s">
        <v>112</v>
      </c>
      <c r="B74" s="32" t="s">
        <v>76</v>
      </c>
      <c r="C74" s="33">
        <v>0.26573426500000003</v>
      </c>
      <c r="D74" s="33">
        <v>0.26700000000000002</v>
      </c>
      <c r="E74" s="33">
        <v>1.2657349999999901E-3</v>
      </c>
      <c r="F74" s="33">
        <v>0.25148809500000002</v>
      </c>
      <c r="G74" s="33">
        <v>1.4246170000000002E-2</v>
      </c>
      <c r="H74" s="33">
        <v>1.5511904999999993E-2</v>
      </c>
      <c r="I74" s="33">
        <v>1.2657349999999901E-3</v>
      </c>
      <c r="J74" s="33">
        <v>1.2657349999999901E-3</v>
      </c>
      <c r="K74" s="34">
        <v>99</v>
      </c>
      <c r="L74" s="33">
        <v>1.4246170000000002E-2</v>
      </c>
      <c r="M74" s="33">
        <v>1.5511904999999993E-2</v>
      </c>
      <c r="N74" s="34">
        <v>76</v>
      </c>
      <c r="O74" s="34">
        <v>55</v>
      </c>
      <c r="P74" s="35">
        <v>0.25952381000000002</v>
      </c>
      <c r="Q74" s="35">
        <v>0.27600000000000002</v>
      </c>
      <c r="R74" s="35">
        <v>1.6476190000000002E-2</v>
      </c>
      <c r="S74" s="35">
        <v>0.61858190999999996</v>
      </c>
      <c r="T74" s="35">
        <v>0.63600000000000001</v>
      </c>
      <c r="U74" s="35">
        <v>1.7418090000000053E-2</v>
      </c>
      <c r="V74" s="35">
        <v>0.43667068999999997</v>
      </c>
      <c r="W74" s="35">
        <v>0.45200000000000001</v>
      </c>
      <c r="X74" s="35">
        <v>1.532931000000004E-2</v>
      </c>
      <c r="Y74" s="35">
        <v>0.5412844</v>
      </c>
      <c r="Z74" s="35">
        <v>0.57899999999999996</v>
      </c>
      <c r="AA74" s="35">
        <v>3.771559999999996E-2</v>
      </c>
      <c r="AB74" s="35">
        <v>0.80237153999999999</v>
      </c>
      <c r="AC74" s="35">
        <v>0.89900000000000002</v>
      </c>
      <c r="AD74" s="35">
        <v>9.6628460000000027E-2</v>
      </c>
      <c r="AE74" s="35">
        <v>0.72375690999999998</v>
      </c>
      <c r="AF74" s="35">
        <v>0.79900000000000004</v>
      </c>
      <c r="AG74" s="35">
        <v>7.5243090000000068E-2</v>
      </c>
      <c r="AH74" s="36">
        <v>88.205006612141901</v>
      </c>
      <c r="AI74" s="36">
        <v>88.8</v>
      </c>
      <c r="AJ74" s="36">
        <v>0.59499338785809641</v>
      </c>
      <c r="AK74" s="36">
        <v>19.122465035915301</v>
      </c>
      <c r="AL74" s="36">
        <v>18.5</v>
      </c>
      <c r="AM74" s="36">
        <v>-0.622465035915301</v>
      </c>
      <c r="AN74" s="37">
        <v>9.2105259999999994E-2</v>
      </c>
      <c r="AO74" s="37">
        <v>8.5000000000000006E-2</v>
      </c>
      <c r="AP74" s="37">
        <v>-7.1052599999999883E-3</v>
      </c>
      <c r="AQ74" s="37">
        <v>0.33552631999999999</v>
      </c>
      <c r="AR74" s="37">
        <v>0.378</v>
      </c>
      <c r="AS74" s="36">
        <v>4.2473680000000014E-2</v>
      </c>
      <c r="AT74" s="34">
        <v>92.535686188111399</v>
      </c>
      <c r="AU74" s="34">
        <v>91</v>
      </c>
      <c r="AV74" s="34">
        <v>-1.5356861881113986</v>
      </c>
      <c r="AW74" s="34">
        <v>75.515387945473606</v>
      </c>
      <c r="AX74" s="34">
        <v>85</v>
      </c>
      <c r="AY74" s="34">
        <v>9.4846120545263943</v>
      </c>
      <c r="AZ74" s="34">
        <v>129.73025255494699</v>
      </c>
      <c r="BA74" s="34">
        <v>121</v>
      </c>
      <c r="BB74" s="34">
        <v>-8.7302525549469863</v>
      </c>
    </row>
    <row r="75" spans="1:54" x14ac:dyDescent="0.45">
      <c r="A75" s="32" t="s">
        <v>36</v>
      </c>
      <c r="B75" s="32" t="s">
        <v>32</v>
      </c>
      <c r="C75" s="33">
        <v>0.31874999999999998</v>
      </c>
      <c r="D75" s="33">
        <v>0.27800000000000002</v>
      </c>
      <c r="E75" s="33">
        <v>-4.0749999999999953E-2</v>
      </c>
      <c r="F75" s="33">
        <v>0.30438484399999999</v>
      </c>
      <c r="G75" s="33">
        <v>1.436515599999999E-2</v>
      </c>
      <c r="H75" s="33">
        <v>-2.6384843999999963E-2</v>
      </c>
      <c r="I75" s="33">
        <v>-4.0749999999999953E-2</v>
      </c>
      <c r="J75" s="33">
        <v>4.0749999999999953E-2</v>
      </c>
      <c r="K75" s="34">
        <v>42</v>
      </c>
      <c r="L75" s="33">
        <v>1.436515599999999E-2</v>
      </c>
      <c r="M75" s="33">
        <v>2.6384843999999963E-2</v>
      </c>
      <c r="N75" s="34">
        <v>75</v>
      </c>
      <c r="O75" s="34">
        <v>35</v>
      </c>
      <c r="P75" s="35">
        <v>0.17723881</v>
      </c>
      <c r="Q75" s="35">
        <v>0.184</v>
      </c>
      <c r="R75" s="35">
        <v>6.7611900000000003E-3</v>
      </c>
      <c r="S75" s="35">
        <v>0.60121457</v>
      </c>
      <c r="T75" s="35">
        <v>0.56499999999999995</v>
      </c>
      <c r="U75" s="35">
        <v>-3.6214570000000057E-2</v>
      </c>
      <c r="V75" s="35">
        <v>0.38058251999999998</v>
      </c>
      <c r="W75" s="35">
        <v>0.36099999999999999</v>
      </c>
      <c r="X75" s="35">
        <v>-1.9582519999999992E-2</v>
      </c>
      <c r="Y75" s="35">
        <v>0.57894736999999996</v>
      </c>
      <c r="Z75" s="35">
        <v>0.65200000000000002</v>
      </c>
      <c r="AA75" s="35">
        <v>7.3052630000000063E-2</v>
      </c>
      <c r="AB75" s="35">
        <v>0.87205387000000001</v>
      </c>
      <c r="AC75" s="35">
        <v>0.84399999999999997</v>
      </c>
      <c r="AD75" s="35">
        <v>-2.8053870000000036E-2</v>
      </c>
      <c r="AE75" s="35">
        <v>0.80102041000000002</v>
      </c>
      <c r="AF75" s="35">
        <v>0.79200000000000004</v>
      </c>
      <c r="AG75" s="35">
        <v>-9.0204099999999787E-3</v>
      </c>
      <c r="AH75" s="36">
        <v>95.592544908468398</v>
      </c>
      <c r="AI75" s="36">
        <v>93.2</v>
      </c>
      <c r="AJ75" s="36">
        <v>-2.3925449084683947</v>
      </c>
      <c r="AK75" s="36">
        <v>9.2193389035373698</v>
      </c>
      <c r="AL75" s="36">
        <v>11.4</v>
      </c>
      <c r="AM75" s="36">
        <v>2.1806610964626305</v>
      </c>
      <c r="AN75" s="37">
        <v>0.1954023</v>
      </c>
      <c r="AO75" s="37">
        <v>0.19900000000000001</v>
      </c>
      <c r="AP75" s="37">
        <v>3.5977000000000092E-3</v>
      </c>
      <c r="AQ75" s="37">
        <v>0.59770115000000001</v>
      </c>
      <c r="AR75" s="37">
        <v>0.53400000000000003</v>
      </c>
      <c r="AS75" s="36">
        <v>-6.3701149999999984E-2</v>
      </c>
      <c r="AT75" s="34">
        <v>104.006069522299</v>
      </c>
      <c r="AU75" s="34">
        <v>104</v>
      </c>
      <c r="AV75" s="34">
        <v>-6.0695222990005959E-3</v>
      </c>
      <c r="AW75" s="34">
        <v>111.44811892843001</v>
      </c>
      <c r="AX75" s="34">
        <v>104</v>
      </c>
      <c r="AY75" s="34">
        <v>-7.4481189284300058</v>
      </c>
      <c r="AZ75" s="34">
        <v>85.842196278510997</v>
      </c>
      <c r="BA75" s="34">
        <v>94</v>
      </c>
      <c r="BB75" s="34">
        <v>8.1578037214890031</v>
      </c>
    </row>
    <row r="76" spans="1:54" x14ac:dyDescent="0.45">
      <c r="A76" s="32" t="s">
        <v>99</v>
      </c>
      <c r="B76" s="32" t="s">
        <v>53</v>
      </c>
      <c r="C76" s="33">
        <v>0.29559748400000002</v>
      </c>
      <c r="D76" s="33">
        <v>0.28299999999999997</v>
      </c>
      <c r="E76" s="33">
        <v>-1.2597484000000048E-2</v>
      </c>
      <c r="F76" s="33">
        <v>0.28044692700000001</v>
      </c>
      <c r="G76" s="33">
        <v>1.5150557000000009E-2</v>
      </c>
      <c r="H76" s="33">
        <v>2.5530729999999613E-3</v>
      </c>
      <c r="I76" s="33">
        <v>-1.2597484000000048E-2</v>
      </c>
      <c r="J76" s="33">
        <v>1.2597484000000048E-2</v>
      </c>
      <c r="K76" s="34">
        <v>83</v>
      </c>
      <c r="L76" s="33">
        <v>1.5150557000000009E-2</v>
      </c>
      <c r="M76" s="33">
        <v>2.5530729999999613E-3</v>
      </c>
      <c r="N76" s="34">
        <v>71</v>
      </c>
      <c r="O76" s="34">
        <v>99</v>
      </c>
      <c r="P76" s="35">
        <v>0.24373576</v>
      </c>
      <c r="Q76" s="35">
        <v>0.23100000000000001</v>
      </c>
      <c r="R76" s="35">
        <v>-1.2735759999999985E-2</v>
      </c>
      <c r="S76" s="35">
        <v>0.67078188999999999</v>
      </c>
      <c r="T76" s="35">
        <v>0.63600000000000001</v>
      </c>
      <c r="U76" s="35">
        <v>-3.4781889999999982E-2</v>
      </c>
      <c r="V76" s="35">
        <v>0.46810811000000002</v>
      </c>
      <c r="W76" s="35">
        <v>0.44400000000000001</v>
      </c>
      <c r="X76" s="35">
        <v>-2.4108110000000016E-2</v>
      </c>
      <c r="Y76" s="35">
        <v>0.61682243000000003</v>
      </c>
      <c r="Z76" s="35">
        <v>0.68600000000000005</v>
      </c>
      <c r="AA76" s="35">
        <v>6.9177570000000022E-2</v>
      </c>
      <c r="AB76" s="35">
        <v>0.92331288</v>
      </c>
      <c r="AC76" s="35">
        <v>0.91200000000000003</v>
      </c>
      <c r="AD76" s="35">
        <v>-1.131287999999997E-2</v>
      </c>
      <c r="AE76" s="35">
        <v>0.84757506000000005</v>
      </c>
      <c r="AF76" s="35">
        <v>0.85699999999999998</v>
      </c>
      <c r="AG76" s="35">
        <v>9.4249399999999373E-3</v>
      </c>
      <c r="AH76" s="36">
        <v>90.323074895685295</v>
      </c>
      <c r="AI76" s="36">
        <v>88.2</v>
      </c>
      <c r="AJ76" s="36">
        <v>-2.1230748956852921</v>
      </c>
      <c r="AK76" s="36">
        <v>14.2961751128688</v>
      </c>
      <c r="AL76" s="36">
        <v>14.3</v>
      </c>
      <c r="AM76" s="36">
        <v>3.8248871312003274E-3</v>
      </c>
      <c r="AN76" s="37">
        <v>0.1</v>
      </c>
      <c r="AO76" s="37">
        <v>7.1999999999999995E-2</v>
      </c>
      <c r="AP76" s="37">
        <v>-2.8000000000000011E-2</v>
      </c>
      <c r="AQ76" s="37">
        <v>0.39411764999999999</v>
      </c>
      <c r="AR76" s="37">
        <v>0.373</v>
      </c>
      <c r="AS76" s="36">
        <v>-2.1117649999999988E-2</v>
      </c>
      <c r="AT76" s="34">
        <v>109.118339690529</v>
      </c>
      <c r="AU76" s="34">
        <v>91</v>
      </c>
      <c r="AV76" s="34">
        <v>-18.118339690528998</v>
      </c>
      <c r="AW76" s="34">
        <v>93.833740905053205</v>
      </c>
      <c r="AX76" s="34">
        <v>105</v>
      </c>
      <c r="AY76" s="34">
        <v>11.166259094946795</v>
      </c>
      <c r="AZ76" s="34">
        <v>102.263751785629</v>
      </c>
      <c r="BA76" s="34">
        <v>99</v>
      </c>
      <c r="BB76" s="34">
        <v>-3.2637517856289975</v>
      </c>
    </row>
    <row r="77" spans="1:54" x14ac:dyDescent="0.45">
      <c r="A77" s="32" t="s">
        <v>101</v>
      </c>
      <c r="B77" s="32" t="s">
        <v>78</v>
      </c>
      <c r="C77" s="33">
        <v>0.33064516100000002</v>
      </c>
      <c r="D77" s="33">
        <v>0.308</v>
      </c>
      <c r="E77" s="33">
        <v>-2.2645161000000025E-2</v>
      </c>
      <c r="F77" s="33">
        <v>0.31547169800000002</v>
      </c>
      <c r="G77" s="33">
        <v>1.5173462999999998E-2</v>
      </c>
      <c r="H77" s="33">
        <v>-7.4716980000000266E-3</v>
      </c>
      <c r="I77" s="33">
        <v>-2.2645161000000025E-2</v>
      </c>
      <c r="J77" s="33">
        <v>2.2645161000000025E-2</v>
      </c>
      <c r="K77" s="34">
        <v>69</v>
      </c>
      <c r="L77" s="33">
        <v>1.5173462999999998E-2</v>
      </c>
      <c r="M77" s="33">
        <v>7.4716980000000266E-3</v>
      </c>
      <c r="N77" s="34">
        <v>70</v>
      </c>
      <c r="O77" s="34">
        <v>85</v>
      </c>
      <c r="P77" s="35">
        <v>0.30632911000000002</v>
      </c>
      <c r="Q77" s="35">
        <v>0.32900000000000001</v>
      </c>
      <c r="R77" s="35">
        <v>2.2670889999999999E-2</v>
      </c>
      <c r="S77" s="35">
        <v>0.68341708999999995</v>
      </c>
      <c r="T77" s="35">
        <v>0.70599999999999996</v>
      </c>
      <c r="U77" s="35">
        <v>2.2582910000000012E-2</v>
      </c>
      <c r="V77" s="35">
        <v>0.49558637999999999</v>
      </c>
      <c r="W77" s="35">
        <v>0.51100000000000001</v>
      </c>
      <c r="X77" s="35">
        <v>1.5413620000000017E-2</v>
      </c>
      <c r="Y77" s="35">
        <v>0.46280991999999999</v>
      </c>
      <c r="Z77" s="35">
        <v>0.45800000000000002</v>
      </c>
      <c r="AA77" s="35">
        <v>-4.8099199999999676E-3</v>
      </c>
      <c r="AB77" s="35">
        <v>0.86764706000000003</v>
      </c>
      <c r="AC77" s="35">
        <v>0.83299999999999996</v>
      </c>
      <c r="AD77" s="35">
        <v>-3.4647060000000063E-2</v>
      </c>
      <c r="AE77" s="35">
        <v>0.74300253999999999</v>
      </c>
      <c r="AF77" s="35">
        <v>0.70799999999999996</v>
      </c>
      <c r="AG77" s="35">
        <v>-3.5002540000000026E-2</v>
      </c>
      <c r="AH77" s="36">
        <v>87.535148010253906</v>
      </c>
      <c r="AI77" s="36">
        <v>87.5</v>
      </c>
      <c r="AJ77" s="36">
        <v>-3.5148010253905682E-2</v>
      </c>
      <c r="AK77" s="36">
        <v>11.113795105457299</v>
      </c>
      <c r="AL77" s="36">
        <v>14.6</v>
      </c>
      <c r="AM77" s="36">
        <v>3.4862048945427002</v>
      </c>
      <c r="AN77" s="37">
        <v>6.25E-2</v>
      </c>
      <c r="AO77" s="37">
        <v>7.9000000000000001E-2</v>
      </c>
      <c r="AP77" s="37">
        <v>1.6500000000000001E-2</v>
      </c>
      <c r="AQ77" s="37">
        <v>0.390625</v>
      </c>
      <c r="AR77" s="37">
        <v>0.34899999999999998</v>
      </c>
      <c r="AS77" s="36">
        <v>-4.1625000000000023E-2</v>
      </c>
      <c r="AT77" s="34">
        <v>126.481758000939</v>
      </c>
      <c r="AU77" s="34">
        <v>104</v>
      </c>
      <c r="AV77" s="34">
        <v>-22.481758000938996</v>
      </c>
      <c r="AW77" s="34">
        <v>105.201274989526</v>
      </c>
      <c r="AX77" s="34">
        <v>97</v>
      </c>
      <c r="AY77" s="34">
        <v>-8.2012749895259986</v>
      </c>
      <c r="AZ77" s="34">
        <v>81.284619384421305</v>
      </c>
      <c r="BA77" s="34">
        <v>101</v>
      </c>
      <c r="BB77" s="34">
        <v>19.715380615578695</v>
      </c>
    </row>
    <row r="78" spans="1:54" x14ac:dyDescent="0.45">
      <c r="A78" s="32" t="s">
        <v>83</v>
      </c>
      <c r="B78" s="32" t="s">
        <v>84</v>
      </c>
      <c r="C78" s="33">
        <v>0.328571428</v>
      </c>
      <c r="D78" s="33">
        <v>0.32100000000000001</v>
      </c>
      <c r="E78" s="33">
        <v>-7.5714279999999912E-3</v>
      </c>
      <c r="F78" s="33">
        <v>0.311330049</v>
      </c>
      <c r="G78" s="33">
        <v>1.7241379000000001E-2</v>
      </c>
      <c r="H78" s="33">
        <v>9.66995100000001E-3</v>
      </c>
      <c r="I78" s="33">
        <v>-7.5714279999999912E-3</v>
      </c>
      <c r="J78" s="33">
        <v>7.5714279999999912E-3</v>
      </c>
      <c r="K78" s="34">
        <v>90</v>
      </c>
      <c r="L78" s="33">
        <v>1.7241379000000001E-2</v>
      </c>
      <c r="M78" s="33">
        <v>9.66995100000001E-3</v>
      </c>
      <c r="N78" s="34">
        <v>68</v>
      </c>
      <c r="O78" s="34">
        <v>75</v>
      </c>
      <c r="P78" s="35">
        <v>0.30020703999999998</v>
      </c>
      <c r="Q78" s="35">
        <v>0.29099999999999998</v>
      </c>
      <c r="R78" s="35">
        <v>-9.2070399999999997E-3</v>
      </c>
      <c r="S78" s="35">
        <v>0.63678161</v>
      </c>
      <c r="T78" s="35">
        <v>0.65</v>
      </c>
      <c r="U78" s="35">
        <v>1.3218390000000024E-2</v>
      </c>
      <c r="V78" s="35">
        <v>0.45969499000000003</v>
      </c>
      <c r="W78" s="35">
        <v>0.47299999999999998</v>
      </c>
      <c r="X78" s="35">
        <v>1.330500999999995E-2</v>
      </c>
      <c r="Y78" s="35">
        <v>0.6</v>
      </c>
      <c r="Z78" s="35">
        <v>0.53800000000000003</v>
      </c>
      <c r="AA78" s="35">
        <v>-6.1999999999999944E-2</v>
      </c>
      <c r="AB78" s="35">
        <v>0.81588448000000002</v>
      </c>
      <c r="AC78" s="35">
        <v>0.80100000000000005</v>
      </c>
      <c r="AD78" s="35">
        <v>-1.4884479999999978E-2</v>
      </c>
      <c r="AE78" s="35">
        <v>0.74170616</v>
      </c>
      <c r="AF78" s="35">
        <v>0.72099999999999997</v>
      </c>
      <c r="AG78" s="35">
        <v>-2.0706160000000029E-2</v>
      </c>
      <c r="AH78" s="36">
        <v>90.185775335903799</v>
      </c>
      <c r="AI78" s="36">
        <v>89.3</v>
      </c>
      <c r="AJ78" s="36">
        <v>-0.88577533590380142</v>
      </c>
      <c r="AK78" s="36">
        <v>10.6703318891854</v>
      </c>
      <c r="AL78" s="36">
        <v>11.6</v>
      </c>
      <c r="AM78" s="36">
        <v>0.92966811081459966</v>
      </c>
      <c r="AN78" s="37">
        <v>0.13513513999999999</v>
      </c>
      <c r="AO78" s="37">
        <v>8.4000000000000005E-2</v>
      </c>
      <c r="AP78" s="37">
        <v>-5.1135139999999982E-2</v>
      </c>
      <c r="AQ78" s="37">
        <v>0.41891891999999997</v>
      </c>
      <c r="AR78" s="37">
        <v>0.39200000000000002</v>
      </c>
      <c r="AS78" s="36">
        <v>-2.6918919999999957E-2</v>
      </c>
      <c r="AT78" s="34">
        <v>79.811076802154602</v>
      </c>
      <c r="AU78" s="34">
        <v>87</v>
      </c>
      <c r="AV78" s="34">
        <v>7.1889231978453978</v>
      </c>
      <c r="AW78" s="34">
        <v>110.63012541013801</v>
      </c>
      <c r="AX78" s="34">
        <v>114</v>
      </c>
      <c r="AY78" s="34">
        <v>3.3698745898619933</v>
      </c>
      <c r="AZ78" s="34">
        <v>98.491131687115299</v>
      </c>
      <c r="BA78" s="34">
        <v>91</v>
      </c>
      <c r="BB78" s="34">
        <v>-7.4911316871152991</v>
      </c>
    </row>
    <row r="79" spans="1:54" x14ac:dyDescent="0.45">
      <c r="A79" s="32" t="s">
        <v>27</v>
      </c>
      <c r="B79" s="32" t="s">
        <v>28</v>
      </c>
      <c r="C79" s="33">
        <v>0.33720930199999999</v>
      </c>
      <c r="D79" s="33">
        <v>0.36699999999999999</v>
      </c>
      <c r="E79" s="33">
        <v>2.9790698000000004E-2</v>
      </c>
      <c r="F79" s="33">
        <v>0.316096139</v>
      </c>
      <c r="G79" s="33">
        <v>2.111316299999999E-2</v>
      </c>
      <c r="H79" s="33">
        <v>5.0903860999999995E-2</v>
      </c>
      <c r="I79" s="33">
        <v>2.9790698000000004E-2</v>
      </c>
      <c r="J79" s="33">
        <v>2.9790698000000004E-2</v>
      </c>
      <c r="K79" s="34">
        <v>57</v>
      </c>
      <c r="L79" s="33">
        <v>2.111316299999999E-2</v>
      </c>
      <c r="M79" s="33">
        <v>5.0903860999999995E-2</v>
      </c>
      <c r="N79" s="34">
        <v>65</v>
      </c>
      <c r="O79" s="34">
        <v>5</v>
      </c>
      <c r="P79" s="35">
        <v>0.2866242</v>
      </c>
      <c r="Q79" s="35">
        <v>0.32500000000000001</v>
      </c>
      <c r="R79" s="35">
        <v>3.8375800000000015E-2</v>
      </c>
      <c r="S79" s="35">
        <v>0.72844827999999995</v>
      </c>
      <c r="T79" s="35">
        <v>0.70199999999999996</v>
      </c>
      <c r="U79" s="35">
        <v>-2.6448279999999991E-2</v>
      </c>
      <c r="V79" s="35">
        <v>0.50588235000000004</v>
      </c>
      <c r="W79" s="35">
        <v>0.51600000000000001</v>
      </c>
      <c r="X79" s="35">
        <v>1.0117649999999978E-2</v>
      </c>
      <c r="Y79" s="35">
        <v>0.65925926000000001</v>
      </c>
      <c r="Z79" s="35">
        <v>0.61599999999999999</v>
      </c>
      <c r="AA79" s="35">
        <v>-4.3259260000000022E-2</v>
      </c>
      <c r="AB79" s="35">
        <v>0.83431953000000003</v>
      </c>
      <c r="AC79" s="35">
        <v>0.90900000000000003</v>
      </c>
      <c r="AD79" s="35">
        <v>7.4680469999999999E-2</v>
      </c>
      <c r="AE79" s="35">
        <v>0.78435518000000004</v>
      </c>
      <c r="AF79" s="35">
        <v>0.81699999999999995</v>
      </c>
      <c r="AG79" s="35">
        <v>3.2644819999999908E-2</v>
      </c>
      <c r="AH79" s="36">
        <v>93.050857375339902</v>
      </c>
      <c r="AI79" s="36">
        <v>92.8</v>
      </c>
      <c r="AJ79" s="36">
        <v>-0.25085737533990482</v>
      </c>
      <c r="AK79" s="36">
        <v>13.671630767168899</v>
      </c>
      <c r="AL79" s="36">
        <v>16.5</v>
      </c>
      <c r="AM79" s="36">
        <v>2.8283692328311005</v>
      </c>
      <c r="AN79" s="37">
        <v>0.16022099000000001</v>
      </c>
      <c r="AO79" s="37">
        <v>0.13800000000000001</v>
      </c>
      <c r="AP79" s="37">
        <v>-2.2220989999999996E-2</v>
      </c>
      <c r="AQ79" s="37">
        <v>0.51381215000000002</v>
      </c>
      <c r="AR79" s="37">
        <v>0.47299999999999998</v>
      </c>
      <c r="AS79" s="36">
        <v>-4.0812150000000047E-2</v>
      </c>
      <c r="AT79" s="34">
        <v>79.527292918148106</v>
      </c>
      <c r="AU79" s="34">
        <v>105</v>
      </c>
      <c r="AV79" s="34">
        <v>25.472707081851894</v>
      </c>
      <c r="AW79" s="34">
        <v>90.543899889117299</v>
      </c>
      <c r="AX79" s="34">
        <v>89</v>
      </c>
      <c r="AY79" s="34">
        <v>-1.5438998891172986</v>
      </c>
      <c r="AZ79" s="34">
        <v>120.242855473784</v>
      </c>
      <c r="BA79" s="34">
        <v>109</v>
      </c>
      <c r="BB79" s="34">
        <v>-11.242855473784005</v>
      </c>
    </row>
    <row r="80" spans="1:54" x14ac:dyDescent="0.45">
      <c r="A80" s="32" t="s">
        <v>137</v>
      </c>
      <c r="B80" s="32" t="s">
        <v>98</v>
      </c>
      <c r="C80" s="33">
        <v>0.35761589399999999</v>
      </c>
      <c r="D80" s="33">
        <v>0.32300000000000001</v>
      </c>
      <c r="E80" s="33">
        <v>-3.461589399999998E-2</v>
      </c>
      <c r="F80" s="33">
        <v>0.33606557300000001</v>
      </c>
      <c r="G80" s="33">
        <v>2.1550320999999983E-2</v>
      </c>
      <c r="H80" s="33">
        <v>-1.3065572999999997E-2</v>
      </c>
      <c r="I80" s="33">
        <v>-3.461589399999998E-2</v>
      </c>
      <c r="J80" s="33">
        <v>3.461589399999998E-2</v>
      </c>
      <c r="K80" s="34">
        <v>51</v>
      </c>
      <c r="L80" s="33">
        <v>2.1550320999999983E-2</v>
      </c>
      <c r="M80" s="33">
        <v>1.3065572999999997E-2</v>
      </c>
      <c r="N80" s="34">
        <v>64</v>
      </c>
      <c r="O80" s="34">
        <v>63</v>
      </c>
      <c r="P80" s="35">
        <v>0.34303534000000002</v>
      </c>
      <c r="Q80" s="35">
        <v>0.35599999999999998</v>
      </c>
      <c r="R80" s="35">
        <v>1.2964659999999961E-2</v>
      </c>
      <c r="S80" s="35">
        <v>0.75981524</v>
      </c>
      <c r="T80" s="35">
        <v>0.73</v>
      </c>
      <c r="U80" s="35">
        <v>-2.9815240000000021E-2</v>
      </c>
      <c r="V80" s="35">
        <v>0.5404814</v>
      </c>
      <c r="W80" s="35">
        <v>0.53</v>
      </c>
      <c r="X80" s="35">
        <v>-1.0481399999999974E-2</v>
      </c>
      <c r="Y80" s="35">
        <v>0.50909090999999995</v>
      </c>
      <c r="Z80" s="35">
        <v>0.54600000000000004</v>
      </c>
      <c r="AA80" s="35">
        <v>3.6909090000000089E-2</v>
      </c>
      <c r="AB80" s="35">
        <v>0.82370821000000005</v>
      </c>
      <c r="AC80" s="35">
        <v>0.82199999999999995</v>
      </c>
      <c r="AD80" s="35">
        <v>-1.7082100000000988E-3</v>
      </c>
      <c r="AE80" s="35">
        <v>0.71862347999999998</v>
      </c>
      <c r="AF80" s="35">
        <v>0.72299999999999998</v>
      </c>
      <c r="AG80" s="35">
        <v>4.3765199999999949E-3</v>
      </c>
      <c r="AH80" s="36">
        <v>92.690477137411705</v>
      </c>
      <c r="AI80" s="36">
        <v>89.7</v>
      </c>
      <c r="AJ80" s="36">
        <v>-2.9904771374117018</v>
      </c>
      <c r="AK80" s="36">
        <v>8.2672151657842807</v>
      </c>
      <c r="AL80" s="36">
        <v>12.3</v>
      </c>
      <c r="AM80" s="36">
        <v>4.03278483421572</v>
      </c>
      <c r="AN80" s="37">
        <v>8.3870970000000003E-2</v>
      </c>
      <c r="AO80" s="37">
        <v>0.106</v>
      </c>
      <c r="AP80" s="37">
        <v>2.2129029999999994E-2</v>
      </c>
      <c r="AQ80" s="37">
        <v>0.50322581</v>
      </c>
      <c r="AR80" s="37">
        <v>0.41499999999999998</v>
      </c>
      <c r="AS80" s="36">
        <v>-8.8225810000000016E-2</v>
      </c>
      <c r="AT80" s="34">
        <v>126.034267760625</v>
      </c>
      <c r="AU80" s="34">
        <v>87</v>
      </c>
      <c r="AV80" s="34">
        <v>-39.034267760624999</v>
      </c>
      <c r="AW80" s="34">
        <v>104.17702796886699</v>
      </c>
      <c r="AX80" s="34">
        <v>108</v>
      </c>
      <c r="AY80" s="34">
        <v>3.8229720311330055</v>
      </c>
      <c r="AZ80" s="34">
        <v>82.595661711022998</v>
      </c>
      <c r="BA80" s="34">
        <v>98</v>
      </c>
      <c r="BB80" s="34">
        <v>15.404338288977002</v>
      </c>
    </row>
    <row r="81" spans="1:54" x14ac:dyDescent="0.45">
      <c r="A81" s="32" t="s">
        <v>44</v>
      </c>
      <c r="B81" s="32" t="s">
        <v>45</v>
      </c>
      <c r="C81" s="33">
        <v>0.34302325500000003</v>
      </c>
      <c r="D81" s="33">
        <v>0.29699999999999999</v>
      </c>
      <c r="E81" s="33">
        <v>-4.6023255000000041E-2</v>
      </c>
      <c r="F81" s="33">
        <v>0.31988472600000001</v>
      </c>
      <c r="G81" s="33">
        <v>2.3138529000000019E-2</v>
      </c>
      <c r="H81" s="33">
        <v>-2.2884726000000022E-2</v>
      </c>
      <c r="I81" s="33">
        <v>-4.6023255000000041E-2</v>
      </c>
      <c r="J81" s="33">
        <v>4.6023255000000041E-2</v>
      </c>
      <c r="K81" s="34">
        <v>36</v>
      </c>
      <c r="L81" s="33">
        <v>2.3138529000000019E-2</v>
      </c>
      <c r="M81" s="33">
        <v>2.2884726000000022E-2</v>
      </c>
      <c r="N81" s="34">
        <v>61</v>
      </c>
      <c r="O81" s="34">
        <v>40</v>
      </c>
      <c r="P81" s="35">
        <v>0.24585635</v>
      </c>
      <c r="Q81" s="35">
        <v>0.27100000000000002</v>
      </c>
      <c r="R81" s="35">
        <v>2.5143650000000017E-2</v>
      </c>
      <c r="S81" s="35">
        <v>0.67808219000000003</v>
      </c>
      <c r="T81" s="35">
        <v>0.70399999999999996</v>
      </c>
      <c r="U81" s="35">
        <v>2.591780999999993E-2</v>
      </c>
      <c r="V81" s="35">
        <v>0.48249999999999998</v>
      </c>
      <c r="W81" s="35">
        <v>0.50700000000000001</v>
      </c>
      <c r="X81" s="35">
        <v>2.4500000000000022E-2</v>
      </c>
      <c r="Y81" s="35">
        <v>0.68539326</v>
      </c>
      <c r="Z81" s="35">
        <v>0.61899999999999999</v>
      </c>
      <c r="AA81" s="35">
        <v>-6.6393260000000009E-2</v>
      </c>
      <c r="AB81" s="35">
        <v>0.92929293000000002</v>
      </c>
      <c r="AC81" s="35">
        <v>0.91</v>
      </c>
      <c r="AD81" s="35">
        <v>-1.9292929999999986E-2</v>
      </c>
      <c r="AE81" s="35">
        <v>0.87305699000000003</v>
      </c>
      <c r="AF81" s="35">
        <v>0.83899999999999997</v>
      </c>
      <c r="AG81" s="35">
        <v>-3.4056990000000065E-2</v>
      </c>
      <c r="AH81" s="36">
        <v>90.883594232763897</v>
      </c>
      <c r="AI81" s="36">
        <v>90</v>
      </c>
      <c r="AJ81" s="36">
        <v>-0.88359423276389748</v>
      </c>
      <c r="AK81" s="36">
        <v>11.531004089420099</v>
      </c>
      <c r="AL81" s="36">
        <v>9.8000000000000007</v>
      </c>
      <c r="AM81" s="36">
        <v>-1.7310040894200984</v>
      </c>
      <c r="AN81" s="37">
        <v>7.3446330000000004E-2</v>
      </c>
      <c r="AO81" s="37">
        <v>6.3E-2</v>
      </c>
      <c r="AP81" s="37">
        <v>-1.0446330000000004E-2</v>
      </c>
      <c r="AQ81" s="37">
        <v>0.45197739999999997</v>
      </c>
      <c r="AR81" s="37">
        <v>0.45400000000000001</v>
      </c>
      <c r="AS81" s="36">
        <v>2.022600000000041E-3</v>
      </c>
      <c r="AT81" s="34">
        <v>125.078523907628</v>
      </c>
      <c r="AU81" s="34">
        <v>100</v>
      </c>
      <c r="AV81" s="34">
        <v>-25.078523907627996</v>
      </c>
      <c r="AW81" s="34">
        <v>99.823465510915398</v>
      </c>
      <c r="AX81" s="34">
        <v>108</v>
      </c>
      <c r="AY81" s="34">
        <v>8.1765344890846023</v>
      </c>
      <c r="AZ81" s="34">
        <v>86.774246185648593</v>
      </c>
      <c r="BA81" s="34">
        <v>90</v>
      </c>
      <c r="BB81" s="34">
        <v>3.2257538143514068</v>
      </c>
    </row>
    <row r="82" spans="1:54" x14ac:dyDescent="0.45">
      <c r="A82" s="32" t="s">
        <v>79</v>
      </c>
      <c r="B82" s="32" t="s">
        <v>35</v>
      </c>
      <c r="C82" s="33">
        <v>0.322222222</v>
      </c>
      <c r="D82" s="33">
        <v>0.309</v>
      </c>
      <c r="E82" s="33">
        <v>-1.3222222000000006E-2</v>
      </c>
      <c r="F82" s="33">
        <v>0.29865771800000002</v>
      </c>
      <c r="G82" s="33">
        <v>2.3564503999999986E-2</v>
      </c>
      <c r="H82" s="33">
        <v>1.034228199999998E-2</v>
      </c>
      <c r="I82" s="33">
        <v>-1.3222222000000006E-2</v>
      </c>
      <c r="J82" s="33">
        <v>1.3222222000000006E-2</v>
      </c>
      <c r="K82" s="34">
        <v>82</v>
      </c>
      <c r="L82" s="33">
        <v>2.3564503999999986E-2</v>
      </c>
      <c r="M82" s="33">
        <v>1.034228199999998E-2</v>
      </c>
      <c r="N82" s="34">
        <v>60</v>
      </c>
      <c r="O82" s="34">
        <v>70</v>
      </c>
      <c r="P82" s="35">
        <v>0.22826087</v>
      </c>
      <c r="Q82" s="35">
        <v>0.254</v>
      </c>
      <c r="R82" s="35">
        <v>2.5739129999999999E-2</v>
      </c>
      <c r="S82" s="35">
        <v>0.64553313999999995</v>
      </c>
      <c r="T82" s="35">
        <v>0.61399999999999999</v>
      </c>
      <c r="U82" s="35">
        <v>-3.153313999999996E-2</v>
      </c>
      <c r="V82" s="35">
        <v>0.43076923</v>
      </c>
      <c r="W82" s="35">
        <v>0.441</v>
      </c>
      <c r="X82" s="35">
        <v>1.023077E-2</v>
      </c>
      <c r="Y82" s="35">
        <v>0.44047618999999999</v>
      </c>
      <c r="Z82" s="35">
        <v>0.45</v>
      </c>
      <c r="AA82" s="35">
        <v>9.5238100000000214E-3</v>
      </c>
      <c r="AB82" s="35">
        <v>0.80803570999999996</v>
      </c>
      <c r="AC82" s="35">
        <v>0.81699999999999995</v>
      </c>
      <c r="AD82" s="35">
        <v>8.9642899999999859E-3</v>
      </c>
      <c r="AE82" s="35">
        <v>0.70779221000000003</v>
      </c>
      <c r="AF82" s="35">
        <v>0.71599999999999997</v>
      </c>
      <c r="AG82" s="35">
        <v>8.2077899999999371E-3</v>
      </c>
      <c r="AH82" s="36">
        <v>92.062315518094096</v>
      </c>
      <c r="AI82" s="36">
        <v>89.7</v>
      </c>
      <c r="AJ82" s="36">
        <v>-2.3623155180940927</v>
      </c>
      <c r="AK82" s="36">
        <v>12.751916900123501</v>
      </c>
      <c r="AL82" s="36">
        <v>12.6</v>
      </c>
      <c r="AM82" s="36">
        <v>-0.15191690012350101</v>
      </c>
      <c r="AN82" s="37">
        <v>0.16494845</v>
      </c>
      <c r="AO82" s="37">
        <v>0.124</v>
      </c>
      <c r="AP82" s="37">
        <v>-4.0948449999999997E-2</v>
      </c>
      <c r="AQ82" s="37">
        <v>0.50515463999999999</v>
      </c>
      <c r="AR82" s="37">
        <v>0.43099999999999999</v>
      </c>
      <c r="AS82" s="36">
        <v>-7.4154639999999994E-2</v>
      </c>
      <c r="AT82" s="34">
        <v>95.397614467922907</v>
      </c>
      <c r="AU82" s="34">
        <v>86</v>
      </c>
      <c r="AV82" s="34">
        <v>-9.3976144679229066</v>
      </c>
      <c r="AW82" s="34">
        <v>101.868751031134</v>
      </c>
      <c r="AX82" s="34">
        <v>107</v>
      </c>
      <c r="AY82" s="34">
        <v>5.1312489688660037</v>
      </c>
      <c r="AZ82" s="34">
        <v>100.306896355525</v>
      </c>
      <c r="BA82" s="34">
        <v>99</v>
      </c>
      <c r="BB82" s="34">
        <v>-1.3068963555249979</v>
      </c>
    </row>
    <row r="83" spans="1:54" x14ac:dyDescent="0.45">
      <c r="A83" s="32" t="s">
        <v>201</v>
      </c>
      <c r="B83" s="32" t="s">
        <v>64</v>
      </c>
      <c r="C83" s="33">
        <v>0.34558823500000002</v>
      </c>
      <c r="D83" s="33">
        <v>0.34499999999999997</v>
      </c>
      <c r="E83" s="33">
        <v>-5.8823500000004803E-4</v>
      </c>
      <c r="F83" s="33">
        <v>0.31895850199999998</v>
      </c>
      <c r="G83" s="33">
        <v>2.6629733000000044E-2</v>
      </c>
      <c r="H83" s="33">
        <v>2.6041497999999996E-2</v>
      </c>
      <c r="I83" s="33">
        <v>-5.8823500000004803E-4</v>
      </c>
      <c r="J83" s="33">
        <v>5.8823500000004803E-4</v>
      </c>
      <c r="K83" s="34">
        <v>101</v>
      </c>
      <c r="L83" s="33">
        <v>2.6629733000000044E-2</v>
      </c>
      <c r="M83" s="33">
        <v>2.6041497999999996E-2</v>
      </c>
      <c r="N83" s="34">
        <v>57</v>
      </c>
      <c r="O83" s="34">
        <v>36</v>
      </c>
      <c r="P83" s="35">
        <v>0.26224784000000001</v>
      </c>
      <c r="Q83" s="35">
        <v>0.29199999999999998</v>
      </c>
      <c r="R83" s="35">
        <v>2.9752159999999972E-2</v>
      </c>
      <c r="S83" s="35">
        <v>0.6875</v>
      </c>
      <c r="T83" s="35">
        <v>0.69199999999999995</v>
      </c>
      <c r="U83" s="35">
        <v>4.4999999999999485E-3</v>
      </c>
      <c r="V83" s="35">
        <v>0.48995983999999998</v>
      </c>
      <c r="W83" s="35">
        <v>0.50600000000000001</v>
      </c>
      <c r="X83" s="35">
        <v>1.6040160000000026E-2</v>
      </c>
      <c r="Y83" s="35">
        <v>0.50549451000000001</v>
      </c>
      <c r="Z83" s="35">
        <v>0.42599999999999999</v>
      </c>
      <c r="AA83" s="35">
        <v>-7.9494510000000018E-2</v>
      </c>
      <c r="AB83" s="35">
        <v>0.86181817999999999</v>
      </c>
      <c r="AC83" s="35">
        <v>0.88</v>
      </c>
      <c r="AD83" s="35">
        <v>1.8181820000000015E-2</v>
      </c>
      <c r="AE83" s="35">
        <v>0.77322404</v>
      </c>
      <c r="AF83" s="35">
        <v>0.75900000000000001</v>
      </c>
      <c r="AG83" s="35">
        <v>-1.4224039999999993E-2</v>
      </c>
      <c r="AH83" s="36">
        <v>89.334999757654501</v>
      </c>
      <c r="AI83" s="36">
        <v>89.4</v>
      </c>
      <c r="AJ83" s="36">
        <v>6.5000242345504944E-2</v>
      </c>
      <c r="AK83" s="36">
        <v>4.3191280798876903</v>
      </c>
      <c r="AL83" s="36">
        <v>6</v>
      </c>
      <c r="AM83" s="36">
        <v>1.6808719201123097</v>
      </c>
      <c r="AN83" s="37">
        <v>2.919708E-2</v>
      </c>
      <c r="AO83" s="37">
        <v>7.2999999999999995E-2</v>
      </c>
      <c r="AP83" s="37">
        <v>4.3802919999999995E-2</v>
      </c>
      <c r="AQ83" s="37">
        <v>0.45985400999999998</v>
      </c>
      <c r="AR83" s="37">
        <v>0.44</v>
      </c>
      <c r="AS83" s="36">
        <v>-1.9854009999999978E-2</v>
      </c>
      <c r="AT83" s="34">
        <v>102.834964482929</v>
      </c>
      <c r="AU83" s="34">
        <v>97</v>
      </c>
      <c r="AV83" s="34">
        <v>-5.8349644829289957</v>
      </c>
      <c r="AW83" s="34">
        <v>130.66596332876799</v>
      </c>
      <c r="AX83" s="34">
        <v>125</v>
      </c>
      <c r="AY83" s="34">
        <v>-5.6659633287679867</v>
      </c>
      <c r="AZ83" s="34">
        <v>62.938830856014697</v>
      </c>
      <c r="BA83" s="34">
        <v>73</v>
      </c>
      <c r="BB83" s="34">
        <v>10.061169143985303</v>
      </c>
    </row>
    <row r="84" spans="1:54" x14ac:dyDescent="0.45">
      <c r="A84" s="32" t="s">
        <v>46</v>
      </c>
      <c r="B84" s="32" t="s">
        <v>47</v>
      </c>
      <c r="C84" s="33">
        <v>0.338582677</v>
      </c>
      <c r="D84" s="33">
        <v>0.37</v>
      </c>
      <c r="E84" s="33">
        <v>3.1417322999999997E-2</v>
      </c>
      <c r="F84" s="33">
        <v>0.31187483900000001</v>
      </c>
      <c r="G84" s="33">
        <v>2.6707837999999984E-2</v>
      </c>
      <c r="H84" s="33">
        <v>5.8125160999999981E-2</v>
      </c>
      <c r="I84" s="33">
        <v>3.1417322999999997E-2</v>
      </c>
      <c r="J84" s="33">
        <v>3.1417322999999997E-2</v>
      </c>
      <c r="K84" s="34">
        <v>54</v>
      </c>
      <c r="L84" s="33">
        <v>2.6707837999999984E-2</v>
      </c>
      <c r="M84" s="33">
        <v>5.8125160999999981E-2</v>
      </c>
      <c r="N84" s="34">
        <v>56</v>
      </c>
      <c r="O84" s="34">
        <v>2</v>
      </c>
      <c r="P84" s="35">
        <v>0.28601694999999999</v>
      </c>
      <c r="Q84" s="35">
        <v>0.27100000000000002</v>
      </c>
      <c r="R84" s="35">
        <v>-1.5016949999999973E-2</v>
      </c>
      <c r="S84" s="35">
        <v>0.70531401000000005</v>
      </c>
      <c r="T84" s="35">
        <v>0.69299999999999995</v>
      </c>
      <c r="U84" s="35">
        <v>-1.2314010000000097E-2</v>
      </c>
      <c r="V84" s="35">
        <v>0.48194131000000001</v>
      </c>
      <c r="W84" s="35">
        <v>0.46600000000000003</v>
      </c>
      <c r="X84" s="35">
        <v>-1.5941309999999986E-2</v>
      </c>
      <c r="Y84" s="35">
        <v>0.51851851999999998</v>
      </c>
      <c r="Z84" s="35">
        <v>0.51800000000000002</v>
      </c>
      <c r="AA84" s="35">
        <v>-5.1851999999996679E-4</v>
      </c>
      <c r="AB84" s="35">
        <v>0.79452054999999999</v>
      </c>
      <c r="AC84" s="35">
        <v>0.79400000000000004</v>
      </c>
      <c r="AD84" s="35">
        <v>-5.2054999999995299E-4</v>
      </c>
      <c r="AE84" s="35">
        <v>0.70725994999999997</v>
      </c>
      <c r="AF84" s="35">
        <v>0.70799999999999996</v>
      </c>
      <c r="AG84" s="35">
        <v>7.400499999999921E-4</v>
      </c>
      <c r="AH84" s="36">
        <v>92.928864062671906</v>
      </c>
      <c r="AI84" s="36">
        <v>91.7</v>
      </c>
      <c r="AJ84" s="36">
        <v>-1.228864062671903</v>
      </c>
      <c r="AK84" s="36">
        <v>15.298853482998499</v>
      </c>
      <c r="AL84" s="36">
        <v>13.9</v>
      </c>
      <c r="AM84" s="36">
        <v>-1.3988534829984989</v>
      </c>
      <c r="AN84" s="37">
        <v>0.16901408000000001</v>
      </c>
      <c r="AO84" s="37">
        <v>0.156</v>
      </c>
      <c r="AP84" s="37">
        <v>-1.3014080000000011E-2</v>
      </c>
      <c r="AQ84" s="37">
        <v>0.55633803000000004</v>
      </c>
      <c r="AR84" s="37">
        <v>0.52100000000000002</v>
      </c>
      <c r="AS84" s="36">
        <v>-3.533803000000002E-2</v>
      </c>
      <c r="AT84" s="34">
        <v>124.017518692731</v>
      </c>
      <c r="AU84" s="34">
        <v>114</v>
      </c>
      <c r="AV84" s="34">
        <v>-10.017518692731002</v>
      </c>
      <c r="AW84" s="34">
        <v>80.223213044981094</v>
      </c>
      <c r="AX84" s="34">
        <v>95</v>
      </c>
      <c r="AY84" s="34">
        <v>14.776786955018906</v>
      </c>
      <c r="AZ84" s="34">
        <v>110.059848244912</v>
      </c>
      <c r="BA84" s="34">
        <v>98</v>
      </c>
      <c r="BB84" s="34">
        <v>-12.059848244912004</v>
      </c>
    </row>
    <row r="85" spans="1:54" x14ac:dyDescent="0.45">
      <c r="A85" s="32" t="s">
        <v>57</v>
      </c>
      <c r="B85" s="32" t="s">
        <v>35</v>
      </c>
      <c r="C85" s="33">
        <v>0.32500000000000001</v>
      </c>
      <c r="D85" s="33">
        <v>0.23899999999999999</v>
      </c>
      <c r="E85" s="33">
        <v>-8.6000000000000021E-2</v>
      </c>
      <c r="F85" s="33">
        <v>0.29076790299999999</v>
      </c>
      <c r="G85" s="33">
        <v>3.4232097000000017E-2</v>
      </c>
      <c r="H85" s="33">
        <v>-5.1767903000000004E-2</v>
      </c>
      <c r="I85" s="33">
        <v>-8.6000000000000021E-2</v>
      </c>
      <c r="J85" s="33">
        <v>8.6000000000000021E-2</v>
      </c>
      <c r="K85" s="34">
        <v>9</v>
      </c>
      <c r="L85" s="33">
        <v>3.4232097000000017E-2</v>
      </c>
      <c r="M85" s="33">
        <v>5.1767903000000004E-2</v>
      </c>
      <c r="N85" s="34">
        <v>49</v>
      </c>
      <c r="O85" s="34">
        <v>4</v>
      </c>
      <c r="P85" s="35">
        <v>0.33796295999999998</v>
      </c>
      <c r="Q85" s="35">
        <v>0.27800000000000002</v>
      </c>
      <c r="R85" s="35">
        <v>-5.9962959999999954E-2</v>
      </c>
      <c r="S85" s="35">
        <v>0.60592254999999995</v>
      </c>
      <c r="T85" s="35">
        <v>0.58299999999999996</v>
      </c>
      <c r="U85" s="35">
        <v>-2.2922549999999986E-2</v>
      </c>
      <c r="V85" s="35">
        <v>0.47301952000000003</v>
      </c>
      <c r="W85" s="35">
        <v>0.42699999999999999</v>
      </c>
      <c r="X85" s="35">
        <v>-4.6019520000000036E-2</v>
      </c>
      <c r="Y85" s="35">
        <v>0.69863014000000001</v>
      </c>
      <c r="Z85" s="35">
        <v>0.751</v>
      </c>
      <c r="AA85" s="35">
        <v>5.236985999999999E-2</v>
      </c>
      <c r="AB85" s="35">
        <v>0.89473683999999998</v>
      </c>
      <c r="AC85" s="35">
        <v>0.89800000000000002</v>
      </c>
      <c r="AD85" s="35">
        <v>3.2631600000000427E-3</v>
      </c>
      <c r="AE85" s="35">
        <v>0.82524271999999999</v>
      </c>
      <c r="AF85" s="35">
        <v>0.84899999999999998</v>
      </c>
      <c r="AG85" s="35">
        <v>2.3757279999999992E-2</v>
      </c>
      <c r="AH85" s="36">
        <v>89.456623526180493</v>
      </c>
      <c r="AI85" s="36">
        <v>87.2</v>
      </c>
      <c r="AJ85" s="36">
        <v>-2.2566235261804906</v>
      </c>
      <c r="AK85" s="36">
        <v>17.6147373928743</v>
      </c>
      <c r="AL85" s="36">
        <v>19.7</v>
      </c>
      <c r="AM85" s="36">
        <v>2.0852626071256992</v>
      </c>
      <c r="AN85" s="37">
        <v>9.4117649999999997E-2</v>
      </c>
      <c r="AO85" s="37">
        <v>5.1999999999999998E-2</v>
      </c>
      <c r="AP85" s="37">
        <v>-4.211765E-2</v>
      </c>
      <c r="AQ85" s="37">
        <v>0.42941175999999998</v>
      </c>
      <c r="AR85" s="37">
        <v>0.317</v>
      </c>
      <c r="AS85" s="36">
        <v>-0.11241175999999997</v>
      </c>
      <c r="AT85" s="34">
        <v>123.98572302153499</v>
      </c>
      <c r="AU85" s="34">
        <v>109</v>
      </c>
      <c r="AV85" s="34">
        <v>-14.985723021534994</v>
      </c>
      <c r="AW85" s="34">
        <v>82.225766544656807</v>
      </c>
      <c r="AX85" s="34">
        <v>83</v>
      </c>
      <c r="AY85" s="34">
        <v>0.7742334553431931</v>
      </c>
      <c r="AZ85" s="34">
        <v>106.937088916701</v>
      </c>
      <c r="BA85" s="34">
        <v>114</v>
      </c>
      <c r="BB85" s="34">
        <v>7.0629110832989994</v>
      </c>
    </row>
    <row r="86" spans="1:54" x14ac:dyDescent="0.45">
      <c r="A86" s="32" t="s">
        <v>63</v>
      </c>
      <c r="B86" s="32" t="s">
        <v>64</v>
      </c>
      <c r="C86" s="33">
        <v>0.35074626800000003</v>
      </c>
      <c r="D86" s="33">
        <v>0.29599999999999999</v>
      </c>
      <c r="E86" s="33">
        <v>-5.4746268000000042E-2</v>
      </c>
      <c r="F86" s="33">
        <v>0.316067653</v>
      </c>
      <c r="G86" s="33">
        <v>3.4678615000000024E-2</v>
      </c>
      <c r="H86" s="33">
        <v>-2.0067653000000019E-2</v>
      </c>
      <c r="I86" s="33">
        <v>-5.4746268000000042E-2</v>
      </c>
      <c r="J86" s="33">
        <v>5.4746268000000042E-2</v>
      </c>
      <c r="K86" s="34">
        <v>31</v>
      </c>
      <c r="L86" s="33">
        <v>3.4678615000000024E-2</v>
      </c>
      <c r="M86" s="33">
        <v>2.0067653000000019E-2</v>
      </c>
      <c r="N86" s="34">
        <v>48</v>
      </c>
      <c r="O86" s="34">
        <v>42</v>
      </c>
      <c r="P86" s="35">
        <v>0.28077753999999999</v>
      </c>
      <c r="Q86" s="35">
        <v>0.26900000000000002</v>
      </c>
      <c r="R86" s="35">
        <v>-1.1777539999999975E-2</v>
      </c>
      <c r="S86" s="35">
        <v>0.64796905000000005</v>
      </c>
      <c r="T86" s="35">
        <v>0.63900000000000001</v>
      </c>
      <c r="U86" s="35">
        <v>-8.9690500000000339E-3</v>
      </c>
      <c r="V86" s="35">
        <v>0.47448980000000002</v>
      </c>
      <c r="W86" s="35">
        <v>0.46700000000000003</v>
      </c>
      <c r="X86" s="35">
        <v>-7.4897999999999909E-3</v>
      </c>
      <c r="Y86" s="35">
        <v>0.56153845999999996</v>
      </c>
      <c r="Z86" s="35">
        <v>0.45500000000000002</v>
      </c>
      <c r="AA86" s="35">
        <v>-0.10653845999999995</v>
      </c>
      <c r="AB86" s="35">
        <v>0.84776119000000005</v>
      </c>
      <c r="AC86" s="35">
        <v>0.78700000000000003</v>
      </c>
      <c r="AD86" s="35">
        <v>-6.076119000000002E-2</v>
      </c>
      <c r="AE86" s="35">
        <v>0.76774193999999996</v>
      </c>
      <c r="AF86" s="35">
        <v>0.69799999999999995</v>
      </c>
      <c r="AG86" s="35">
        <v>-6.9741940000000002E-2</v>
      </c>
      <c r="AH86" s="36">
        <v>93.624433023946196</v>
      </c>
      <c r="AI86" s="36">
        <v>91.5</v>
      </c>
      <c r="AJ86" s="36">
        <v>-2.1244330239461959</v>
      </c>
      <c r="AK86" s="36">
        <v>7.4896275813762898</v>
      </c>
      <c r="AL86" s="36">
        <v>12.1</v>
      </c>
      <c r="AM86" s="36">
        <v>4.6103724186237098</v>
      </c>
      <c r="AN86" s="37">
        <v>0.14383562</v>
      </c>
      <c r="AO86" s="37">
        <v>8.6999999999999994E-2</v>
      </c>
      <c r="AP86" s="37">
        <v>-5.6835620000000003E-2</v>
      </c>
      <c r="AQ86" s="37">
        <v>0.54109589000000002</v>
      </c>
      <c r="AR86" s="37">
        <v>0.46600000000000003</v>
      </c>
      <c r="AS86" s="36">
        <v>-7.5095889999999998E-2</v>
      </c>
      <c r="AT86" s="34">
        <v>104.82433121011</v>
      </c>
      <c r="AU86" s="34">
        <v>93</v>
      </c>
      <c r="AV86" s="34">
        <v>-11.824331210110003</v>
      </c>
      <c r="AW86" s="34">
        <v>116.24179867404099</v>
      </c>
      <c r="AX86" s="34">
        <v>111</v>
      </c>
      <c r="AY86" s="34">
        <v>-5.241798674040993</v>
      </c>
      <c r="AZ86" s="34">
        <v>78.591586900678806</v>
      </c>
      <c r="BA86" s="34">
        <v>91</v>
      </c>
      <c r="BB86" s="34">
        <v>12.408413099321194</v>
      </c>
    </row>
    <row r="87" spans="1:54" x14ac:dyDescent="0.45">
      <c r="A87" s="32" t="s">
        <v>154</v>
      </c>
      <c r="B87" s="32" t="s">
        <v>105</v>
      </c>
      <c r="C87" s="33">
        <v>0.31967213100000003</v>
      </c>
      <c r="D87" s="33">
        <v>0.29399999999999998</v>
      </c>
      <c r="E87" s="33">
        <v>-2.5672131000000042E-2</v>
      </c>
      <c r="F87" s="33">
        <v>0.283834586</v>
      </c>
      <c r="G87" s="33">
        <v>3.5837545000000026E-2</v>
      </c>
      <c r="H87" s="33">
        <v>1.0165413999999984E-2</v>
      </c>
      <c r="I87" s="33">
        <v>-2.5672131000000042E-2</v>
      </c>
      <c r="J87" s="33">
        <v>2.5672131000000042E-2</v>
      </c>
      <c r="K87" s="34">
        <v>63</v>
      </c>
      <c r="L87" s="33">
        <v>3.5837545000000026E-2</v>
      </c>
      <c r="M87" s="33">
        <v>1.0165413999999984E-2</v>
      </c>
      <c r="N87" s="34">
        <v>45</v>
      </c>
      <c r="O87" s="34">
        <v>71</v>
      </c>
      <c r="P87" s="35">
        <v>0.34104045999999999</v>
      </c>
      <c r="Q87" s="35">
        <v>0.29799999999999999</v>
      </c>
      <c r="R87" s="35">
        <v>-4.3040460000000003E-2</v>
      </c>
      <c r="S87" s="35">
        <v>0.70136986000000001</v>
      </c>
      <c r="T87" s="35">
        <v>0.63700000000000001</v>
      </c>
      <c r="U87" s="35">
        <v>-6.4369860000000001E-2</v>
      </c>
      <c r="V87" s="35">
        <v>0.52601969000000004</v>
      </c>
      <c r="W87" s="35">
        <v>0.46600000000000003</v>
      </c>
      <c r="X87" s="35">
        <v>-6.0019690000000014E-2</v>
      </c>
      <c r="Y87" s="35">
        <v>0.50847458000000001</v>
      </c>
      <c r="Z87" s="35">
        <v>0.54800000000000004</v>
      </c>
      <c r="AA87" s="35">
        <v>3.9525420000000033E-2</v>
      </c>
      <c r="AB87" s="35">
        <v>0.8359375</v>
      </c>
      <c r="AC87" s="35">
        <v>0.85499999999999998</v>
      </c>
      <c r="AD87" s="35">
        <v>1.9062499999999982E-2</v>
      </c>
      <c r="AE87" s="35">
        <v>0.73262031999999999</v>
      </c>
      <c r="AF87" s="35">
        <v>0.75600000000000001</v>
      </c>
      <c r="AG87" s="35">
        <v>2.3379680000000014E-2</v>
      </c>
      <c r="AH87" s="36">
        <v>88.101670673915294</v>
      </c>
      <c r="AI87" s="36">
        <v>88.8</v>
      </c>
      <c r="AJ87" s="36">
        <v>0.69832932608470344</v>
      </c>
      <c r="AK87" s="36">
        <v>14.0872775467615</v>
      </c>
      <c r="AL87" s="36">
        <v>11.7</v>
      </c>
      <c r="AM87" s="36">
        <v>-2.3872775467615011</v>
      </c>
      <c r="AN87" s="37">
        <v>9.375E-2</v>
      </c>
      <c r="AO87" s="37">
        <v>7.6999999999999999E-2</v>
      </c>
      <c r="AP87" s="37">
        <v>-1.6750000000000001E-2</v>
      </c>
      <c r="AQ87" s="37">
        <v>0.34375</v>
      </c>
      <c r="AR87" s="37">
        <v>0.40699999999999997</v>
      </c>
      <c r="AS87" s="36">
        <v>6.3249999999999973E-2</v>
      </c>
      <c r="AT87" s="34">
        <v>110.16153102944099</v>
      </c>
      <c r="AU87" s="34">
        <v>89</v>
      </c>
      <c r="AV87" s="34">
        <v>-21.161531029440994</v>
      </c>
      <c r="AW87" s="34">
        <v>99.463023573878402</v>
      </c>
      <c r="AX87" s="34">
        <v>107</v>
      </c>
      <c r="AY87" s="34">
        <v>7.5369764261215977</v>
      </c>
      <c r="AZ87" s="34">
        <v>95.509427911119502</v>
      </c>
      <c r="BA87" s="34">
        <v>98</v>
      </c>
      <c r="BB87" s="34">
        <v>2.4905720888804979</v>
      </c>
    </row>
    <row r="88" spans="1:54" x14ac:dyDescent="0.45">
      <c r="A88" s="32" t="s">
        <v>145</v>
      </c>
      <c r="B88" s="32" t="s">
        <v>45</v>
      </c>
      <c r="C88" s="33">
        <v>0.30081300799999999</v>
      </c>
      <c r="D88" s="33">
        <v>0.311</v>
      </c>
      <c r="E88" s="33">
        <v>1.0186992000000006E-2</v>
      </c>
      <c r="F88" s="33">
        <v>0.26274509800000001</v>
      </c>
      <c r="G88" s="33">
        <v>3.8067909999999983E-2</v>
      </c>
      <c r="H88" s="33">
        <v>4.8254901999999988E-2</v>
      </c>
      <c r="I88" s="33">
        <v>1.0186992000000006E-2</v>
      </c>
      <c r="J88" s="33">
        <v>1.0186992000000006E-2</v>
      </c>
      <c r="K88" s="34">
        <v>87</v>
      </c>
      <c r="L88" s="33">
        <v>3.8067909999999983E-2</v>
      </c>
      <c r="M88" s="33">
        <v>4.8254901999999988E-2</v>
      </c>
      <c r="N88" s="34">
        <v>44</v>
      </c>
      <c r="O88" s="34">
        <v>7</v>
      </c>
      <c r="P88" s="35">
        <v>0.21330724000000001</v>
      </c>
      <c r="Q88" s="35">
        <v>0.19</v>
      </c>
      <c r="R88" s="35">
        <v>-2.3307240000000007E-2</v>
      </c>
      <c r="S88" s="35">
        <v>0.58964143000000002</v>
      </c>
      <c r="T88" s="35">
        <v>0.57899999999999996</v>
      </c>
      <c r="U88" s="35">
        <v>-1.0641430000000063E-2</v>
      </c>
      <c r="V88" s="35">
        <v>0.39980257000000002</v>
      </c>
      <c r="W88" s="35">
        <v>0.38500000000000001</v>
      </c>
      <c r="X88" s="35">
        <v>-1.4802570000000015E-2</v>
      </c>
      <c r="Y88" s="35">
        <v>0.4587156</v>
      </c>
      <c r="Z88" s="35">
        <v>0.442</v>
      </c>
      <c r="AA88" s="35">
        <v>-1.6715599999999997E-2</v>
      </c>
      <c r="AB88" s="35">
        <v>0.78040540999999997</v>
      </c>
      <c r="AC88" s="35">
        <v>0.80300000000000005</v>
      </c>
      <c r="AD88" s="35">
        <v>2.2594590000000081E-2</v>
      </c>
      <c r="AE88" s="35">
        <v>0.69382716</v>
      </c>
      <c r="AF88" s="35">
        <v>0.71399999999999997</v>
      </c>
      <c r="AG88" s="35">
        <v>2.017283999999997E-2</v>
      </c>
      <c r="AH88" s="36">
        <v>93.487928060660593</v>
      </c>
      <c r="AI88" s="36">
        <v>94.5</v>
      </c>
      <c r="AJ88" s="36">
        <v>1.0120719393394069</v>
      </c>
      <c r="AK88" s="36">
        <v>17.660384500833299</v>
      </c>
      <c r="AL88" s="36">
        <v>14</v>
      </c>
      <c r="AM88" s="36">
        <v>-3.6603845008332989</v>
      </c>
      <c r="AN88" s="37">
        <v>0.10526315999999999</v>
      </c>
      <c r="AO88" s="37">
        <v>0.17899999999999999</v>
      </c>
      <c r="AP88" s="37">
        <v>7.3736839999999998E-2</v>
      </c>
      <c r="AQ88" s="37">
        <v>0.54887218000000004</v>
      </c>
      <c r="AR88" s="37">
        <v>0.56899999999999995</v>
      </c>
      <c r="AS88" s="36">
        <v>2.0127819999999907E-2</v>
      </c>
      <c r="AT88" s="34">
        <v>87.012076156128302</v>
      </c>
      <c r="AU88" s="34">
        <v>97</v>
      </c>
      <c r="AV88" s="34">
        <v>9.9879238438716982</v>
      </c>
      <c r="AW88" s="34">
        <v>92.643839404885099</v>
      </c>
      <c r="AX88" s="34">
        <v>96</v>
      </c>
      <c r="AY88" s="34">
        <v>3.3561605951149005</v>
      </c>
      <c r="AZ88" s="34">
        <v>115.481515555877</v>
      </c>
      <c r="BA88" s="34">
        <v>106</v>
      </c>
      <c r="BB88" s="34">
        <v>-9.4815155558769959</v>
      </c>
    </row>
    <row r="89" spans="1:54" x14ac:dyDescent="0.45">
      <c r="A89" s="32" t="s">
        <v>65</v>
      </c>
      <c r="B89" s="32" t="s">
        <v>26</v>
      </c>
      <c r="C89" s="33">
        <v>0.35465116200000002</v>
      </c>
      <c r="D89" s="33">
        <v>0.27100000000000002</v>
      </c>
      <c r="E89" s="33">
        <v>-8.3651162000000001E-2</v>
      </c>
      <c r="F89" s="33">
        <v>0.30983606499999999</v>
      </c>
      <c r="G89" s="33">
        <v>4.4815097000000026E-2</v>
      </c>
      <c r="H89" s="33">
        <v>-3.8836064999999975E-2</v>
      </c>
      <c r="I89" s="33">
        <v>-8.3651162000000001E-2</v>
      </c>
      <c r="J89" s="33">
        <v>8.3651162000000001E-2</v>
      </c>
      <c r="K89" s="34">
        <v>11</v>
      </c>
      <c r="L89" s="33">
        <v>4.4815097000000026E-2</v>
      </c>
      <c r="M89" s="33">
        <v>3.8836064999999975E-2</v>
      </c>
      <c r="N89" s="34">
        <v>37</v>
      </c>
      <c r="O89" s="34">
        <v>19</v>
      </c>
      <c r="P89" s="35">
        <v>0.37288136</v>
      </c>
      <c r="Q89" s="35">
        <v>0.36</v>
      </c>
      <c r="R89" s="35">
        <v>-1.2881360000000008E-2</v>
      </c>
      <c r="S89" s="35">
        <v>0.70026524999999995</v>
      </c>
      <c r="T89" s="35">
        <v>0.68799999999999994</v>
      </c>
      <c r="U89" s="35">
        <v>-1.2265250000000005E-2</v>
      </c>
      <c r="V89" s="35">
        <v>0.52911392000000002</v>
      </c>
      <c r="W89" s="35">
        <v>0.52400000000000002</v>
      </c>
      <c r="X89" s="35">
        <v>-5.113919999999994E-3</v>
      </c>
      <c r="Y89" s="35">
        <v>0.51298701000000002</v>
      </c>
      <c r="Z89" s="35">
        <v>0.5</v>
      </c>
      <c r="AA89" s="35">
        <v>-1.2987010000000021E-2</v>
      </c>
      <c r="AB89" s="35">
        <v>0.93560606000000002</v>
      </c>
      <c r="AC89" s="35">
        <v>0.89700000000000002</v>
      </c>
      <c r="AD89" s="35">
        <v>-3.8606059999999998E-2</v>
      </c>
      <c r="AE89" s="35">
        <v>0.77990431000000005</v>
      </c>
      <c r="AF89" s="35">
        <v>0.76100000000000001</v>
      </c>
      <c r="AG89" s="35">
        <v>-1.8904310000000035E-2</v>
      </c>
      <c r="AH89" s="36">
        <v>89.483015652360507</v>
      </c>
      <c r="AI89" s="36">
        <v>87.2</v>
      </c>
      <c r="AJ89" s="36">
        <v>-2.2830156523605041</v>
      </c>
      <c r="AK89" s="36">
        <v>11.4032126370517</v>
      </c>
      <c r="AL89" s="36">
        <v>5.8</v>
      </c>
      <c r="AM89" s="36">
        <v>-5.6032126370517004</v>
      </c>
      <c r="AN89" s="37">
        <v>3.3898310000000001E-2</v>
      </c>
      <c r="AO89" s="37">
        <v>7.5999999999999998E-2</v>
      </c>
      <c r="AP89" s="37">
        <v>4.2101689999999997E-2</v>
      </c>
      <c r="AQ89" s="37">
        <v>0.40677965999999999</v>
      </c>
      <c r="AR89" s="37">
        <v>0.371</v>
      </c>
      <c r="AS89" s="36">
        <v>-3.5779659999999991E-2</v>
      </c>
      <c r="AT89" s="34">
        <v>116.177885695884</v>
      </c>
      <c r="AU89" s="34">
        <v>84</v>
      </c>
      <c r="AV89" s="34">
        <v>-32.177885695884001</v>
      </c>
      <c r="AW89" s="34">
        <v>113.014374272553</v>
      </c>
      <c r="AX89" s="34">
        <v>118</v>
      </c>
      <c r="AY89" s="34">
        <v>4.9856257274470011</v>
      </c>
      <c r="AZ89" s="34">
        <v>78.115896851820494</v>
      </c>
      <c r="BA89" s="34">
        <v>88</v>
      </c>
      <c r="BB89" s="34">
        <v>9.8841031481795056</v>
      </c>
    </row>
    <row r="90" spans="1:54" x14ac:dyDescent="0.45">
      <c r="A90" s="32" t="s">
        <v>132</v>
      </c>
      <c r="B90" s="32" t="s">
        <v>105</v>
      </c>
      <c r="C90" s="33">
        <v>0.33636363600000002</v>
      </c>
      <c r="D90" s="33">
        <v>0.29599999999999999</v>
      </c>
      <c r="E90" s="33">
        <v>-4.0363636000000036E-2</v>
      </c>
      <c r="F90" s="33">
        <v>0.29145728599999998</v>
      </c>
      <c r="G90" s="33">
        <v>4.4906350000000039E-2</v>
      </c>
      <c r="H90" s="33">
        <v>4.5427140000000032E-3</v>
      </c>
      <c r="I90" s="33">
        <v>-4.0363636000000036E-2</v>
      </c>
      <c r="J90" s="33">
        <v>4.0363636000000036E-2</v>
      </c>
      <c r="K90" s="34">
        <v>44</v>
      </c>
      <c r="L90" s="33">
        <v>4.4906350000000039E-2</v>
      </c>
      <c r="M90" s="33">
        <v>4.5427140000000032E-3</v>
      </c>
      <c r="N90" s="34">
        <v>36</v>
      </c>
      <c r="O90" s="34">
        <v>91</v>
      </c>
      <c r="P90" s="35">
        <v>0.33620689999999998</v>
      </c>
      <c r="Q90" s="35">
        <v>0.34499999999999997</v>
      </c>
      <c r="R90" s="35">
        <v>8.7930999999999981E-3</v>
      </c>
      <c r="S90" s="35">
        <v>0.65930599000000001</v>
      </c>
      <c r="T90" s="35">
        <v>0.751</v>
      </c>
      <c r="U90" s="35">
        <v>9.1694009999999992E-2</v>
      </c>
      <c r="V90" s="35">
        <v>0.49022556</v>
      </c>
      <c r="W90" s="35">
        <v>0.54200000000000004</v>
      </c>
      <c r="X90" s="35">
        <v>5.1774440000000033E-2</v>
      </c>
      <c r="Y90" s="35">
        <v>0.50427350000000004</v>
      </c>
      <c r="Z90" s="35">
        <v>0.42</v>
      </c>
      <c r="AA90" s="35">
        <v>-8.4273500000000057E-2</v>
      </c>
      <c r="AB90" s="35">
        <v>0.81339713000000002</v>
      </c>
      <c r="AC90" s="35">
        <v>0.81399999999999995</v>
      </c>
      <c r="AD90" s="35">
        <v>6.0286999999992208E-4</v>
      </c>
      <c r="AE90" s="35">
        <v>0.70245398999999997</v>
      </c>
      <c r="AF90" s="35">
        <v>0.68400000000000005</v>
      </c>
      <c r="AG90" s="35">
        <v>-1.845398999999992E-2</v>
      </c>
      <c r="AH90" s="36">
        <v>91.253960186502198</v>
      </c>
      <c r="AI90" s="36">
        <v>89.6</v>
      </c>
      <c r="AJ90" s="36">
        <v>-1.6539601865022036</v>
      </c>
      <c r="AK90" s="36">
        <v>18.0666821365771</v>
      </c>
      <c r="AL90" s="36">
        <v>12.3</v>
      </c>
      <c r="AM90" s="36">
        <v>-5.7666821365770993</v>
      </c>
      <c r="AN90" s="37">
        <v>8.6206900000000003E-2</v>
      </c>
      <c r="AO90" s="37">
        <v>0.13700000000000001</v>
      </c>
      <c r="AP90" s="37">
        <v>5.0793100000000008E-2</v>
      </c>
      <c r="AQ90" s="37">
        <v>0.47413792999999999</v>
      </c>
      <c r="AR90" s="37">
        <v>0.45900000000000002</v>
      </c>
      <c r="AS90" s="36">
        <v>-1.5137929999999966E-2</v>
      </c>
      <c r="AT90" s="34">
        <v>143.05033584563901</v>
      </c>
      <c r="AU90" s="34">
        <v>107</v>
      </c>
      <c r="AV90" s="34">
        <v>-36.050335845639012</v>
      </c>
      <c r="AW90" s="34">
        <v>83.828367605707797</v>
      </c>
      <c r="AX90" s="34">
        <v>103</v>
      </c>
      <c r="AY90" s="34">
        <v>19.171632394292203</v>
      </c>
      <c r="AZ90" s="34">
        <v>95.739145195667902</v>
      </c>
      <c r="BA90" s="34">
        <v>94</v>
      </c>
      <c r="BB90" s="34">
        <v>-1.739145195667902</v>
      </c>
    </row>
    <row r="91" spans="1:54" x14ac:dyDescent="0.45">
      <c r="A91" s="32" t="s">
        <v>71</v>
      </c>
      <c r="B91" s="32" t="s">
        <v>30</v>
      </c>
      <c r="C91" s="33">
        <v>0.32374100700000003</v>
      </c>
      <c r="D91" s="33">
        <v>0.23799999999999999</v>
      </c>
      <c r="E91" s="33">
        <v>-8.5741007000000036E-2</v>
      </c>
      <c r="F91" s="33">
        <v>0.27506426699999997</v>
      </c>
      <c r="G91" s="33">
        <v>4.8676740000000052E-2</v>
      </c>
      <c r="H91" s="33">
        <v>-3.7064266999999984E-2</v>
      </c>
      <c r="I91" s="33">
        <v>-8.5741007000000036E-2</v>
      </c>
      <c r="J91" s="33">
        <v>8.5741007000000036E-2</v>
      </c>
      <c r="K91" s="34">
        <v>10</v>
      </c>
      <c r="L91" s="33">
        <v>4.8676740000000052E-2</v>
      </c>
      <c r="M91" s="33">
        <v>3.7064266999999984E-2</v>
      </c>
      <c r="N91" s="34">
        <v>29</v>
      </c>
      <c r="O91" s="34">
        <v>21</v>
      </c>
      <c r="P91" s="35">
        <v>0.27419355000000001</v>
      </c>
      <c r="Q91" s="35">
        <v>0.27</v>
      </c>
      <c r="R91" s="35">
        <v>-4.1935499999999903E-3</v>
      </c>
      <c r="S91" s="35">
        <v>0.68</v>
      </c>
      <c r="T91" s="35">
        <v>0.622</v>
      </c>
      <c r="U91" s="35">
        <v>-5.8000000000000052E-2</v>
      </c>
      <c r="V91" s="35">
        <v>0.48445596000000002</v>
      </c>
      <c r="W91" s="35">
        <v>0.45300000000000001</v>
      </c>
      <c r="X91" s="35">
        <v>-3.1455960000000005E-2</v>
      </c>
      <c r="Y91" s="35">
        <v>0.68627450999999995</v>
      </c>
      <c r="Z91" s="35">
        <v>0.65900000000000003</v>
      </c>
      <c r="AA91" s="35">
        <v>-2.7274509999999919E-2</v>
      </c>
      <c r="AB91" s="35">
        <v>0.89338234999999999</v>
      </c>
      <c r="AC91" s="35">
        <v>0.86099999999999999</v>
      </c>
      <c r="AD91" s="35">
        <v>-3.2382350000000004E-2</v>
      </c>
      <c r="AE91" s="35">
        <v>0.83689840000000004</v>
      </c>
      <c r="AF91" s="35">
        <v>0.80300000000000005</v>
      </c>
      <c r="AG91" s="35">
        <v>-3.3898399999999995E-2</v>
      </c>
      <c r="AH91" s="36">
        <v>90.508455315951593</v>
      </c>
      <c r="AI91" s="36">
        <v>88.4</v>
      </c>
      <c r="AJ91" s="36">
        <v>-2.1084553159515877</v>
      </c>
      <c r="AK91" s="36">
        <v>18.0279390400853</v>
      </c>
      <c r="AL91" s="36">
        <v>20.6</v>
      </c>
      <c r="AM91" s="36">
        <v>2.5720609599147011</v>
      </c>
      <c r="AN91" s="37">
        <v>0.11724138000000001</v>
      </c>
      <c r="AO91" s="37">
        <v>9.1999999999999998E-2</v>
      </c>
      <c r="AP91" s="37">
        <v>-2.5241380000000008E-2</v>
      </c>
      <c r="AQ91" s="37">
        <v>0.44827586000000003</v>
      </c>
      <c r="AR91" s="37">
        <v>0.378</v>
      </c>
      <c r="AS91" s="36">
        <v>-7.0275860000000023E-2</v>
      </c>
      <c r="AT91" s="34">
        <v>121.45163894012001</v>
      </c>
      <c r="AU91" s="34">
        <v>77</v>
      </c>
      <c r="AV91" s="34">
        <v>-44.451638940120006</v>
      </c>
      <c r="AW91" s="34">
        <v>75.356752235844695</v>
      </c>
      <c r="AX91" s="34">
        <v>75</v>
      </c>
      <c r="AY91" s="34">
        <v>-0.35675223584469506</v>
      </c>
      <c r="AZ91" s="34">
        <v>117.074364035153</v>
      </c>
      <c r="BA91" s="34">
        <v>141</v>
      </c>
      <c r="BB91" s="34">
        <v>23.925635964847004</v>
      </c>
    </row>
    <row r="92" spans="1:54" x14ac:dyDescent="0.45">
      <c r="A92" s="32" t="s">
        <v>81</v>
      </c>
      <c r="B92" s="32" t="s">
        <v>64</v>
      </c>
      <c r="C92" s="33">
        <v>0.36885245900000002</v>
      </c>
      <c r="D92" s="33">
        <v>0.318</v>
      </c>
      <c r="E92" s="33">
        <v>-5.0852459000000017E-2</v>
      </c>
      <c r="F92" s="33">
        <v>0.31858407</v>
      </c>
      <c r="G92" s="33">
        <v>5.0268389000000024E-2</v>
      </c>
      <c r="H92" s="33">
        <v>-5.840699999999921E-4</v>
      </c>
      <c r="I92" s="33">
        <v>-5.0852459000000017E-2</v>
      </c>
      <c r="J92" s="33">
        <v>5.0852459000000017E-2</v>
      </c>
      <c r="K92" s="34">
        <v>33</v>
      </c>
      <c r="L92" s="33">
        <v>5.0268389000000024E-2</v>
      </c>
      <c r="M92" s="33">
        <v>5.840699999999921E-4</v>
      </c>
      <c r="N92" s="34">
        <v>27</v>
      </c>
      <c r="O92" s="34">
        <v>103</v>
      </c>
      <c r="P92" s="35">
        <v>0.27012986999999999</v>
      </c>
      <c r="Q92" s="35">
        <v>0.312</v>
      </c>
      <c r="R92" s="35">
        <v>4.1870130000000005E-2</v>
      </c>
      <c r="S92" s="35">
        <v>0.73190348999999999</v>
      </c>
      <c r="T92" s="35">
        <v>0.71899999999999997</v>
      </c>
      <c r="U92" s="35">
        <v>-1.2903490000000017E-2</v>
      </c>
      <c r="V92" s="35">
        <v>0.49736148000000002</v>
      </c>
      <c r="W92" s="35">
        <v>0.51300000000000001</v>
      </c>
      <c r="X92" s="35">
        <v>1.5638519999999989E-2</v>
      </c>
      <c r="Y92" s="35">
        <v>0.375</v>
      </c>
      <c r="Z92" s="35">
        <v>0.41399999999999998</v>
      </c>
      <c r="AA92" s="35">
        <v>3.8999999999999979E-2</v>
      </c>
      <c r="AB92" s="35">
        <v>0.85347985000000004</v>
      </c>
      <c r="AC92" s="35">
        <v>0.86199999999999999</v>
      </c>
      <c r="AD92" s="35">
        <v>8.5201499999999486E-3</v>
      </c>
      <c r="AE92" s="35">
        <v>0.72148540999999999</v>
      </c>
      <c r="AF92" s="35">
        <v>0.72399999999999998</v>
      </c>
      <c r="AG92" s="35">
        <v>2.5145899999999832E-3</v>
      </c>
      <c r="AH92" s="36">
        <v>88.458768737792894</v>
      </c>
      <c r="AI92" s="36">
        <v>89.6</v>
      </c>
      <c r="AJ92" s="36">
        <v>1.1412312622070999</v>
      </c>
      <c r="AK92" s="36">
        <v>10.8242262191772</v>
      </c>
      <c r="AL92" s="36">
        <v>13.9</v>
      </c>
      <c r="AM92" s="36">
        <v>3.0757737808228001</v>
      </c>
      <c r="AN92" s="37">
        <v>8.4615380000000004E-2</v>
      </c>
      <c r="AO92" s="37">
        <v>0.123</v>
      </c>
      <c r="AP92" s="37">
        <v>3.8384619999999994E-2</v>
      </c>
      <c r="AQ92" s="37">
        <v>0.4</v>
      </c>
      <c r="AR92" s="37">
        <v>0.42099999999999999</v>
      </c>
      <c r="AS92" s="36">
        <v>2.0999999999999963E-2</v>
      </c>
      <c r="AT92" s="34">
        <v>92.580849472898507</v>
      </c>
      <c r="AU92" s="34">
        <v>99</v>
      </c>
      <c r="AV92" s="34">
        <v>6.4191505271014933</v>
      </c>
      <c r="AW92" s="34">
        <v>102.292782833156</v>
      </c>
      <c r="AX92" s="34">
        <v>95</v>
      </c>
      <c r="AY92" s="34">
        <v>-7.2927828331559965</v>
      </c>
      <c r="AZ92" s="34">
        <v>101.31578311611101</v>
      </c>
      <c r="BA92" s="34">
        <v>106</v>
      </c>
      <c r="BB92" s="34">
        <v>4.6842168838889933</v>
      </c>
    </row>
    <row r="93" spans="1:54" x14ac:dyDescent="0.45">
      <c r="A93" s="32" t="s">
        <v>74</v>
      </c>
      <c r="B93" s="32" t="s">
        <v>64</v>
      </c>
      <c r="C93" s="33">
        <v>0.387323943</v>
      </c>
      <c r="D93" s="33">
        <v>0.32800000000000001</v>
      </c>
      <c r="E93" s="33">
        <v>-5.932394299999999E-2</v>
      </c>
      <c r="F93" s="33">
        <v>0.33542713499999999</v>
      </c>
      <c r="G93" s="33">
        <v>5.1896808000000016E-2</v>
      </c>
      <c r="H93" s="33">
        <v>-7.4271349999999736E-3</v>
      </c>
      <c r="I93" s="33">
        <v>-5.932394299999999E-2</v>
      </c>
      <c r="J93" s="33">
        <v>5.932394299999999E-2</v>
      </c>
      <c r="K93" s="34">
        <v>24</v>
      </c>
      <c r="L93" s="33">
        <v>5.1896808000000016E-2</v>
      </c>
      <c r="M93" s="33">
        <v>7.4271349999999736E-3</v>
      </c>
      <c r="N93" s="34">
        <v>26</v>
      </c>
      <c r="O93" s="34">
        <v>86</v>
      </c>
      <c r="P93" s="35">
        <v>0.44766147000000001</v>
      </c>
      <c r="Q93" s="35">
        <v>0.44700000000000001</v>
      </c>
      <c r="R93" s="35">
        <v>-6.6146999999999734E-4</v>
      </c>
      <c r="S93" s="35">
        <v>0.79909706999999996</v>
      </c>
      <c r="T93" s="35">
        <v>0.79600000000000004</v>
      </c>
      <c r="U93" s="35">
        <v>-3.0970699999999241E-3</v>
      </c>
      <c r="V93" s="35">
        <v>0.62219731</v>
      </c>
      <c r="W93" s="35">
        <v>0.61599999999999999</v>
      </c>
      <c r="X93" s="35">
        <v>-6.1973100000000114E-3</v>
      </c>
      <c r="Y93" s="35">
        <v>0.46268657000000002</v>
      </c>
      <c r="Z93" s="35">
        <v>0.47899999999999998</v>
      </c>
      <c r="AA93" s="35">
        <v>1.6313429999999962E-2</v>
      </c>
      <c r="AB93" s="35">
        <v>0.78813559</v>
      </c>
      <c r="AC93" s="35">
        <v>0.82899999999999996</v>
      </c>
      <c r="AD93" s="35">
        <v>4.0864409999999962E-2</v>
      </c>
      <c r="AE93" s="35">
        <v>0.67027026999999995</v>
      </c>
      <c r="AF93" s="35">
        <v>0.69799999999999995</v>
      </c>
      <c r="AG93" s="35">
        <v>2.7729730000000008E-2</v>
      </c>
      <c r="AH93" s="36">
        <v>88.322038714517603</v>
      </c>
      <c r="AI93" s="36">
        <v>89.1</v>
      </c>
      <c r="AJ93" s="36">
        <v>0.77796128548239096</v>
      </c>
      <c r="AK93" s="36">
        <v>19.654131618722101</v>
      </c>
      <c r="AL93" s="36">
        <v>18.5</v>
      </c>
      <c r="AM93" s="36">
        <v>-1.1541316187221007</v>
      </c>
      <c r="AN93" s="37">
        <v>7.8947370000000003E-2</v>
      </c>
      <c r="AO93" s="37">
        <v>8.6999999999999994E-2</v>
      </c>
      <c r="AP93" s="37">
        <v>8.0526299999999912E-3</v>
      </c>
      <c r="AQ93" s="37">
        <v>0.39473683999999998</v>
      </c>
      <c r="AR93" s="37">
        <v>0.40400000000000003</v>
      </c>
      <c r="AS93" s="36">
        <v>9.263160000000048E-3</v>
      </c>
      <c r="AT93" s="34">
        <v>111.437409967896</v>
      </c>
      <c r="AU93" s="34">
        <v>110</v>
      </c>
      <c r="AV93" s="34">
        <v>-1.4374099678960022</v>
      </c>
      <c r="AW93" s="34">
        <v>76.454337289309095</v>
      </c>
      <c r="AX93" s="34">
        <v>77</v>
      </c>
      <c r="AY93" s="34">
        <v>0.54566271069090533</v>
      </c>
      <c r="AZ93" s="34">
        <v>121.165169584026</v>
      </c>
      <c r="BA93" s="34">
        <v>121</v>
      </c>
      <c r="BB93" s="34">
        <v>-0.16516958402600324</v>
      </c>
    </row>
    <row r="94" spans="1:54" x14ac:dyDescent="0.45">
      <c r="A94" s="32" t="s">
        <v>113</v>
      </c>
      <c r="B94" s="32" t="s">
        <v>70</v>
      </c>
      <c r="C94" s="33">
        <v>0.35483870899999997</v>
      </c>
      <c r="D94" s="33">
        <v>0.33800000000000002</v>
      </c>
      <c r="E94" s="33">
        <v>-1.6838708999999952E-2</v>
      </c>
      <c r="F94" s="33">
        <v>0.30286436300000003</v>
      </c>
      <c r="G94" s="33">
        <v>5.1974345999999949E-2</v>
      </c>
      <c r="H94" s="33">
        <v>3.5135636999999997E-2</v>
      </c>
      <c r="I94" s="33">
        <v>-1.6838708999999952E-2</v>
      </c>
      <c r="J94" s="33">
        <v>1.6838708999999952E-2</v>
      </c>
      <c r="K94" s="34">
        <v>79</v>
      </c>
      <c r="L94" s="33">
        <v>5.1974345999999949E-2</v>
      </c>
      <c r="M94" s="33">
        <v>3.5135636999999997E-2</v>
      </c>
      <c r="N94" s="34">
        <v>25</v>
      </c>
      <c r="O94" s="34">
        <v>23</v>
      </c>
      <c r="P94" s="35">
        <v>0.20261438000000001</v>
      </c>
      <c r="Q94" s="35">
        <v>0.30499999999999999</v>
      </c>
      <c r="R94" s="35">
        <v>0.10238561999999998</v>
      </c>
      <c r="S94" s="35">
        <v>0.68098159999999996</v>
      </c>
      <c r="T94" s="35">
        <v>0.67400000000000004</v>
      </c>
      <c r="U94" s="35">
        <v>-6.9815999999999212E-3</v>
      </c>
      <c r="V94" s="35">
        <v>0.44936709000000002</v>
      </c>
      <c r="W94" s="35">
        <v>0.497</v>
      </c>
      <c r="X94" s="35">
        <v>4.7632909999999973E-2</v>
      </c>
      <c r="Y94" s="35">
        <v>0.46236558999999999</v>
      </c>
      <c r="Z94" s="35">
        <v>0.64300000000000002</v>
      </c>
      <c r="AA94" s="35">
        <v>0.18063441000000002</v>
      </c>
      <c r="AB94" s="35">
        <v>0.86786786999999999</v>
      </c>
      <c r="AC94" s="35">
        <v>0.86499999999999999</v>
      </c>
      <c r="AD94" s="35">
        <v>-2.8678699999999946E-3</v>
      </c>
      <c r="AE94" s="35">
        <v>0.77934272000000004</v>
      </c>
      <c r="AF94" s="35">
        <v>0.8</v>
      </c>
      <c r="AG94" s="35">
        <v>2.065728E-2</v>
      </c>
      <c r="AH94" s="36">
        <v>94.351921902427193</v>
      </c>
      <c r="AI94" s="36">
        <v>93.9</v>
      </c>
      <c r="AJ94" s="36">
        <v>-0.45192190242718766</v>
      </c>
      <c r="AK94" s="36">
        <v>6.32241273526125</v>
      </c>
      <c r="AL94" s="36">
        <v>6.6</v>
      </c>
      <c r="AM94" s="36">
        <v>0.27758726473874962</v>
      </c>
      <c r="AN94" s="37">
        <v>0.11874999999999999</v>
      </c>
      <c r="AO94" s="37">
        <v>0.14199999999999999</v>
      </c>
      <c r="AP94" s="37">
        <v>2.3249999999999993E-2</v>
      </c>
      <c r="AQ94" s="37">
        <v>0.58750000000000002</v>
      </c>
      <c r="AR94" s="37">
        <v>0.55400000000000005</v>
      </c>
      <c r="AS94" s="36">
        <v>-3.3499999999999974E-2</v>
      </c>
      <c r="AT94" s="34">
        <v>115.669607735139</v>
      </c>
      <c r="AU94" s="34">
        <v>86</v>
      </c>
      <c r="AV94" s="34">
        <v>-29.669607735138996</v>
      </c>
      <c r="AW94" s="34">
        <v>118.99698778003101</v>
      </c>
      <c r="AX94" s="34">
        <v>121</v>
      </c>
      <c r="AY94" s="34">
        <v>2.0030122199689941</v>
      </c>
      <c r="AZ94" s="34">
        <v>72.013092590304694</v>
      </c>
      <c r="BA94" s="34">
        <v>85</v>
      </c>
      <c r="BB94" s="34">
        <v>12.986907409695306</v>
      </c>
    </row>
    <row r="95" spans="1:54" x14ac:dyDescent="0.45">
      <c r="A95" s="32" t="s">
        <v>89</v>
      </c>
      <c r="B95" s="32" t="s">
        <v>90</v>
      </c>
      <c r="C95" s="33">
        <v>0.34959349499999998</v>
      </c>
      <c r="D95" s="33">
        <v>0.30099999999999999</v>
      </c>
      <c r="E95" s="33">
        <v>-4.8593494999999987E-2</v>
      </c>
      <c r="F95" s="33">
        <v>0.29735234199999999</v>
      </c>
      <c r="G95" s="33">
        <v>5.2241152999999985E-2</v>
      </c>
      <c r="H95" s="33">
        <v>3.6476579999999981E-3</v>
      </c>
      <c r="I95" s="33">
        <v>-4.8593494999999987E-2</v>
      </c>
      <c r="J95" s="33">
        <v>4.8593494999999987E-2</v>
      </c>
      <c r="K95" s="34">
        <v>35</v>
      </c>
      <c r="L95" s="33">
        <v>5.2241152999999985E-2</v>
      </c>
      <c r="M95" s="33">
        <v>3.6476579999999981E-3</v>
      </c>
      <c r="N95" s="34">
        <v>24</v>
      </c>
      <c r="O95" s="34">
        <v>94</v>
      </c>
      <c r="P95" s="35">
        <v>0.29581994</v>
      </c>
      <c r="Q95" s="35">
        <v>0.308</v>
      </c>
      <c r="R95" s="35">
        <v>1.2180059999999993E-2</v>
      </c>
      <c r="S95" s="35">
        <v>0.59504131999999998</v>
      </c>
      <c r="T95" s="35">
        <v>0.61099999999999999</v>
      </c>
      <c r="U95" s="35">
        <v>1.5958680000000003E-2</v>
      </c>
      <c r="V95" s="35">
        <v>0.45697328999999998</v>
      </c>
      <c r="W95" s="35">
        <v>0.47299999999999998</v>
      </c>
      <c r="X95" s="35">
        <v>1.602671E-2</v>
      </c>
      <c r="Y95" s="35">
        <v>0.76086957</v>
      </c>
      <c r="Z95" s="35">
        <v>0.64800000000000002</v>
      </c>
      <c r="AA95" s="35">
        <v>-0.11286956999999997</v>
      </c>
      <c r="AB95" s="35">
        <v>0.90277777999999997</v>
      </c>
      <c r="AC95" s="35">
        <v>0.89900000000000002</v>
      </c>
      <c r="AD95" s="35">
        <v>-3.7777799999999528E-3</v>
      </c>
      <c r="AE95" s="35">
        <v>0.86038961000000003</v>
      </c>
      <c r="AF95" s="35">
        <v>0.82399999999999995</v>
      </c>
      <c r="AG95" s="35">
        <v>-3.6389610000000072E-2</v>
      </c>
      <c r="AH95" s="36">
        <v>85.502221704498496</v>
      </c>
      <c r="AI95" s="36">
        <v>86.8</v>
      </c>
      <c r="AJ95" s="36">
        <v>1.2977782955015016</v>
      </c>
      <c r="AK95" s="36">
        <v>15.0756062685958</v>
      </c>
      <c r="AL95" s="36">
        <v>12.9</v>
      </c>
      <c r="AM95" s="36">
        <v>-2.1756062685958</v>
      </c>
      <c r="AN95" s="37">
        <v>7.8740200000000007E-3</v>
      </c>
      <c r="AO95" s="37">
        <v>3.9E-2</v>
      </c>
      <c r="AP95" s="37">
        <v>3.1125979999999998E-2</v>
      </c>
      <c r="AQ95" s="37">
        <v>0.25984252000000002</v>
      </c>
      <c r="AR95" s="37">
        <v>0.33200000000000002</v>
      </c>
      <c r="AS95" s="36">
        <v>7.2157479999999996E-2</v>
      </c>
      <c r="AT95" s="34">
        <v>163.62822457341801</v>
      </c>
      <c r="AU95" s="34">
        <v>100</v>
      </c>
      <c r="AV95" s="34">
        <v>-63.628224573418009</v>
      </c>
      <c r="AW95" s="34">
        <v>83.164864037184003</v>
      </c>
      <c r="AX95" s="34">
        <v>96</v>
      </c>
      <c r="AY95" s="34">
        <v>12.835135962815997</v>
      </c>
      <c r="AZ95" s="34">
        <v>85.437543945898597</v>
      </c>
      <c r="BA95" s="34">
        <v>104</v>
      </c>
      <c r="BB95" s="34">
        <v>18.562456054101403</v>
      </c>
    </row>
    <row r="96" spans="1:54" x14ac:dyDescent="0.45">
      <c r="A96" s="32" t="s">
        <v>33</v>
      </c>
      <c r="B96" s="32" t="s">
        <v>30</v>
      </c>
      <c r="C96" s="33">
        <v>0.37662337600000001</v>
      </c>
      <c r="D96" s="33">
        <v>0.27700000000000002</v>
      </c>
      <c r="E96" s="33">
        <v>-9.9623375999999986E-2</v>
      </c>
      <c r="F96" s="33">
        <v>0.32242990599999999</v>
      </c>
      <c r="G96" s="33">
        <v>5.4193470000000021E-2</v>
      </c>
      <c r="H96" s="33">
        <v>-4.5429905999999964E-2</v>
      </c>
      <c r="I96" s="33">
        <v>-9.9623375999999986E-2</v>
      </c>
      <c r="J96" s="33">
        <v>9.9623375999999986E-2</v>
      </c>
      <c r="K96" s="34">
        <v>6</v>
      </c>
      <c r="L96" s="33">
        <v>5.4193470000000021E-2</v>
      </c>
      <c r="M96" s="33">
        <v>4.5429905999999964E-2</v>
      </c>
      <c r="N96" s="34">
        <v>23</v>
      </c>
      <c r="O96" s="34">
        <v>10</v>
      </c>
      <c r="P96" s="35">
        <v>0.27173913</v>
      </c>
      <c r="Q96" s="35">
        <v>0.25800000000000001</v>
      </c>
      <c r="R96" s="35">
        <v>-1.3739129999999988E-2</v>
      </c>
      <c r="S96" s="35">
        <v>0.65756303000000005</v>
      </c>
      <c r="T96" s="35">
        <v>0.70699999999999996</v>
      </c>
      <c r="U96" s="35">
        <v>4.9436969999999913E-2</v>
      </c>
      <c r="V96" s="35">
        <v>0.46794871999999998</v>
      </c>
      <c r="W96" s="35">
        <v>0.48299999999999998</v>
      </c>
      <c r="X96" s="35">
        <v>1.505128E-2</v>
      </c>
      <c r="Y96" s="35">
        <v>0.61599999999999999</v>
      </c>
      <c r="Z96" s="35">
        <v>0.46700000000000003</v>
      </c>
      <c r="AA96" s="35">
        <v>-0.14899999999999997</v>
      </c>
      <c r="AB96" s="35">
        <v>0.83706069999999999</v>
      </c>
      <c r="AC96" s="35">
        <v>0.80500000000000005</v>
      </c>
      <c r="AD96" s="35">
        <v>-3.2060699999999942E-2</v>
      </c>
      <c r="AE96" s="35">
        <v>0.77397260000000001</v>
      </c>
      <c r="AF96" s="35">
        <v>0.71499999999999997</v>
      </c>
      <c r="AG96" s="35">
        <v>-5.8972600000000042E-2</v>
      </c>
      <c r="AH96" s="36">
        <v>94.751049731151099</v>
      </c>
      <c r="AI96" s="36">
        <v>96</v>
      </c>
      <c r="AJ96" s="36">
        <v>1.2489502688489011</v>
      </c>
      <c r="AK96" s="36">
        <v>13.016126342566601</v>
      </c>
      <c r="AL96" s="36">
        <v>18.399999999999999</v>
      </c>
      <c r="AM96" s="36">
        <v>5.3838736574333979</v>
      </c>
      <c r="AN96" s="37">
        <v>0.19047618999999999</v>
      </c>
      <c r="AO96" s="37">
        <v>0.20799999999999999</v>
      </c>
      <c r="AP96" s="37">
        <v>1.7523810000000001E-2</v>
      </c>
      <c r="AQ96" s="37">
        <v>0.58333332999999998</v>
      </c>
      <c r="AR96" s="37">
        <v>0.58699999999999997</v>
      </c>
      <c r="AS96" s="36">
        <v>3.666669999999983E-3</v>
      </c>
      <c r="AT96" s="34">
        <v>151.55325004538301</v>
      </c>
      <c r="AU96" s="34">
        <v>104</v>
      </c>
      <c r="AV96" s="34">
        <v>-47.55325004538301</v>
      </c>
      <c r="AW96" s="34">
        <v>85.430719386984805</v>
      </c>
      <c r="AX96" s="34">
        <v>80</v>
      </c>
      <c r="AY96" s="34">
        <v>-5.4307193869848049</v>
      </c>
      <c r="AZ96" s="34">
        <v>89.277878555841099</v>
      </c>
      <c r="BA96" s="34">
        <v>121</v>
      </c>
      <c r="BB96" s="34">
        <v>31.722121444158901</v>
      </c>
    </row>
    <row r="97" spans="1:54" x14ac:dyDescent="0.45">
      <c r="A97" s="32" t="s">
        <v>59</v>
      </c>
      <c r="B97" s="32" t="s">
        <v>38</v>
      </c>
      <c r="C97" s="33">
        <v>0.343065693</v>
      </c>
      <c r="D97" s="33">
        <v>0.28000000000000003</v>
      </c>
      <c r="E97" s="33">
        <v>-6.3065692999999978E-2</v>
      </c>
      <c r="F97" s="33">
        <v>0.28676470500000001</v>
      </c>
      <c r="G97" s="33">
        <v>5.6300987999999996E-2</v>
      </c>
      <c r="H97" s="33">
        <v>-6.764704999999982E-3</v>
      </c>
      <c r="I97" s="33">
        <v>-6.3065692999999978E-2</v>
      </c>
      <c r="J97" s="33">
        <v>6.3065692999999978E-2</v>
      </c>
      <c r="K97" s="34">
        <v>20</v>
      </c>
      <c r="L97" s="33">
        <v>5.6300987999999996E-2</v>
      </c>
      <c r="M97" s="33">
        <v>6.764704999999982E-3</v>
      </c>
      <c r="N97" s="34">
        <v>22</v>
      </c>
      <c r="O97" s="34">
        <v>89</v>
      </c>
      <c r="P97" s="35">
        <v>0.24085366</v>
      </c>
      <c r="Q97" s="35">
        <v>0.28799999999999998</v>
      </c>
      <c r="R97" s="35">
        <v>4.7146339999999981E-2</v>
      </c>
      <c r="S97" s="35">
        <v>0.60250000000000004</v>
      </c>
      <c r="T97" s="35">
        <v>0.61499999999999999</v>
      </c>
      <c r="U97" s="35">
        <v>1.2499999999999956E-2</v>
      </c>
      <c r="V97" s="35">
        <v>0.43956044</v>
      </c>
      <c r="W97" s="35">
        <v>0.46100000000000002</v>
      </c>
      <c r="X97" s="35">
        <v>2.1439560000000024E-2</v>
      </c>
      <c r="Y97" s="35">
        <v>0.74683544000000002</v>
      </c>
      <c r="Z97" s="35">
        <v>0.78500000000000003</v>
      </c>
      <c r="AA97" s="35">
        <v>3.8164560000000014E-2</v>
      </c>
      <c r="AB97" s="35">
        <v>0.92946057999999998</v>
      </c>
      <c r="AC97" s="35">
        <v>0.93100000000000005</v>
      </c>
      <c r="AD97" s="35">
        <v>1.5394200000000691E-3</v>
      </c>
      <c r="AE97" s="35">
        <v>0.88437500000000002</v>
      </c>
      <c r="AF97" s="35">
        <v>0.88800000000000001</v>
      </c>
      <c r="AG97" s="35">
        <v>3.6249999999999893E-3</v>
      </c>
      <c r="AH97" s="36">
        <v>89.011277668511696</v>
      </c>
      <c r="AI97" s="36">
        <v>87.1</v>
      </c>
      <c r="AJ97" s="36">
        <v>-1.9112776685117012</v>
      </c>
      <c r="AK97" s="36">
        <v>8.0225289330553604</v>
      </c>
      <c r="AL97" s="36">
        <v>6</v>
      </c>
      <c r="AM97" s="36">
        <v>-2.0225289330553604</v>
      </c>
      <c r="AN97" s="37">
        <v>3.5211270000000003E-2</v>
      </c>
      <c r="AO97" s="37">
        <v>0.03</v>
      </c>
      <c r="AP97" s="37">
        <v>-5.211270000000004E-3</v>
      </c>
      <c r="AQ97" s="37">
        <v>0.31690140999999999</v>
      </c>
      <c r="AR97" s="37">
        <v>0.311</v>
      </c>
      <c r="AS97" s="36">
        <v>-5.9014099999999958E-3</v>
      </c>
      <c r="AT97" s="34">
        <v>105.137239386624</v>
      </c>
      <c r="AU97" s="34">
        <v>110</v>
      </c>
      <c r="AV97" s="34">
        <v>4.8627606133759969</v>
      </c>
      <c r="AW97" s="34">
        <v>114.50684635439799</v>
      </c>
      <c r="AX97" s="34">
        <v>123</v>
      </c>
      <c r="AY97" s="34">
        <v>8.4931536456020069</v>
      </c>
      <c r="AZ97" s="34">
        <v>80.434886379076602</v>
      </c>
      <c r="BA97" s="34">
        <v>68</v>
      </c>
      <c r="BB97" s="34">
        <v>-12.434886379076602</v>
      </c>
    </row>
    <row r="98" spans="1:54" x14ac:dyDescent="0.45">
      <c r="A98" s="32" t="s">
        <v>39</v>
      </c>
      <c r="B98" s="32" t="s">
        <v>32</v>
      </c>
      <c r="C98" s="33">
        <v>0.345911949</v>
      </c>
      <c r="D98" s="33">
        <v>0.3</v>
      </c>
      <c r="E98" s="33">
        <v>-4.5911949000000007E-2</v>
      </c>
      <c r="F98" s="33">
        <v>0.28831168800000001</v>
      </c>
      <c r="G98" s="33">
        <v>5.7600260999999986E-2</v>
      </c>
      <c r="H98" s="33">
        <v>1.1688311999999978E-2</v>
      </c>
      <c r="I98" s="33">
        <v>-4.5911949000000007E-2</v>
      </c>
      <c r="J98" s="33">
        <v>4.5911949000000007E-2</v>
      </c>
      <c r="K98" s="34">
        <v>37</v>
      </c>
      <c r="L98" s="33">
        <v>5.7600260999999986E-2</v>
      </c>
      <c r="M98" s="33">
        <v>1.1688311999999978E-2</v>
      </c>
      <c r="N98" s="34">
        <v>20</v>
      </c>
      <c r="O98" s="34">
        <v>67</v>
      </c>
      <c r="P98" s="35">
        <v>0.28278689000000001</v>
      </c>
      <c r="Q98" s="35">
        <v>0.30499999999999999</v>
      </c>
      <c r="R98" s="35">
        <v>2.221310999999998E-2</v>
      </c>
      <c r="S98" s="35">
        <v>0.63855421999999995</v>
      </c>
      <c r="T98" s="35">
        <v>0.64400000000000002</v>
      </c>
      <c r="U98" s="35">
        <v>5.4457800000000667E-3</v>
      </c>
      <c r="V98" s="35">
        <v>0.46247464999999999</v>
      </c>
      <c r="W98" s="35">
        <v>0.49399999999999999</v>
      </c>
      <c r="X98" s="35">
        <v>3.1525350000000008E-2</v>
      </c>
      <c r="Y98" s="35">
        <v>0.61594203000000003</v>
      </c>
      <c r="Z98" s="35">
        <v>0.62</v>
      </c>
      <c r="AA98" s="35">
        <v>4.0579699999999663E-3</v>
      </c>
      <c r="AB98" s="35">
        <v>0.88364779999999998</v>
      </c>
      <c r="AC98" s="35">
        <v>0.84399999999999997</v>
      </c>
      <c r="AD98" s="35">
        <v>-3.9647800000000011E-2</v>
      </c>
      <c r="AE98" s="35">
        <v>0.80263158000000001</v>
      </c>
      <c r="AF98" s="35">
        <v>0.78200000000000003</v>
      </c>
      <c r="AG98" s="35">
        <v>-2.0631579999999983E-2</v>
      </c>
      <c r="AH98" s="36">
        <v>87.734314203262301</v>
      </c>
      <c r="AI98" s="36">
        <v>87.9</v>
      </c>
      <c r="AJ98" s="36">
        <v>0.165685796737705</v>
      </c>
      <c r="AK98" s="36">
        <v>8.3416890088468794</v>
      </c>
      <c r="AL98" s="36">
        <v>6.5</v>
      </c>
      <c r="AM98" s="36">
        <v>-1.8416890088468794</v>
      </c>
      <c r="AN98" s="37">
        <v>4.7619050000000003E-2</v>
      </c>
      <c r="AO98" s="37">
        <v>3.2000000000000001E-2</v>
      </c>
      <c r="AP98" s="37">
        <v>-1.5619050000000002E-2</v>
      </c>
      <c r="AQ98" s="37">
        <v>0.35714286000000001</v>
      </c>
      <c r="AR98" s="37">
        <v>0.35499999999999998</v>
      </c>
      <c r="AS98" s="36">
        <v>-2.1428600000000242E-3</v>
      </c>
      <c r="AT98" s="34">
        <v>113.540718886516</v>
      </c>
      <c r="AU98" s="34">
        <v>112</v>
      </c>
      <c r="AV98" s="34">
        <v>-1.5407188865160037</v>
      </c>
      <c r="AW98" s="34">
        <v>116.806859004983</v>
      </c>
      <c r="AX98" s="34">
        <v>126</v>
      </c>
      <c r="AY98" s="34">
        <v>9.1931409950170035</v>
      </c>
      <c r="AZ98" s="34">
        <v>75.400211309182396</v>
      </c>
      <c r="BA98" s="34">
        <v>67</v>
      </c>
      <c r="BB98" s="34">
        <v>-8.4002113091823958</v>
      </c>
    </row>
    <row r="99" spans="1:54" x14ac:dyDescent="0.45">
      <c r="A99" s="32" t="s">
        <v>37</v>
      </c>
      <c r="B99" s="32" t="s">
        <v>38</v>
      </c>
      <c r="C99" s="33">
        <v>0.392405063</v>
      </c>
      <c r="D99" s="33">
        <v>0.28199999999999997</v>
      </c>
      <c r="E99" s="33">
        <v>-0.11040506300000003</v>
      </c>
      <c r="F99" s="33">
        <v>0.33453561700000001</v>
      </c>
      <c r="G99" s="33">
        <v>5.7869445999999991E-2</v>
      </c>
      <c r="H99" s="33">
        <v>-5.2535617000000034E-2</v>
      </c>
      <c r="I99" s="33">
        <v>-0.11040506300000003</v>
      </c>
      <c r="J99" s="33">
        <v>0.11040506300000003</v>
      </c>
      <c r="K99" s="34">
        <v>5</v>
      </c>
      <c r="L99" s="33">
        <v>5.7869445999999991E-2</v>
      </c>
      <c r="M99" s="33">
        <v>5.2535617000000034E-2</v>
      </c>
      <c r="N99" s="34">
        <v>19</v>
      </c>
      <c r="O99" s="34">
        <v>3</v>
      </c>
      <c r="P99" s="35">
        <v>0.23044397</v>
      </c>
      <c r="Q99" s="35">
        <v>0.255</v>
      </c>
      <c r="R99" s="35">
        <v>2.4556030000000006E-2</v>
      </c>
      <c r="S99" s="35">
        <v>0.71491227999999996</v>
      </c>
      <c r="T99" s="35">
        <v>0.71199999999999997</v>
      </c>
      <c r="U99" s="35">
        <v>-2.9122799999999893E-3</v>
      </c>
      <c r="V99" s="35">
        <v>0.46824543000000002</v>
      </c>
      <c r="W99" s="35">
        <v>0.48499999999999999</v>
      </c>
      <c r="X99" s="35">
        <v>1.6754569999999969E-2</v>
      </c>
      <c r="Y99" s="35">
        <v>0.44954127999999999</v>
      </c>
      <c r="Z99" s="35">
        <v>0.52</v>
      </c>
      <c r="AA99" s="35">
        <v>7.045872000000003E-2</v>
      </c>
      <c r="AB99" s="35">
        <v>0.80061349999999998</v>
      </c>
      <c r="AC99" s="35">
        <v>0.85299999999999998</v>
      </c>
      <c r="AD99" s="35">
        <v>5.2386500000000003E-2</v>
      </c>
      <c r="AE99" s="35">
        <v>0.71264368</v>
      </c>
      <c r="AF99" s="35">
        <v>0.76600000000000001</v>
      </c>
      <c r="AG99" s="35">
        <v>5.3356320000000013E-2</v>
      </c>
      <c r="AH99" s="36">
        <v>94.265631526349495</v>
      </c>
      <c r="AI99" s="36">
        <v>91.8</v>
      </c>
      <c r="AJ99" s="36">
        <v>-2.4656315263494974</v>
      </c>
      <c r="AK99" s="36">
        <v>7.7155436981155203</v>
      </c>
      <c r="AL99" s="36">
        <v>5.6</v>
      </c>
      <c r="AM99" s="36">
        <v>-2.1155436981155207</v>
      </c>
      <c r="AN99" s="37">
        <v>0.10240964</v>
      </c>
      <c r="AO99" s="37">
        <v>9.8000000000000004E-2</v>
      </c>
      <c r="AP99" s="37">
        <v>-4.4096399999999925E-3</v>
      </c>
      <c r="AQ99" s="37">
        <v>0.56626505999999999</v>
      </c>
      <c r="AR99" s="37">
        <v>0.44900000000000001</v>
      </c>
      <c r="AS99" s="36">
        <v>-0.11726505999999998</v>
      </c>
      <c r="AT99" s="34">
        <v>90.931949825967607</v>
      </c>
      <c r="AU99" s="34">
        <v>82</v>
      </c>
      <c r="AV99" s="34">
        <v>-8.9319498259676067</v>
      </c>
      <c r="AW99" s="34">
        <v>119.04280569174099</v>
      </c>
      <c r="AX99" s="34">
        <v>130</v>
      </c>
      <c r="AY99" s="34">
        <v>10.957194308259005</v>
      </c>
      <c r="AZ99" s="34">
        <v>82.784941806218498</v>
      </c>
      <c r="BA99" s="34">
        <v>75</v>
      </c>
      <c r="BB99" s="34">
        <v>-7.7849418062184981</v>
      </c>
    </row>
    <row r="100" spans="1:54" x14ac:dyDescent="0.45">
      <c r="A100" s="32" t="s">
        <v>75</v>
      </c>
      <c r="B100" s="32" t="s">
        <v>76</v>
      </c>
      <c r="C100" s="33">
        <v>0.38372093000000002</v>
      </c>
      <c r="D100" s="33">
        <v>0.36299999999999999</v>
      </c>
      <c r="E100" s="33">
        <v>-2.0720930000000026E-2</v>
      </c>
      <c r="F100" s="33">
        <v>0.32352941099999999</v>
      </c>
      <c r="G100" s="33">
        <v>6.0191519000000027E-2</v>
      </c>
      <c r="H100" s="33">
        <v>3.9470589E-2</v>
      </c>
      <c r="I100" s="33">
        <v>-2.0720930000000026E-2</v>
      </c>
      <c r="J100" s="33">
        <v>2.0720930000000026E-2</v>
      </c>
      <c r="K100" s="34">
        <v>74</v>
      </c>
      <c r="L100" s="33">
        <v>6.0191519000000027E-2</v>
      </c>
      <c r="M100" s="33">
        <v>3.9470589E-2</v>
      </c>
      <c r="N100" s="34">
        <v>17</v>
      </c>
      <c r="O100" s="34">
        <v>18</v>
      </c>
      <c r="P100" s="35">
        <v>0.30167598000000001</v>
      </c>
      <c r="Q100" s="35">
        <v>0.28799999999999998</v>
      </c>
      <c r="R100" s="35">
        <v>-1.3675980000000032E-2</v>
      </c>
      <c r="S100" s="35">
        <v>0.68562873999999996</v>
      </c>
      <c r="T100" s="35">
        <v>0.72599999999999998</v>
      </c>
      <c r="U100" s="35">
        <v>4.037126000000002E-2</v>
      </c>
      <c r="V100" s="35">
        <v>0.48699421999999998</v>
      </c>
      <c r="W100" s="35">
        <v>0.499</v>
      </c>
      <c r="X100" s="35">
        <v>1.2005780000000021E-2</v>
      </c>
      <c r="Y100" s="35">
        <v>0.37962963</v>
      </c>
      <c r="Z100" s="35">
        <v>0.40400000000000003</v>
      </c>
      <c r="AA100" s="35">
        <v>2.437037000000003E-2</v>
      </c>
      <c r="AB100" s="35">
        <v>0.81222707000000005</v>
      </c>
      <c r="AC100" s="35">
        <v>0.81799999999999995</v>
      </c>
      <c r="AD100" s="35">
        <v>5.7729299999998984E-3</v>
      </c>
      <c r="AE100" s="35">
        <v>0.67359049999999998</v>
      </c>
      <c r="AF100" s="35">
        <v>0.69499999999999995</v>
      </c>
      <c r="AG100" s="35">
        <v>2.140949999999997E-2</v>
      </c>
      <c r="AH100" s="36">
        <v>91.689855201957101</v>
      </c>
      <c r="AI100" s="36">
        <v>92.6</v>
      </c>
      <c r="AJ100" s="36">
        <v>0.91014479804289294</v>
      </c>
      <c r="AK100" s="36">
        <v>20.0885230585471</v>
      </c>
      <c r="AL100" s="36">
        <v>17.899999999999999</v>
      </c>
      <c r="AM100" s="36">
        <v>-2.1885230585471014</v>
      </c>
      <c r="AN100" s="37">
        <v>0.14432990000000001</v>
      </c>
      <c r="AO100" s="37">
        <v>0.18</v>
      </c>
      <c r="AP100" s="37">
        <v>3.5670099999999982E-2</v>
      </c>
      <c r="AQ100" s="37">
        <v>0.48453607999999998</v>
      </c>
      <c r="AR100" s="37">
        <v>0.52200000000000002</v>
      </c>
      <c r="AS100" s="36">
        <v>3.7463920000000039E-2</v>
      </c>
      <c r="AT100" s="34">
        <v>143.096421701884</v>
      </c>
      <c r="AU100" s="34">
        <v>104</v>
      </c>
      <c r="AV100" s="34">
        <v>-39.096421701883997</v>
      </c>
      <c r="AW100" s="34">
        <v>64.5996958052325</v>
      </c>
      <c r="AX100" s="34">
        <v>83</v>
      </c>
      <c r="AY100" s="34">
        <v>18.4003041947675</v>
      </c>
      <c r="AZ100" s="34">
        <v>116.144827345553</v>
      </c>
      <c r="BA100" s="34">
        <v>117</v>
      </c>
      <c r="BB100" s="34">
        <v>0.85517265444700286</v>
      </c>
    </row>
    <row r="101" spans="1:54" x14ac:dyDescent="0.45">
      <c r="A101" s="32" t="s">
        <v>51</v>
      </c>
      <c r="B101" s="32" t="s">
        <v>28</v>
      </c>
      <c r="C101" s="33">
        <v>0.355263157</v>
      </c>
      <c r="D101" s="33">
        <v>0.27400000000000002</v>
      </c>
      <c r="E101" s="33">
        <v>-8.1263156999999975E-2</v>
      </c>
      <c r="F101" s="33">
        <v>0.28973021900000001</v>
      </c>
      <c r="G101" s="33">
        <v>6.5532937999999985E-2</v>
      </c>
      <c r="H101" s="33">
        <v>-1.573021899999999E-2</v>
      </c>
      <c r="I101" s="33">
        <v>-8.1263156999999975E-2</v>
      </c>
      <c r="J101" s="33">
        <v>8.1263156999999975E-2</v>
      </c>
      <c r="K101" s="34">
        <v>12</v>
      </c>
      <c r="L101" s="33">
        <v>6.5532937999999985E-2</v>
      </c>
      <c r="M101" s="33">
        <v>1.573021899999999E-2</v>
      </c>
      <c r="N101" s="34">
        <v>12</v>
      </c>
      <c r="O101" s="34">
        <v>53</v>
      </c>
      <c r="P101" s="35">
        <v>0.46699267</v>
      </c>
      <c r="Q101" s="35">
        <v>0.41599999999999998</v>
      </c>
      <c r="R101" s="35">
        <v>-5.0992670000000018E-2</v>
      </c>
      <c r="S101" s="35">
        <v>0.75667656000000005</v>
      </c>
      <c r="T101" s="35">
        <v>0.75900000000000001</v>
      </c>
      <c r="U101" s="35">
        <v>2.3234399999999544E-3</v>
      </c>
      <c r="V101" s="35">
        <v>0.59785522999999996</v>
      </c>
      <c r="W101" s="35">
        <v>0.57399999999999995</v>
      </c>
      <c r="X101" s="35">
        <v>-2.3855230000000005E-2</v>
      </c>
      <c r="Y101" s="35">
        <v>0.67015707000000002</v>
      </c>
      <c r="Z101" s="35">
        <v>0.53800000000000003</v>
      </c>
      <c r="AA101" s="35">
        <v>-0.13215706999999999</v>
      </c>
      <c r="AB101" s="35">
        <v>0.85882353</v>
      </c>
      <c r="AC101" s="35">
        <v>0.84399999999999997</v>
      </c>
      <c r="AD101" s="35">
        <v>-1.4823530000000029E-2</v>
      </c>
      <c r="AE101" s="35">
        <v>0.77802691000000002</v>
      </c>
      <c r="AF101" s="35">
        <v>0.72399999999999998</v>
      </c>
      <c r="AG101" s="35">
        <v>-5.4026910000000039E-2</v>
      </c>
      <c r="AH101" s="36">
        <v>91.687912698117799</v>
      </c>
      <c r="AI101" s="36">
        <v>90.2</v>
      </c>
      <c r="AJ101" s="36">
        <v>-1.4879126981177961</v>
      </c>
      <c r="AK101" s="36">
        <v>18.5202614624307</v>
      </c>
      <c r="AL101" s="36">
        <v>18.899999999999999</v>
      </c>
      <c r="AM101" s="36">
        <v>0.37973853756929898</v>
      </c>
      <c r="AN101" s="37">
        <v>0.14285713999999999</v>
      </c>
      <c r="AO101" s="37">
        <v>0.11700000000000001</v>
      </c>
      <c r="AP101" s="37">
        <v>-2.5857139999999987E-2</v>
      </c>
      <c r="AQ101" s="37">
        <v>0.48447204999999999</v>
      </c>
      <c r="AR101" s="37">
        <v>0.4</v>
      </c>
      <c r="AS101" s="36">
        <v>-8.4472049999999965E-2</v>
      </c>
      <c r="AT101" s="34">
        <v>130.916602219618</v>
      </c>
      <c r="AU101" s="34">
        <v>107</v>
      </c>
      <c r="AV101" s="34">
        <v>-23.916602219617999</v>
      </c>
      <c r="AW101" s="34">
        <v>76.343692055737407</v>
      </c>
      <c r="AX101" s="34">
        <v>84</v>
      </c>
      <c r="AY101" s="34">
        <v>7.6563079442625934</v>
      </c>
      <c r="AZ101" s="34">
        <v>109.734236181771</v>
      </c>
      <c r="BA101" s="34">
        <v>114</v>
      </c>
      <c r="BB101" s="34">
        <v>4.2657638182290043</v>
      </c>
    </row>
    <row r="102" spans="1:54" x14ac:dyDescent="0.45">
      <c r="A102" s="32" t="s">
        <v>91</v>
      </c>
      <c r="B102" s="32" t="s">
        <v>61</v>
      </c>
      <c r="C102" s="33">
        <v>0.34677419300000001</v>
      </c>
      <c r="D102" s="33">
        <v>0.30599999999999999</v>
      </c>
      <c r="E102" s="33">
        <v>-4.0774193000000014E-2</v>
      </c>
      <c r="F102" s="33">
        <v>0.27858293000000001</v>
      </c>
      <c r="G102" s="33">
        <v>6.8191263000000002E-2</v>
      </c>
      <c r="H102" s="33">
        <v>2.7417069999999988E-2</v>
      </c>
      <c r="I102" s="33">
        <v>-4.0774193000000014E-2</v>
      </c>
      <c r="J102" s="33">
        <v>4.0774193000000014E-2</v>
      </c>
      <c r="K102" s="34">
        <v>41</v>
      </c>
      <c r="L102" s="33">
        <v>6.8191263000000002E-2</v>
      </c>
      <c r="M102" s="33">
        <v>2.7417069999999988E-2</v>
      </c>
      <c r="N102" s="34">
        <v>11</v>
      </c>
      <c r="O102" s="34">
        <v>34</v>
      </c>
      <c r="P102" s="35">
        <v>0.27988338000000001</v>
      </c>
      <c r="Q102" s="35">
        <v>0.26900000000000002</v>
      </c>
      <c r="R102" s="35">
        <v>-1.0883379999999998E-2</v>
      </c>
      <c r="S102" s="35">
        <v>0.62992126000000004</v>
      </c>
      <c r="T102" s="35">
        <v>0.63800000000000001</v>
      </c>
      <c r="U102" s="35">
        <v>8.0787399999999732E-3</v>
      </c>
      <c r="V102" s="35">
        <v>0.46408840000000001</v>
      </c>
      <c r="W102" s="35">
        <v>0.45900000000000002</v>
      </c>
      <c r="X102" s="35">
        <v>-5.0883999999999929E-3</v>
      </c>
      <c r="Y102" s="35">
        <v>0.58333332999999998</v>
      </c>
      <c r="Z102" s="35">
        <v>0.60599999999999998</v>
      </c>
      <c r="AA102" s="35">
        <v>2.266667E-2</v>
      </c>
      <c r="AB102" s="35">
        <v>0.90833333000000005</v>
      </c>
      <c r="AC102" s="35">
        <v>0.88200000000000001</v>
      </c>
      <c r="AD102" s="35">
        <v>-2.6333330000000044E-2</v>
      </c>
      <c r="AE102" s="35">
        <v>0.81547619000000005</v>
      </c>
      <c r="AF102" s="35">
        <v>0.80300000000000005</v>
      </c>
      <c r="AG102" s="35">
        <v>-1.2476189999999998E-2</v>
      </c>
      <c r="AH102" s="36">
        <v>86.146826660156194</v>
      </c>
      <c r="AI102" s="36">
        <v>88.5</v>
      </c>
      <c r="AJ102" s="36">
        <v>2.3531733398438064</v>
      </c>
      <c r="AK102" s="36">
        <v>12.854344900131199</v>
      </c>
      <c r="AL102" s="36">
        <v>15.6</v>
      </c>
      <c r="AM102" s="36">
        <v>2.7456550998688005</v>
      </c>
      <c r="AN102" s="37">
        <v>2.3809520000000001E-2</v>
      </c>
      <c r="AO102" s="37">
        <v>3.7999999999999999E-2</v>
      </c>
      <c r="AP102" s="37">
        <v>1.4190479999999998E-2</v>
      </c>
      <c r="AQ102" s="37">
        <v>0.32539683000000003</v>
      </c>
      <c r="AR102" s="37">
        <v>0.38</v>
      </c>
      <c r="AS102" s="36">
        <v>5.4603169999999979E-2</v>
      </c>
      <c r="AT102" s="34">
        <v>139.831703573146</v>
      </c>
      <c r="AU102" s="34">
        <v>110</v>
      </c>
      <c r="AV102" s="34">
        <v>-29.831703573146001</v>
      </c>
      <c r="AW102" s="34">
        <v>102.18678039237101</v>
      </c>
      <c r="AX102" s="34">
        <v>95</v>
      </c>
      <c r="AY102" s="34">
        <v>-7.1867803923710056</v>
      </c>
      <c r="AZ102" s="34">
        <v>77.838151635387106</v>
      </c>
      <c r="BA102" s="34">
        <v>101</v>
      </c>
      <c r="BB102" s="34">
        <v>23.161848364612894</v>
      </c>
    </row>
    <row r="103" spans="1:54" x14ac:dyDescent="0.45">
      <c r="A103" s="32" t="s">
        <v>52</v>
      </c>
      <c r="B103" s="32" t="s">
        <v>53</v>
      </c>
      <c r="C103" s="33">
        <v>0.355263157</v>
      </c>
      <c r="D103" s="33">
        <v>0.25700000000000001</v>
      </c>
      <c r="E103" s="33">
        <v>-9.826315699999999E-2</v>
      </c>
      <c r="F103" s="33">
        <v>0.27063273700000001</v>
      </c>
      <c r="G103" s="33">
        <v>8.4630419999999984E-2</v>
      </c>
      <c r="H103" s="33">
        <v>-1.3632737000000006E-2</v>
      </c>
      <c r="I103" s="33">
        <v>-9.826315699999999E-2</v>
      </c>
      <c r="J103" s="33">
        <v>9.826315699999999E-2</v>
      </c>
      <c r="K103" s="34">
        <v>7</v>
      </c>
      <c r="L103" s="33">
        <v>8.4630419999999984E-2</v>
      </c>
      <c r="M103" s="33">
        <v>1.3632737000000006E-2</v>
      </c>
      <c r="N103" s="34">
        <v>4</v>
      </c>
      <c r="O103" s="34">
        <v>61</v>
      </c>
      <c r="P103" s="35">
        <v>0.24511931000000001</v>
      </c>
      <c r="Q103" s="35">
        <v>0.20499999999999999</v>
      </c>
      <c r="R103" s="35">
        <v>-4.0119310000000019E-2</v>
      </c>
      <c r="S103" s="35">
        <v>0.67102397000000003</v>
      </c>
      <c r="T103" s="35">
        <v>0.66600000000000004</v>
      </c>
      <c r="U103" s="35">
        <v>-5.0239699999999887E-3</v>
      </c>
      <c r="V103" s="35">
        <v>0.45760869999999998</v>
      </c>
      <c r="W103" s="35">
        <v>0.443</v>
      </c>
      <c r="X103" s="35">
        <v>-1.4608699999999974E-2</v>
      </c>
      <c r="Y103" s="35">
        <v>0.61946902999999998</v>
      </c>
      <c r="Z103" s="35">
        <v>0.72599999999999998</v>
      </c>
      <c r="AA103" s="35">
        <v>0.10653097</v>
      </c>
      <c r="AB103" s="35">
        <v>0.89935065000000003</v>
      </c>
      <c r="AC103" s="35">
        <v>0.89600000000000002</v>
      </c>
      <c r="AD103" s="35">
        <v>-3.3506500000000106E-3</v>
      </c>
      <c r="AE103" s="35">
        <v>0.82422803</v>
      </c>
      <c r="AF103" s="35">
        <v>0.85799999999999998</v>
      </c>
      <c r="AG103" s="35">
        <v>3.3771969999999985E-2</v>
      </c>
      <c r="AH103" s="36">
        <v>89.9295604412372</v>
      </c>
      <c r="AI103" s="36">
        <v>91.8</v>
      </c>
      <c r="AJ103" s="36">
        <v>1.8704395587627971</v>
      </c>
      <c r="AK103" s="36">
        <v>12.788164245776599</v>
      </c>
      <c r="AL103" s="36">
        <v>13.3</v>
      </c>
      <c r="AM103" s="36">
        <v>0.51183575422340155</v>
      </c>
      <c r="AN103" s="37">
        <v>5.6603769999999998E-2</v>
      </c>
      <c r="AO103" s="37">
        <v>8.1000000000000003E-2</v>
      </c>
      <c r="AP103" s="37">
        <v>2.4396230000000005E-2</v>
      </c>
      <c r="AQ103" s="37">
        <v>0.39622642000000002</v>
      </c>
      <c r="AR103" s="37">
        <v>0.46100000000000002</v>
      </c>
      <c r="AS103" s="36">
        <v>6.4773579999999997E-2</v>
      </c>
      <c r="AT103" s="34">
        <v>138.69065350043701</v>
      </c>
      <c r="AU103" s="34">
        <v>74</v>
      </c>
      <c r="AV103" s="34">
        <v>-64.690653500437008</v>
      </c>
      <c r="AW103" s="34">
        <v>90.907047675020095</v>
      </c>
      <c r="AX103" s="34">
        <v>105</v>
      </c>
      <c r="AY103" s="34">
        <v>14.092952324979905</v>
      </c>
      <c r="AZ103" s="34">
        <v>89.8189565734002</v>
      </c>
      <c r="BA103" s="34">
        <v>108</v>
      </c>
      <c r="BB103" s="34">
        <v>18.1810434265998</v>
      </c>
    </row>
    <row r="104" spans="1:54" x14ac:dyDescent="0.45">
      <c r="A104" s="32" t="s">
        <v>42</v>
      </c>
      <c r="B104" s="32" t="s">
        <v>43</v>
      </c>
      <c r="C104" s="33">
        <v>0.32394366099999999</v>
      </c>
      <c r="D104" s="33">
        <v>0.193</v>
      </c>
      <c r="E104" s="33">
        <v>-0.13094366099999999</v>
      </c>
      <c r="F104" s="33">
        <v>0.239130434</v>
      </c>
      <c r="G104" s="33">
        <v>8.4813226999999991E-2</v>
      </c>
      <c r="H104" s="33">
        <v>-4.6130433999999998E-2</v>
      </c>
      <c r="I104" s="33">
        <v>-0.13094366099999999</v>
      </c>
      <c r="J104" s="33">
        <v>0.13094366099999999</v>
      </c>
      <c r="K104" s="34">
        <v>2</v>
      </c>
      <c r="L104" s="33">
        <v>8.4813226999999991E-2</v>
      </c>
      <c r="M104" s="33">
        <v>4.6130433999999998E-2</v>
      </c>
      <c r="N104" s="34">
        <v>3</v>
      </c>
      <c r="O104" s="34">
        <v>9</v>
      </c>
      <c r="P104" s="35">
        <v>0.26077586000000003</v>
      </c>
      <c r="Q104" s="35">
        <v>0.251</v>
      </c>
      <c r="R104" s="35">
        <v>-9.7758600000000251E-3</v>
      </c>
      <c r="S104" s="35">
        <v>0.61895160999999999</v>
      </c>
      <c r="T104" s="35">
        <v>0.63600000000000001</v>
      </c>
      <c r="U104" s="35">
        <v>1.7048390000000024E-2</v>
      </c>
      <c r="V104" s="35">
        <v>0.44583333000000003</v>
      </c>
      <c r="W104" s="35">
        <v>0.44500000000000001</v>
      </c>
      <c r="X104" s="35">
        <v>-8.33330000000021E-4</v>
      </c>
      <c r="Y104" s="35">
        <v>0.64462810000000004</v>
      </c>
      <c r="Z104" s="35">
        <v>0.66700000000000004</v>
      </c>
      <c r="AA104" s="35">
        <v>2.23719E-2</v>
      </c>
      <c r="AB104" s="35">
        <v>0.89576546999999995</v>
      </c>
      <c r="AC104" s="35">
        <v>0.91400000000000003</v>
      </c>
      <c r="AD104" s="35">
        <v>1.8234530000000082E-2</v>
      </c>
      <c r="AE104" s="35">
        <v>0.82476636000000003</v>
      </c>
      <c r="AF104" s="35">
        <v>0.84499999999999997</v>
      </c>
      <c r="AG104" s="35">
        <v>2.0233639999999942E-2</v>
      </c>
      <c r="AH104" s="36">
        <v>85.1165746474108</v>
      </c>
      <c r="AI104" s="36">
        <v>84.7</v>
      </c>
      <c r="AJ104" s="36">
        <v>-0.41657464741079764</v>
      </c>
      <c r="AK104" s="36">
        <v>23.796221938354201</v>
      </c>
      <c r="AL104" s="36">
        <v>22.9</v>
      </c>
      <c r="AM104" s="36">
        <v>-0.89622193835420205</v>
      </c>
      <c r="AN104" s="37">
        <v>5.960265E-2</v>
      </c>
      <c r="AO104" s="37">
        <v>4.2999999999999997E-2</v>
      </c>
      <c r="AP104" s="37">
        <v>-1.6602650000000004E-2</v>
      </c>
      <c r="AQ104" s="37">
        <v>0.2781457</v>
      </c>
      <c r="AR104" s="37">
        <v>0.25700000000000001</v>
      </c>
      <c r="AS104" s="36">
        <v>-2.114569999999999E-2</v>
      </c>
      <c r="AT104" s="34">
        <v>129.372923958976</v>
      </c>
      <c r="AU104" s="34">
        <v>104</v>
      </c>
      <c r="AV104" s="34">
        <v>-25.372923958976003</v>
      </c>
      <c r="AW104" s="34">
        <v>60.650656828129897</v>
      </c>
      <c r="AX104" s="34">
        <v>78</v>
      </c>
      <c r="AY104" s="34">
        <v>17.349343171870103</v>
      </c>
      <c r="AZ104" s="34">
        <v>127.175439268248</v>
      </c>
      <c r="BA104" s="34">
        <v>121</v>
      </c>
      <c r="BB104" s="34">
        <v>-6.1754392682479988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BB9BD-5D3D-4D49-87EA-06C832312A2F}">
  <dimension ref="A1:X327"/>
  <sheetViews>
    <sheetView workbookViewId="0">
      <selection activeCell="E2" sqref="E2"/>
    </sheetView>
  </sheetViews>
  <sheetFormatPr defaultRowHeight="14.25" x14ac:dyDescent="0.45"/>
  <sheetData>
    <row r="1" spans="1:24" x14ac:dyDescent="0.45">
      <c r="A1" t="s">
        <v>0</v>
      </c>
      <c r="B1" t="s">
        <v>1</v>
      </c>
      <c r="C1" t="s">
        <v>3</v>
      </c>
      <c r="D1" t="s">
        <v>8</v>
      </c>
      <c r="E1" t="s">
        <v>9</v>
      </c>
      <c r="F1" t="s">
        <v>223</v>
      </c>
      <c r="G1" t="s">
        <v>12</v>
      </c>
      <c r="H1" t="s">
        <v>13</v>
      </c>
      <c r="I1" t="s">
        <v>14</v>
      </c>
      <c r="J1" t="s">
        <v>224</v>
      </c>
      <c r="K1" t="s">
        <v>10</v>
      </c>
      <c r="L1" t="s">
        <v>225</v>
      </c>
      <c r="M1" t="s">
        <v>11</v>
      </c>
      <c r="N1" t="s">
        <v>226</v>
      </c>
      <c r="O1" t="s">
        <v>227</v>
      </c>
      <c r="P1" t="s">
        <v>228</v>
      </c>
      <c r="Q1" t="s">
        <v>229</v>
      </c>
      <c r="R1" t="s">
        <v>230</v>
      </c>
      <c r="S1" t="s">
        <v>231</v>
      </c>
      <c r="T1" t="s">
        <v>15</v>
      </c>
      <c r="U1" t="s">
        <v>17</v>
      </c>
      <c r="V1" t="s">
        <v>22</v>
      </c>
      <c r="W1" t="s">
        <v>23</v>
      </c>
      <c r="X1" t="s">
        <v>24</v>
      </c>
    </row>
    <row r="2" spans="1:24" x14ac:dyDescent="0.45">
      <c r="A2" t="s">
        <v>31</v>
      </c>
      <c r="B2" t="s">
        <v>32</v>
      </c>
      <c r="C2">
        <v>4223</v>
      </c>
      <c r="D2">
        <v>0.15912858099999999</v>
      </c>
      <c r="E2">
        <v>0.28013260699999998</v>
      </c>
      <c r="F2">
        <v>0.56804733699999999</v>
      </c>
      <c r="G2">
        <v>0.28780487799999999</v>
      </c>
      <c r="H2">
        <v>0.40512333900000003</v>
      </c>
      <c r="I2">
        <v>0.60401721600000002</v>
      </c>
      <c r="J2">
        <v>1.0091405550000001</v>
      </c>
      <c r="K2">
        <v>0.31621233799999998</v>
      </c>
      <c r="L2">
        <v>3.67854965798294</v>
      </c>
      <c r="M2">
        <v>0.34405940499999998</v>
      </c>
      <c r="N2">
        <v>4.0999999567866299</v>
      </c>
      <c r="O2">
        <v>1.2999999895691801</v>
      </c>
      <c r="P2">
        <v>-3.38355765910819</v>
      </c>
      <c r="Q2">
        <v>-1.5369386046659199</v>
      </c>
      <c r="R2">
        <v>866.387612461549</v>
      </c>
      <c r="S2">
        <v>360.60384890387701</v>
      </c>
      <c r="T2">
        <v>0.419151532578181</v>
      </c>
      <c r="U2">
        <v>172.26002042367699</v>
      </c>
      <c r="V2" t="s">
        <v>31</v>
      </c>
      <c r="W2">
        <v>15640</v>
      </c>
      <c r="X2">
        <v>592450</v>
      </c>
    </row>
    <row r="3" spans="1:24" x14ac:dyDescent="0.45">
      <c r="A3" t="s">
        <v>144</v>
      </c>
      <c r="B3" t="s">
        <v>26</v>
      </c>
      <c r="C3">
        <v>2585</v>
      </c>
      <c r="D3">
        <v>0.11992263</v>
      </c>
      <c r="E3">
        <v>0.200773694</v>
      </c>
      <c r="F3">
        <v>0.59730250399999996</v>
      </c>
      <c r="G3">
        <v>0.29918772500000002</v>
      </c>
      <c r="H3">
        <v>0.391876208</v>
      </c>
      <c r="I3">
        <v>0.58438628100000001</v>
      </c>
      <c r="J3">
        <v>0.97626248900000001</v>
      </c>
      <c r="K3">
        <v>0.28519855599999999</v>
      </c>
      <c r="L3">
        <v>3.07811348105436</v>
      </c>
      <c r="M3">
        <v>0.32369942099999999</v>
      </c>
      <c r="N3">
        <v>-2.8000002875924102</v>
      </c>
      <c r="O3">
        <v>-1.39999989420175</v>
      </c>
      <c r="P3">
        <v>-8.1583953252993506</v>
      </c>
      <c r="Q3">
        <v>-2.2948281255084999</v>
      </c>
      <c r="R3">
        <v>508.288445793797</v>
      </c>
      <c r="S3">
        <v>198.668808043708</v>
      </c>
      <c r="T3">
        <v>0.407711451542419</v>
      </c>
      <c r="U3">
        <v>167.00212038571701</v>
      </c>
      <c r="V3" t="s">
        <v>144</v>
      </c>
      <c r="W3">
        <v>19556</v>
      </c>
      <c r="X3">
        <v>670541</v>
      </c>
    </row>
    <row r="4" spans="1:24" x14ac:dyDescent="0.45">
      <c r="A4" t="s">
        <v>36</v>
      </c>
      <c r="B4" t="s">
        <v>32</v>
      </c>
      <c r="C4">
        <v>3985</v>
      </c>
      <c r="D4">
        <v>0.18795482999999999</v>
      </c>
      <c r="E4">
        <v>0.16888331200000001</v>
      </c>
      <c r="F4">
        <v>1.112927191</v>
      </c>
      <c r="G4">
        <v>0.28508908999999999</v>
      </c>
      <c r="H4">
        <v>0.42064289300000002</v>
      </c>
      <c r="I4">
        <v>0.53391684900000003</v>
      </c>
      <c r="J4">
        <v>0.95455974200000004</v>
      </c>
      <c r="K4">
        <v>0.24882775900000001</v>
      </c>
      <c r="L4">
        <v>4.1607680504182296</v>
      </c>
      <c r="M4">
        <v>0.30438484399999999</v>
      </c>
      <c r="N4">
        <v>-6.8999996930360696</v>
      </c>
      <c r="O4">
        <v>-1.39999996125698</v>
      </c>
      <c r="P4">
        <v>-5.5076138377189601</v>
      </c>
      <c r="Q4">
        <v>-3.7951004318892898</v>
      </c>
      <c r="R4">
        <v>771.06025656904501</v>
      </c>
      <c r="S4">
        <v>292.55059252526002</v>
      </c>
      <c r="T4">
        <v>0.403748706241915</v>
      </c>
      <c r="U4">
        <v>157.67709311570999</v>
      </c>
      <c r="V4" t="s">
        <v>36</v>
      </c>
      <c r="W4">
        <v>20123</v>
      </c>
      <c r="X4">
        <v>665742</v>
      </c>
    </row>
    <row r="5" spans="1:24" x14ac:dyDescent="0.45">
      <c r="A5" t="s">
        <v>33</v>
      </c>
      <c r="B5" t="s">
        <v>30</v>
      </c>
      <c r="C5">
        <v>3486</v>
      </c>
      <c r="D5">
        <v>0.120481927</v>
      </c>
      <c r="E5">
        <v>0.25616752700000001</v>
      </c>
      <c r="F5">
        <v>0.47032474800000001</v>
      </c>
      <c r="G5">
        <v>0.27718832799999998</v>
      </c>
      <c r="H5">
        <v>0.36748201400000002</v>
      </c>
      <c r="I5">
        <v>0.566976127</v>
      </c>
      <c r="J5">
        <v>0.93445814100000002</v>
      </c>
      <c r="K5">
        <v>0.28978779900000001</v>
      </c>
      <c r="L5">
        <v>6.4199154149725102</v>
      </c>
      <c r="M5">
        <v>0.32242990599999999</v>
      </c>
      <c r="N5">
        <v>0.89999991655349698</v>
      </c>
      <c r="O5">
        <v>8.6999999284744192</v>
      </c>
      <c r="P5">
        <v>6.5282227545976603</v>
      </c>
      <c r="Q5">
        <v>6.6565300833899501</v>
      </c>
      <c r="R5">
        <v>628.16094253745905</v>
      </c>
      <c r="S5">
        <v>210.843449396762</v>
      </c>
      <c r="T5">
        <v>0.38805481895528998</v>
      </c>
      <c r="U5">
        <v>149.49441143713</v>
      </c>
      <c r="V5" t="s">
        <v>33</v>
      </c>
      <c r="W5">
        <v>19755</v>
      </c>
      <c r="X5">
        <v>660271</v>
      </c>
    </row>
    <row r="6" spans="1:24" x14ac:dyDescent="0.45">
      <c r="A6" t="s">
        <v>1272</v>
      </c>
      <c r="B6" t="s">
        <v>78</v>
      </c>
      <c r="C6">
        <v>507</v>
      </c>
      <c r="D6">
        <v>8.2840235999999998E-2</v>
      </c>
      <c r="E6">
        <v>0.220907297</v>
      </c>
      <c r="F6">
        <v>0.375</v>
      </c>
      <c r="G6">
        <v>0.28602620000000001</v>
      </c>
      <c r="H6">
        <v>0.34516765199999999</v>
      </c>
      <c r="I6">
        <v>0.55240174600000003</v>
      </c>
      <c r="J6">
        <v>0.89756939800000002</v>
      </c>
      <c r="K6">
        <v>0.26637554600000002</v>
      </c>
      <c r="L6">
        <v>3.4278680199032401</v>
      </c>
      <c r="M6">
        <v>0.30817610000000001</v>
      </c>
      <c r="N6">
        <v>0.19999998807907099</v>
      </c>
      <c r="O6">
        <v>-0.50000001490116097</v>
      </c>
      <c r="P6">
        <v>-1.5228352770209299</v>
      </c>
      <c r="Q6">
        <v>-9.2239043209701693E-2</v>
      </c>
      <c r="R6">
        <v>87.078440847734299</v>
      </c>
      <c r="S6">
        <v>26.502666431406801</v>
      </c>
      <c r="T6">
        <v>0.37815856709338602</v>
      </c>
      <c r="U6">
        <v>147.04586740897</v>
      </c>
      <c r="V6" t="s">
        <v>1272</v>
      </c>
      <c r="W6">
        <v>20437</v>
      </c>
      <c r="X6">
        <v>668904</v>
      </c>
    </row>
    <row r="7" spans="1:24" x14ac:dyDescent="0.45">
      <c r="A7" t="s">
        <v>1273</v>
      </c>
      <c r="B7" t="s">
        <v>78</v>
      </c>
      <c r="C7">
        <v>500</v>
      </c>
      <c r="D7">
        <v>0.104</v>
      </c>
      <c r="E7">
        <v>0.34399999999999997</v>
      </c>
      <c r="F7">
        <v>0.30232558100000001</v>
      </c>
      <c r="G7">
        <v>0.25</v>
      </c>
      <c r="H7">
        <v>0.36799999999999999</v>
      </c>
      <c r="I7">
        <v>0.51190476100000004</v>
      </c>
      <c r="J7">
        <v>0.87990476100000004</v>
      </c>
      <c r="K7">
        <v>0.26190476099999999</v>
      </c>
      <c r="L7">
        <v>4.8807268690054597</v>
      </c>
      <c r="M7">
        <v>0.354260089</v>
      </c>
      <c r="N7">
        <v>0.99999990314245202</v>
      </c>
      <c r="O7">
        <v>1.40000001341104</v>
      </c>
      <c r="P7">
        <v>0.86818078812211696</v>
      </c>
      <c r="Q7">
        <v>-0.13290852587669999</v>
      </c>
      <c r="R7">
        <v>85.594690618136994</v>
      </c>
      <c r="S7">
        <v>25.871050109187198</v>
      </c>
      <c r="T7">
        <v>0.377852072438083</v>
      </c>
      <c r="U7">
        <v>146.608854210993</v>
      </c>
      <c r="V7" t="s">
        <v>1273</v>
      </c>
      <c r="W7">
        <v>26466</v>
      </c>
      <c r="X7">
        <v>670242</v>
      </c>
    </row>
    <row r="8" spans="1:24" x14ac:dyDescent="0.45">
      <c r="A8" t="s">
        <v>87</v>
      </c>
      <c r="B8" t="s">
        <v>30</v>
      </c>
      <c r="C8">
        <v>8642</v>
      </c>
      <c r="D8">
        <v>0.115366813</v>
      </c>
      <c r="E8">
        <v>0.18757232099999999</v>
      </c>
      <c r="F8">
        <v>0.61505243600000004</v>
      </c>
      <c r="G8">
        <v>0.30030752700000002</v>
      </c>
      <c r="H8">
        <v>0.38764174899999998</v>
      </c>
      <c r="I8">
        <v>0.51236796299999998</v>
      </c>
      <c r="J8">
        <v>0.90000971200000002</v>
      </c>
      <c r="K8">
        <v>0.21206043599999999</v>
      </c>
      <c r="L8">
        <v>4.04883255524111</v>
      </c>
      <c r="M8">
        <v>0.341760803</v>
      </c>
      <c r="N8">
        <v>2.4000000134110402</v>
      </c>
      <c r="O8">
        <v>9.59999982267618</v>
      </c>
      <c r="P8">
        <v>1.3831202238798099</v>
      </c>
      <c r="Q8">
        <v>-2.15564298979006</v>
      </c>
      <c r="R8">
        <v>1483.6464886198301</v>
      </c>
      <c r="S8">
        <v>474.74875568399199</v>
      </c>
      <c r="T8">
        <v>0.38231406482413799</v>
      </c>
      <c r="U8">
        <v>141.96638819384501</v>
      </c>
      <c r="V8" t="s">
        <v>87</v>
      </c>
      <c r="W8">
        <v>5361</v>
      </c>
      <c r="X8">
        <v>518692</v>
      </c>
    </row>
    <row r="9" spans="1:24" x14ac:dyDescent="0.45">
      <c r="A9" t="s">
        <v>56</v>
      </c>
      <c r="B9" t="s">
        <v>45</v>
      </c>
      <c r="C9">
        <v>6986</v>
      </c>
      <c r="D9">
        <v>0.14672201500000001</v>
      </c>
      <c r="E9">
        <v>0.21586029200000001</v>
      </c>
      <c r="F9">
        <v>0.67970822200000003</v>
      </c>
      <c r="G9">
        <v>0.28104686899999998</v>
      </c>
      <c r="H9">
        <v>0.38907213499999999</v>
      </c>
      <c r="I9">
        <v>0.52138214100000002</v>
      </c>
      <c r="J9">
        <v>0.91045427599999995</v>
      </c>
      <c r="K9">
        <v>0.24033527199999999</v>
      </c>
      <c r="L9">
        <v>4.6664825916027501</v>
      </c>
      <c r="M9">
        <v>0.32266797899999999</v>
      </c>
      <c r="N9">
        <v>-7.59999982267618</v>
      </c>
      <c r="O9">
        <v>7.9999998882412902</v>
      </c>
      <c r="P9">
        <v>-5.7679382786154703</v>
      </c>
      <c r="Q9">
        <v>0.42920214519835997</v>
      </c>
      <c r="R9">
        <v>1213.0783436168999</v>
      </c>
      <c r="S9">
        <v>392.603369118751</v>
      </c>
      <c r="T9">
        <v>0.384046539627249</v>
      </c>
      <c r="U9">
        <v>141.773022772784</v>
      </c>
      <c r="V9" t="s">
        <v>56</v>
      </c>
      <c r="W9">
        <v>11579</v>
      </c>
      <c r="X9">
        <v>547180</v>
      </c>
    </row>
    <row r="10" spans="1:24" x14ac:dyDescent="0.45">
      <c r="A10" t="s">
        <v>29</v>
      </c>
      <c r="B10" t="s">
        <v>30</v>
      </c>
      <c r="C10">
        <v>6169</v>
      </c>
      <c r="D10">
        <v>0.108283352</v>
      </c>
      <c r="E10">
        <v>0.13746150100000001</v>
      </c>
      <c r="F10">
        <v>0.78773584900000004</v>
      </c>
      <c r="G10">
        <v>0.29468420000000001</v>
      </c>
      <c r="H10">
        <v>0.37437145100000002</v>
      </c>
      <c r="I10">
        <v>0.52417114200000003</v>
      </c>
      <c r="J10">
        <v>0.89854259299999995</v>
      </c>
      <c r="K10">
        <v>0.229486942</v>
      </c>
      <c r="L10">
        <v>6.1022252801745198</v>
      </c>
      <c r="M10">
        <v>0.305722196</v>
      </c>
      <c r="N10">
        <v>30.0000004842877</v>
      </c>
      <c r="O10">
        <v>9.40000026673078</v>
      </c>
      <c r="P10">
        <v>20.168919146060901</v>
      </c>
      <c r="Q10">
        <v>15.459464581217601</v>
      </c>
      <c r="R10">
        <v>1063.3798670915801</v>
      </c>
      <c r="S10">
        <v>330.09806140492702</v>
      </c>
      <c r="T10">
        <v>0.38096925345157401</v>
      </c>
      <c r="U10">
        <v>140.250326861714</v>
      </c>
      <c r="V10" t="s">
        <v>29</v>
      </c>
      <c r="W10">
        <v>13611</v>
      </c>
      <c r="X10">
        <v>605141</v>
      </c>
    </row>
    <row r="11" spans="1:24" x14ac:dyDescent="0.45">
      <c r="A11" t="s">
        <v>196</v>
      </c>
      <c r="B11" t="s">
        <v>90</v>
      </c>
      <c r="C11">
        <v>8197</v>
      </c>
      <c r="D11">
        <v>0.12736366900000001</v>
      </c>
      <c r="E11">
        <v>0.22654629700000001</v>
      </c>
      <c r="F11">
        <v>0.56219709200000001</v>
      </c>
      <c r="G11">
        <v>0.28920801899999998</v>
      </c>
      <c r="H11">
        <v>0.38232057699999999</v>
      </c>
      <c r="I11">
        <v>0.51130385300000003</v>
      </c>
      <c r="J11">
        <v>0.89362443000000003</v>
      </c>
      <c r="K11">
        <v>0.22209583399999999</v>
      </c>
      <c r="L11">
        <v>4.5972535618569399</v>
      </c>
      <c r="M11">
        <v>0.34380776299999999</v>
      </c>
      <c r="N11">
        <v>18.3000000342726</v>
      </c>
      <c r="O11">
        <v>5.4000001028180096</v>
      </c>
      <c r="P11">
        <v>-2.1127727255225102</v>
      </c>
      <c r="Q11">
        <v>11.126298471586701</v>
      </c>
      <c r="R11">
        <v>1388.9640936222199</v>
      </c>
      <c r="S11">
        <v>428.94336304481402</v>
      </c>
      <c r="T11">
        <v>0.37972846617994899</v>
      </c>
      <c r="U11">
        <v>138.89399546986101</v>
      </c>
      <c r="V11" t="s">
        <v>196</v>
      </c>
      <c r="W11">
        <v>9218</v>
      </c>
      <c r="X11">
        <v>502671</v>
      </c>
    </row>
    <row r="12" spans="1:24" x14ac:dyDescent="0.45">
      <c r="A12" t="s">
        <v>113</v>
      </c>
      <c r="B12" t="s">
        <v>70</v>
      </c>
      <c r="C12">
        <v>3437</v>
      </c>
      <c r="D12">
        <v>9.8341576E-2</v>
      </c>
      <c r="E12">
        <v>0.156531859</v>
      </c>
      <c r="F12">
        <v>0.62825278799999995</v>
      </c>
      <c r="G12">
        <v>0.28683693500000002</v>
      </c>
      <c r="H12">
        <v>0.36194355499999997</v>
      </c>
      <c r="I12">
        <v>0.50098231800000004</v>
      </c>
      <c r="J12">
        <v>0.86292587300000001</v>
      </c>
      <c r="K12">
        <v>0.21414538299999999</v>
      </c>
      <c r="L12">
        <v>2.97247849669693</v>
      </c>
      <c r="M12">
        <v>0.30286436300000003</v>
      </c>
      <c r="N12">
        <v>-13.2999994009733</v>
      </c>
      <c r="O12">
        <v>-7.8000001460313797</v>
      </c>
      <c r="P12">
        <v>-9.4254394173622096</v>
      </c>
      <c r="Q12">
        <v>-4.5075111447367799</v>
      </c>
      <c r="R12">
        <v>561.43001884381397</v>
      </c>
      <c r="S12">
        <v>147.907353030249</v>
      </c>
      <c r="T12">
        <v>0.367332521858802</v>
      </c>
      <c r="U12">
        <v>136.715403196637</v>
      </c>
      <c r="V12" t="s">
        <v>113</v>
      </c>
      <c r="W12">
        <v>19611</v>
      </c>
      <c r="X12">
        <v>665489</v>
      </c>
    </row>
    <row r="13" spans="1:24" x14ac:dyDescent="0.45">
      <c r="A13" t="s">
        <v>34</v>
      </c>
      <c r="B13" t="s">
        <v>35</v>
      </c>
      <c r="C13">
        <v>1369</v>
      </c>
      <c r="D13">
        <v>0.101533966</v>
      </c>
      <c r="E13">
        <v>0.24105186200000001</v>
      </c>
      <c r="F13">
        <v>0.42121212099999999</v>
      </c>
      <c r="G13">
        <v>0.26502057600000001</v>
      </c>
      <c r="H13">
        <v>0.34404674899999999</v>
      </c>
      <c r="I13">
        <v>0.50123456700000002</v>
      </c>
      <c r="J13">
        <v>0.845281316</v>
      </c>
      <c r="K13">
        <v>0.23621399100000001</v>
      </c>
      <c r="L13">
        <v>6.5791067255943103</v>
      </c>
      <c r="M13">
        <v>0.31151515099999999</v>
      </c>
      <c r="N13">
        <v>4.8999999761581403</v>
      </c>
      <c r="O13">
        <v>1.5000000298023199</v>
      </c>
      <c r="P13">
        <v>7.9917745515704102</v>
      </c>
      <c r="Q13">
        <v>0.54250667104497496</v>
      </c>
      <c r="R13">
        <v>215.387523043838</v>
      </c>
      <c r="S13">
        <v>51.988699603763799</v>
      </c>
      <c r="T13">
        <v>0.36086410030962601</v>
      </c>
      <c r="U13">
        <v>136.42462777503999</v>
      </c>
      <c r="V13" t="s">
        <v>34</v>
      </c>
      <c r="W13">
        <v>26289</v>
      </c>
      <c r="X13">
        <v>683002</v>
      </c>
    </row>
    <row r="14" spans="1:24" x14ac:dyDescent="0.45">
      <c r="A14" t="s">
        <v>174</v>
      </c>
      <c r="B14" t="s">
        <v>32</v>
      </c>
      <c r="C14">
        <v>6816</v>
      </c>
      <c r="D14">
        <v>0.112382629</v>
      </c>
      <c r="E14">
        <v>0.28374413100000001</v>
      </c>
      <c r="F14">
        <v>0.39607031999999998</v>
      </c>
      <c r="G14">
        <v>0.25839489500000001</v>
      </c>
      <c r="H14">
        <v>0.34610303799999997</v>
      </c>
      <c r="I14">
        <v>0.52719946200000001</v>
      </c>
      <c r="J14">
        <v>0.87330249999999998</v>
      </c>
      <c r="K14">
        <v>0.26880456699999999</v>
      </c>
      <c r="L14">
        <v>2.9225210153627299</v>
      </c>
      <c r="M14">
        <v>0.30627407800000001</v>
      </c>
      <c r="N14">
        <v>-18.9999999478459</v>
      </c>
      <c r="O14">
        <v>1.89999989420175</v>
      </c>
      <c r="P14">
        <v>-16.612707585096299</v>
      </c>
      <c r="Q14">
        <v>-3.1880219168960999</v>
      </c>
      <c r="R14">
        <v>1086.6756040703599</v>
      </c>
      <c r="S14">
        <v>297.04917903506902</v>
      </c>
      <c r="T14">
        <v>0.36918163273865001</v>
      </c>
      <c r="U14">
        <v>135.55543127635099</v>
      </c>
      <c r="V14" t="s">
        <v>174</v>
      </c>
      <c r="W14">
        <v>4949</v>
      </c>
      <c r="X14">
        <v>519317</v>
      </c>
    </row>
    <row r="15" spans="1:24" x14ac:dyDescent="0.45">
      <c r="A15" t="s">
        <v>93</v>
      </c>
      <c r="B15" t="s">
        <v>61</v>
      </c>
      <c r="C15">
        <v>4438</v>
      </c>
      <c r="D15">
        <v>9.3510590000000005E-2</v>
      </c>
      <c r="E15">
        <v>0.17710680400000001</v>
      </c>
      <c r="F15">
        <v>0.52798982100000003</v>
      </c>
      <c r="G15">
        <v>0.29015151500000003</v>
      </c>
      <c r="H15">
        <v>0.360297431</v>
      </c>
      <c r="I15">
        <v>0.51161616099999996</v>
      </c>
      <c r="J15">
        <v>0.87191359199999996</v>
      </c>
      <c r="K15">
        <v>0.22146464599999999</v>
      </c>
      <c r="L15">
        <v>3.2784666932644302</v>
      </c>
      <c r="M15">
        <v>0.31612258399999998</v>
      </c>
      <c r="N15">
        <v>6.3000002801418296</v>
      </c>
      <c r="O15">
        <v>-0.10000003874301901</v>
      </c>
      <c r="P15">
        <v>2.0806966349482501</v>
      </c>
      <c r="Q15">
        <v>-4.0175749827176297</v>
      </c>
      <c r="R15">
        <v>723.26250550451903</v>
      </c>
      <c r="S15">
        <v>191.29901574853099</v>
      </c>
      <c r="T15">
        <v>0.368284416744043</v>
      </c>
      <c r="U15">
        <v>135.334957356747</v>
      </c>
      <c r="V15" t="s">
        <v>93</v>
      </c>
      <c r="W15">
        <v>13624</v>
      </c>
      <c r="X15">
        <v>608369</v>
      </c>
    </row>
    <row r="16" spans="1:24" x14ac:dyDescent="0.45">
      <c r="A16" t="s">
        <v>182</v>
      </c>
      <c r="B16" t="s">
        <v>26</v>
      </c>
      <c r="C16">
        <v>4745</v>
      </c>
      <c r="D16">
        <v>0.1199157</v>
      </c>
      <c r="E16">
        <v>0.13361433</v>
      </c>
      <c r="F16">
        <v>0.89747633999999998</v>
      </c>
      <c r="G16">
        <v>0.27261583700000003</v>
      </c>
      <c r="H16">
        <v>0.36656829600000002</v>
      </c>
      <c r="I16">
        <v>0.482226035</v>
      </c>
      <c r="J16">
        <v>0.84879433100000001</v>
      </c>
      <c r="K16">
        <v>0.209610198</v>
      </c>
      <c r="L16">
        <v>3.9359284607716201</v>
      </c>
      <c r="M16">
        <v>0.28086138900000002</v>
      </c>
      <c r="N16">
        <v>-4.10000010579824</v>
      </c>
      <c r="O16">
        <v>-2.5000000298023202</v>
      </c>
      <c r="P16">
        <v>-2.7108439058065401</v>
      </c>
      <c r="Q16">
        <v>-2.1775744287297099</v>
      </c>
      <c r="R16">
        <v>757.47173877296996</v>
      </c>
      <c r="S16">
        <v>187.70533751932899</v>
      </c>
      <c r="T16">
        <v>0.36357917341664803</v>
      </c>
      <c r="U16">
        <v>134.81183164989699</v>
      </c>
      <c r="V16" t="s">
        <v>182</v>
      </c>
      <c r="W16">
        <v>17678</v>
      </c>
      <c r="X16">
        <v>608324</v>
      </c>
    </row>
    <row r="17" spans="1:24" x14ac:dyDescent="0.45">
      <c r="A17" t="s">
        <v>75</v>
      </c>
      <c r="B17" t="s">
        <v>76</v>
      </c>
      <c r="C17">
        <v>1299</v>
      </c>
      <c r="D17">
        <v>9.1608929000000006E-2</v>
      </c>
      <c r="E17">
        <v>0.30869899899999997</v>
      </c>
      <c r="F17">
        <v>0.29675810400000002</v>
      </c>
      <c r="G17">
        <v>0.25544899700000001</v>
      </c>
      <c r="H17">
        <v>0.33718244800000002</v>
      </c>
      <c r="I17">
        <v>0.50043591899999995</v>
      </c>
      <c r="J17">
        <v>0.83761836700000003</v>
      </c>
      <c r="K17">
        <v>0.244986922</v>
      </c>
      <c r="L17">
        <v>3.7830249114855299</v>
      </c>
      <c r="M17">
        <v>0.32352941099999999</v>
      </c>
      <c r="N17">
        <v>0.70000004768371504</v>
      </c>
      <c r="O17">
        <v>0.69999996572732903</v>
      </c>
      <c r="P17">
        <v>0.53298532217741001</v>
      </c>
      <c r="Q17">
        <v>-7.6817970490083098E-2</v>
      </c>
      <c r="R17">
        <v>200.882306932131</v>
      </c>
      <c r="S17">
        <v>44.944723865607898</v>
      </c>
      <c r="T17">
        <v>0.356864231861724</v>
      </c>
      <c r="U17">
        <v>134.001981675351</v>
      </c>
      <c r="V17" t="s">
        <v>75</v>
      </c>
      <c r="W17">
        <v>19627</v>
      </c>
      <c r="X17">
        <v>667670</v>
      </c>
    </row>
    <row r="18" spans="1:24" x14ac:dyDescent="0.45">
      <c r="A18" t="s">
        <v>1274</v>
      </c>
      <c r="B18" t="s">
        <v>118</v>
      </c>
      <c r="C18">
        <v>799</v>
      </c>
      <c r="D18">
        <v>7.0087608999999995E-2</v>
      </c>
      <c r="E18">
        <v>0.259073842</v>
      </c>
      <c r="F18">
        <v>0.27053139999999998</v>
      </c>
      <c r="G18">
        <v>0.27562326799999998</v>
      </c>
      <c r="H18">
        <v>0.33793969800000001</v>
      </c>
      <c r="I18">
        <v>0.50554016599999996</v>
      </c>
      <c r="J18">
        <v>0.84347986399999997</v>
      </c>
      <c r="K18">
        <v>0.22991689800000001</v>
      </c>
      <c r="L18">
        <v>4.7595996485554801</v>
      </c>
      <c r="M18">
        <v>0.33194154399999998</v>
      </c>
      <c r="N18">
        <v>-2.8999999463558099</v>
      </c>
      <c r="O18">
        <v>0.90000000596046403</v>
      </c>
      <c r="P18">
        <v>-0.78654956445097901</v>
      </c>
      <c r="Q18">
        <v>-0.54833059664815598</v>
      </c>
      <c r="R18">
        <v>124.23145743038999</v>
      </c>
      <c r="S18">
        <v>28.6170188817065</v>
      </c>
      <c r="T18">
        <v>0.35882600983886997</v>
      </c>
      <c r="U18">
        <v>132.99362466137501</v>
      </c>
      <c r="V18" t="s">
        <v>1274</v>
      </c>
      <c r="W18">
        <v>25961</v>
      </c>
      <c r="X18">
        <v>681481</v>
      </c>
    </row>
    <row r="19" spans="1:24" x14ac:dyDescent="0.45">
      <c r="A19" t="s">
        <v>167</v>
      </c>
      <c r="B19" t="s">
        <v>47</v>
      </c>
      <c r="C19">
        <v>4366</v>
      </c>
      <c r="D19">
        <v>0.115437471</v>
      </c>
      <c r="E19">
        <v>0.239120476</v>
      </c>
      <c r="F19">
        <v>0.48275862000000003</v>
      </c>
      <c r="G19">
        <v>0.25284015799999998</v>
      </c>
      <c r="H19">
        <v>0.34631241400000001</v>
      </c>
      <c r="I19">
        <v>0.51122853300000004</v>
      </c>
      <c r="J19">
        <v>0.85754094700000005</v>
      </c>
      <c r="K19">
        <v>0.258388375</v>
      </c>
      <c r="L19">
        <v>2.2336063318122501</v>
      </c>
      <c r="M19">
        <v>0.279458598</v>
      </c>
      <c r="N19">
        <v>-2.3999999016523299</v>
      </c>
      <c r="O19">
        <v>0.39999996125698001</v>
      </c>
      <c r="P19">
        <v>-10.7101621106266</v>
      </c>
      <c r="Q19">
        <v>-3.7011063289828598</v>
      </c>
      <c r="R19">
        <v>691.35162623765905</v>
      </c>
      <c r="S19">
        <v>167.77833022716399</v>
      </c>
      <c r="T19">
        <v>0.361509936594339</v>
      </c>
      <c r="U19">
        <v>131.612743960247</v>
      </c>
      <c r="V19" t="s">
        <v>167</v>
      </c>
      <c r="W19">
        <v>14344</v>
      </c>
      <c r="X19">
        <v>621566</v>
      </c>
    </row>
    <row r="20" spans="1:24" x14ac:dyDescent="0.45">
      <c r="A20" t="s">
        <v>164</v>
      </c>
      <c r="B20" t="s">
        <v>103</v>
      </c>
      <c r="C20">
        <v>3503</v>
      </c>
      <c r="D20">
        <v>9.8772479999999996E-2</v>
      </c>
      <c r="E20">
        <v>0.22637739000000001</v>
      </c>
      <c r="F20">
        <v>0.43631777999999999</v>
      </c>
      <c r="G20">
        <v>0.249263019</v>
      </c>
      <c r="H20">
        <v>0.33885241199999999</v>
      </c>
      <c r="I20">
        <v>0.51785129299999999</v>
      </c>
      <c r="J20">
        <v>0.85670370500000004</v>
      </c>
      <c r="K20">
        <v>0.26858827400000002</v>
      </c>
      <c r="L20">
        <v>3.1526569960356698</v>
      </c>
      <c r="M20">
        <v>0.26139670199999998</v>
      </c>
      <c r="N20">
        <v>-11.399999730288901</v>
      </c>
      <c r="O20">
        <v>-0.50000000745058004</v>
      </c>
      <c r="P20">
        <v>-9.0359185263514501</v>
      </c>
      <c r="Q20">
        <v>-1.0873574502766099</v>
      </c>
      <c r="R20">
        <v>550.14927381085499</v>
      </c>
      <c r="S20">
        <v>127.670787585846</v>
      </c>
      <c r="T20">
        <v>0.35907507058135002</v>
      </c>
      <c r="U20">
        <v>131.42957907941599</v>
      </c>
      <c r="V20" t="s">
        <v>164</v>
      </c>
      <c r="W20">
        <v>19251</v>
      </c>
      <c r="X20">
        <v>624413</v>
      </c>
    </row>
    <row r="21" spans="1:24" x14ac:dyDescent="0.45">
      <c r="A21" t="s">
        <v>1084</v>
      </c>
      <c r="B21" t="s">
        <v>103</v>
      </c>
      <c r="C21">
        <v>6806</v>
      </c>
      <c r="D21">
        <v>8.7569790999999994E-2</v>
      </c>
      <c r="E21">
        <v>0.24977960599999999</v>
      </c>
      <c r="F21">
        <v>0.35058823500000003</v>
      </c>
      <c r="G21">
        <v>0.28447286399999999</v>
      </c>
      <c r="H21">
        <v>0.34878587100000003</v>
      </c>
      <c r="I21">
        <v>0.51877356900000005</v>
      </c>
      <c r="J21">
        <v>0.86755943999999996</v>
      </c>
      <c r="K21">
        <v>0.234300705</v>
      </c>
      <c r="L21">
        <v>3.2580613697008598</v>
      </c>
      <c r="M21">
        <v>0.340033906</v>
      </c>
      <c r="N21">
        <v>-27.3999997004866</v>
      </c>
      <c r="O21">
        <v>-13.1000000610947</v>
      </c>
      <c r="P21">
        <v>-11.044540893286401</v>
      </c>
      <c r="Q21">
        <v>-4.7623996364418399</v>
      </c>
      <c r="R21">
        <v>1084.69423442332</v>
      </c>
      <c r="S21">
        <v>286.41118640450702</v>
      </c>
      <c r="T21">
        <v>0.366315262985413</v>
      </c>
      <c r="U21">
        <v>130.96775560703</v>
      </c>
      <c r="V21" t="s">
        <v>1084</v>
      </c>
      <c r="W21">
        <v>6184</v>
      </c>
      <c r="X21">
        <v>502110</v>
      </c>
    </row>
    <row r="22" spans="1:24" x14ac:dyDescent="0.45">
      <c r="A22" t="s">
        <v>58</v>
      </c>
      <c r="B22" t="s">
        <v>26</v>
      </c>
      <c r="C22">
        <v>7949</v>
      </c>
      <c r="D22">
        <v>7.4474776000000006E-2</v>
      </c>
      <c r="E22">
        <v>0.127814819</v>
      </c>
      <c r="F22">
        <v>0.582677165</v>
      </c>
      <c r="G22">
        <v>0.30628381100000002</v>
      </c>
      <c r="H22">
        <v>0.36286760000000001</v>
      </c>
      <c r="I22">
        <v>0.468164794</v>
      </c>
      <c r="J22">
        <v>0.83103239399999995</v>
      </c>
      <c r="K22">
        <v>0.16188098300000001</v>
      </c>
      <c r="L22">
        <v>5.4608161747753696</v>
      </c>
      <c r="M22">
        <v>0.32945285200000002</v>
      </c>
      <c r="N22">
        <v>0.90000017732381798</v>
      </c>
      <c r="O22">
        <v>-15.100000008940601</v>
      </c>
      <c r="P22">
        <v>7.0512045063078403</v>
      </c>
      <c r="Q22">
        <v>18.551070093177199</v>
      </c>
      <c r="R22">
        <v>1202.68186390764</v>
      </c>
      <c r="S22">
        <v>276.48023087896001</v>
      </c>
      <c r="T22">
        <v>0.35748070337712401</v>
      </c>
      <c r="U22">
        <v>129.89122075595901</v>
      </c>
      <c r="V22" t="s">
        <v>58</v>
      </c>
      <c r="W22">
        <v>5417</v>
      </c>
      <c r="X22">
        <v>514888</v>
      </c>
    </row>
    <row r="23" spans="1:24" x14ac:dyDescent="0.45">
      <c r="A23" t="s">
        <v>102</v>
      </c>
      <c r="B23" t="s">
        <v>103</v>
      </c>
      <c r="C23">
        <v>3611</v>
      </c>
      <c r="D23">
        <v>0.129603987</v>
      </c>
      <c r="E23">
        <v>0.224037662</v>
      </c>
      <c r="F23">
        <v>0.578491965</v>
      </c>
      <c r="G23">
        <v>0.26364233999999998</v>
      </c>
      <c r="H23">
        <v>0.37441021299999999</v>
      </c>
      <c r="I23">
        <v>0.44049967099999998</v>
      </c>
      <c r="J23">
        <v>0.81490988399999997</v>
      </c>
      <c r="K23">
        <v>0.17685733100000001</v>
      </c>
      <c r="L23">
        <v>4.9622992757728799</v>
      </c>
      <c r="M23">
        <v>0.325396825</v>
      </c>
      <c r="N23">
        <v>2.5000000596046399</v>
      </c>
      <c r="O23">
        <v>4.0000000596046403</v>
      </c>
      <c r="P23">
        <v>9.0109153538942302</v>
      </c>
      <c r="Q23">
        <v>-4.2258805432356796</v>
      </c>
      <c r="R23">
        <v>554.53379210209698</v>
      </c>
      <c r="S23">
        <v>123.284898222743</v>
      </c>
      <c r="T23">
        <v>0.356573668376651</v>
      </c>
      <c r="U23">
        <v>129.821757994069</v>
      </c>
      <c r="V23" t="s">
        <v>102</v>
      </c>
      <c r="W23">
        <v>12927</v>
      </c>
      <c r="X23">
        <v>607043</v>
      </c>
    </row>
    <row r="24" spans="1:24" x14ac:dyDescent="0.45">
      <c r="A24" t="s">
        <v>193</v>
      </c>
      <c r="B24" t="s">
        <v>43</v>
      </c>
      <c r="C24">
        <v>3027</v>
      </c>
      <c r="D24">
        <v>0.11364387099999999</v>
      </c>
      <c r="E24">
        <v>0.149653121</v>
      </c>
      <c r="F24">
        <v>0.759381898</v>
      </c>
      <c r="G24">
        <v>0.28782148200000002</v>
      </c>
      <c r="H24">
        <v>0.37264618399999999</v>
      </c>
      <c r="I24">
        <v>0.43192133100000002</v>
      </c>
      <c r="J24">
        <v>0.80456751500000001</v>
      </c>
      <c r="K24">
        <v>0.144099849</v>
      </c>
      <c r="L24">
        <v>2.53089385806995</v>
      </c>
      <c r="M24">
        <v>0.32239925000000003</v>
      </c>
      <c r="N24">
        <v>-6.8000003769993702</v>
      </c>
      <c r="O24">
        <v>-6.3000001385807902</v>
      </c>
      <c r="P24">
        <v>-11.466909602284399</v>
      </c>
      <c r="Q24">
        <v>-5.6809108329471201</v>
      </c>
      <c r="R24">
        <v>452.77302295388398</v>
      </c>
      <c r="S24">
        <v>89.416915800885903</v>
      </c>
      <c r="T24">
        <v>0.35099468515991999</v>
      </c>
      <c r="U24">
        <v>129.07024351156301</v>
      </c>
      <c r="V24" t="s">
        <v>194</v>
      </c>
      <c r="W24">
        <v>16578</v>
      </c>
      <c r="X24">
        <v>650490</v>
      </c>
    </row>
    <row r="25" spans="1:24" x14ac:dyDescent="0.45">
      <c r="A25" t="s">
        <v>48</v>
      </c>
      <c r="B25" t="s">
        <v>49</v>
      </c>
      <c r="C25">
        <v>5984</v>
      </c>
      <c r="D25">
        <v>9.8930481000000001E-2</v>
      </c>
      <c r="E25">
        <v>0.119986631</v>
      </c>
      <c r="F25">
        <v>0.82451253400000002</v>
      </c>
      <c r="G25">
        <v>0.27857683500000002</v>
      </c>
      <c r="H25">
        <v>0.35228034800000002</v>
      </c>
      <c r="I25">
        <v>0.502649507</v>
      </c>
      <c r="J25">
        <v>0.85492985499999996</v>
      </c>
      <c r="K25">
        <v>0.224072672</v>
      </c>
      <c r="L25">
        <v>6.1342696667101704</v>
      </c>
      <c r="M25">
        <v>0.27982596700000001</v>
      </c>
      <c r="N25">
        <v>23.3999997675418</v>
      </c>
      <c r="O25">
        <v>14.8999998271465</v>
      </c>
      <c r="P25">
        <v>20.017232805490401</v>
      </c>
      <c r="Q25">
        <v>20.570801548194101</v>
      </c>
      <c r="R25">
        <v>926.64284147961996</v>
      </c>
      <c r="S25">
        <v>215.69159659638001</v>
      </c>
      <c r="T25">
        <v>0.35931382117607202</v>
      </c>
      <c r="U25">
        <v>128.54586396055899</v>
      </c>
      <c r="V25" t="s">
        <v>50</v>
      </c>
      <c r="W25">
        <v>13510</v>
      </c>
      <c r="X25">
        <v>608070</v>
      </c>
    </row>
    <row r="26" spans="1:24" x14ac:dyDescent="0.45">
      <c r="A26" t="s">
        <v>187</v>
      </c>
      <c r="B26" t="s">
        <v>121</v>
      </c>
      <c r="C26">
        <v>9087</v>
      </c>
      <c r="D26">
        <v>0.122152525</v>
      </c>
      <c r="E26">
        <v>0.193243094</v>
      </c>
      <c r="F26">
        <v>0.63211845099999997</v>
      </c>
      <c r="G26">
        <v>0.27397260200000001</v>
      </c>
      <c r="H26">
        <v>0.36789960300000002</v>
      </c>
      <c r="I26">
        <v>0.46268083399999999</v>
      </c>
      <c r="J26">
        <v>0.83058043699999995</v>
      </c>
      <c r="K26">
        <v>0.188708232</v>
      </c>
      <c r="L26">
        <v>5.0382960413262801</v>
      </c>
      <c r="M26">
        <v>0.31394147999999999</v>
      </c>
      <c r="N26">
        <v>0.19999992102384501</v>
      </c>
      <c r="O26">
        <v>10.300000071525499</v>
      </c>
      <c r="P26">
        <v>-6.5248657483607504</v>
      </c>
      <c r="Q26">
        <v>-0.84689543116837696</v>
      </c>
      <c r="R26">
        <v>1371.46943265914</v>
      </c>
      <c r="S26">
        <v>316.31796251207101</v>
      </c>
      <c r="T26">
        <v>0.35947940504293002</v>
      </c>
      <c r="U26">
        <v>127.557113495143</v>
      </c>
      <c r="V26" t="s">
        <v>187</v>
      </c>
      <c r="W26">
        <v>9847</v>
      </c>
      <c r="X26">
        <v>457705</v>
      </c>
    </row>
    <row r="27" spans="1:24" x14ac:dyDescent="0.45">
      <c r="A27" t="s">
        <v>1310</v>
      </c>
      <c r="B27" t="s">
        <v>55</v>
      </c>
      <c r="C27">
        <v>456</v>
      </c>
      <c r="D27">
        <v>9.4298245000000003E-2</v>
      </c>
      <c r="E27">
        <v>0.27850877099999999</v>
      </c>
      <c r="F27">
        <v>0.338582677</v>
      </c>
      <c r="G27">
        <v>0.27696078400000002</v>
      </c>
      <c r="H27">
        <v>0.344298245</v>
      </c>
      <c r="I27">
        <v>0.49264705800000003</v>
      </c>
      <c r="J27">
        <v>0.83694530300000003</v>
      </c>
      <c r="K27">
        <v>0.21568627400000001</v>
      </c>
      <c r="L27">
        <v>5.0997525694525896</v>
      </c>
      <c r="M27">
        <v>0.36059479500000002</v>
      </c>
      <c r="N27">
        <v>-0.80000002682209004</v>
      </c>
      <c r="O27">
        <v>0.60000000894069605</v>
      </c>
      <c r="P27">
        <v>1.0587191581726001</v>
      </c>
      <c r="Q27">
        <v>-1.9900154788046999E-2</v>
      </c>
      <c r="R27">
        <v>71.047541057195005</v>
      </c>
      <c r="S27">
        <v>16.9441477185743</v>
      </c>
      <c r="T27">
        <v>0.35794817342569901</v>
      </c>
      <c r="U27">
        <v>127.423706419423</v>
      </c>
      <c r="V27" t="s">
        <v>1310</v>
      </c>
      <c r="W27">
        <v>23772</v>
      </c>
      <c r="X27">
        <v>677800</v>
      </c>
    </row>
    <row r="28" spans="1:24" x14ac:dyDescent="0.45">
      <c r="A28" t="s">
        <v>137</v>
      </c>
      <c r="B28" t="s">
        <v>98</v>
      </c>
      <c r="C28">
        <v>1765</v>
      </c>
      <c r="D28">
        <v>6.7988668000000002E-2</v>
      </c>
      <c r="E28">
        <v>0.25439093400000001</v>
      </c>
      <c r="F28">
        <v>0.267260579</v>
      </c>
      <c r="G28">
        <v>0.273345701</v>
      </c>
      <c r="H28">
        <v>0.33257790300000001</v>
      </c>
      <c r="I28">
        <v>0.460729746</v>
      </c>
      <c r="J28">
        <v>0.79330764899999995</v>
      </c>
      <c r="K28">
        <v>0.187384045</v>
      </c>
      <c r="L28">
        <v>5.6579025051318697</v>
      </c>
      <c r="M28">
        <v>0.33606557300000001</v>
      </c>
      <c r="N28">
        <v>5.3999997377395603</v>
      </c>
      <c r="O28">
        <v>1.5000000596046399</v>
      </c>
      <c r="P28">
        <v>4.65198767185211</v>
      </c>
      <c r="Q28">
        <v>4.3785916860215304</v>
      </c>
      <c r="R28">
        <v>248.885119902393</v>
      </c>
      <c r="S28">
        <v>39.957868265411598</v>
      </c>
      <c r="T28">
        <v>0.34147742490822702</v>
      </c>
      <c r="U28">
        <v>127.345417409693</v>
      </c>
      <c r="V28" t="s">
        <v>138</v>
      </c>
      <c r="W28">
        <v>23697</v>
      </c>
      <c r="X28">
        <v>677594</v>
      </c>
    </row>
    <row r="29" spans="1:24" x14ac:dyDescent="0.45">
      <c r="A29" t="s">
        <v>27</v>
      </c>
      <c r="B29" t="s">
        <v>28</v>
      </c>
      <c r="C29">
        <v>1935</v>
      </c>
      <c r="D29">
        <v>5.9431523999999999E-2</v>
      </c>
      <c r="E29">
        <v>0.18036175700000001</v>
      </c>
      <c r="F29">
        <v>0.32951289299999997</v>
      </c>
      <c r="G29">
        <v>0.28843995500000003</v>
      </c>
      <c r="H29">
        <v>0.33402274999999998</v>
      </c>
      <c r="I29">
        <v>0.50953984200000002</v>
      </c>
      <c r="J29">
        <v>0.84356259200000006</v>
      </c>
      <c r="K29">
        <v>0.22109988699999999</v>
      </c>
      <c r="L29">
        <v>7.6962454952403103</v>
      </c>
      <c r="M29">
        <v>0.316096139</v>
      </c>
      <c r="N29">
        <v>9.19999960064888</v>
      </c>
      <c r="O29">
        <v>0.70000001788139299</v>
      </c>
      <c r="P29">
        <v>13.515475273132299</v>
      </c>
      <c r="Q29">
        <v>4.3562320778146297</v>
      </c>
      <c r="R29">
        <v>297.580535751556</v>
      </c>
      <c r="S29">
        <v>68.943198126530007</v>
      </c>
      <c r="T29">
        <v>0.35684562575172701</v>
      </c>
      <c r="U29">
        <v>127.19295993644999</v>
      </c>
      <c r="V29" t="s">
        <v>27</v>
      </c>
      <c r="W29">
        <v>25764</v>
      </c>
      <c r="X29">
        <v>677951</v>
      </c>
    </row>
    <row r="30" spans="1:24" x14ac:dyDescent="0.45">
      <c r="A30" t="s">
        <v>206</v>
      </c>
      <c r="B30" t="s">
        <v>70</v>
      </c>
      <c r="C30">
        <v>5708</v>
      </c>
      <c r="D30">
        <v>0.105115627</v>
      </c>
      <c r="E30">
        <v>0.20865451900000001</v>
      </c>
      <c r="F30">
        <v>0.50377833699999996</v>
      </c>
      <c r="G30">
        <v>0.26243980700000002</v>
      </c>
      <c r="H30">
        <v>0.34868189799999999</v>
      </c>
      <c r="I30">
        <v>0.47211075400000002</v>
      </c>
      <c r="J30">
        <v>0.82079265199999996</v>
      </c>
      <c r="K30">
        <v>0.209670947</v>
      </c>
      <c r="L30">
        <v>4.9201403655710898</v>
      </c>
      <c r="M30">
        <v>0.29393599100000001</v>
      </c>
      <c r="N30">
        <v>10.8000000491738</v>
      </c>
      <c r="O30">
        <v>-0.79999987035989695</v>
      </c>
      <c r="P30">
        <v>9.5479255318641592</v>
      </c>
      <c r="Q30">
        <v>-1.96671390742994</v>
      </c>
      <c r="R30">
        <v>852.32403629699297</v>
      </c>
      <c r="S30">
        <v>175.86803076842401</v>
      </c>
      <c r="T30">
        <v>0.352922448800848</v>
      </c>
      <c r="U30">
        <v>127.05649699156299</v>
      </c>
      <c r="V30" t="s">
        <v>206</v>
      </c>
      <c r="W30">
        <v>12856</v>
      </c>
      <c r="X30">
        <v>543807</v>
      </c>
    </row>
    <row r="31" spans="1:24" x14ac:dyDescent="0.45">
      <c r="A31" t="s">
        <v>1083</v>
      </c>
      <c r="B31" t="s">
        <v>43</v>
      </c>
      <c r="C31">
        <v>2356</v>
      </c>
      <c r="D31">
        <v>0.10271646800000001</v>
      </c>
      <c r="E31">
        <v>0.27376909999999999</v>
      </c>
      <c r="F31">
        <v>0.37519379800000002</v>
      </c>
      <c r="G31">
        <v>0.24564796899999999</v>
      </c>
      <c r="H31">
        <v>0.33276740199999999</v>
      </c>
      <c r="I31">
        <v>0.48355899400000002</v>
      </c>
      <c r="J31">
        <v>0.81632639600000001</v>
      </c>
      <c r="K31">
        <v>0.237911025</v>
      </c>
      <c r="L31">
        <v>5.0674050907885704</v>
      </c>
      <c r="M31">
        <v>0.29452054700000002</v>
      </c>
      <c r="N31">
        <v>9.39999976754188</v>
      </c>
      <c r="O31">
        <v>4.8999999165534902</v>
      </c>
      <c r="P31">
        <v>6.1798101700842301</v>
      </c>
      <c r="Q31">
        <v>2.6723639143165201</v>
      </c>
      <c r="R31">
        <v>348.09246624940499</v>
      </c>
      <c r="S31">
        <v>63.474738962291497</v>
      </c>
      <c r="T31">
        <v>0.34771229784539398</v>
      </c>
      <c r="U31">
        <v>126.75685324189099</v>
      </c>
      <c r="V31" t="s">
        <v>1083</v>
      </c>
      <c r="W31">
        <v>18882</v>
      </c>
      <c r="X31">
        <v>664040</v>
      </c>
    </row>
    <row r="32" spans="1:24" x14ac:dyDescent="0.45">
      <c r="A32" t="s">
        <v>1275</v>
      </c>
      <c r="B32" t="s">
        <v>55</v>
      </c>
      <c r="C32">
        <v>756</v>
      </c>
      <c r="D32">
        <v>0.14285714199999999</v>
      </c>
      <c r="E32">
        <v>0.26322751300000002</v>
      </c>
      <c r="F32">
        <v>0.54271356699999995</v>
      </c>
      <c r="G32">
        <v>0.25310558999999999</v>
      </c>
      <c r="H32">
        <v>0.36111111099999998</v>
      </c>
      <c r="I32">
        <v>0.47360248399999999</v>
      </c>
      <c r="J32">
        <v>0.83471359499999997</v>
      </c>
      <c r="K32">
        <v>0.220496894</v>
      </c>
      <c r="L32">
        <v>2.2891971185004798</v>
      </c>
      <c r="M32">
        <v>0.307317073</v>
      </c>
      <c r="N32">
        <v>-2.6999999880790702</v>
      </c>
      <c r="O32">
        <v>0.30000003427267002</v>
      </c>
      <c r="P32">
        <v>-3.3375948369502999</v>
      </c>
      <c r="Q32">
        <v>-1.66623979853466</v>
      </c>
      <c r="R32">
        <v>118.3415608734</v>
      </c>
      <c r="S32">
        <v>27.564310441922402</v>
      </c>
      <c r="T32">
        <v>0.36001786304281103</v>
      </c>
      <c r="U32">
        <v>126.484425757689</v>
      </c>
      <c r="V32" t="s">
        <v>1275</v>
      </c>
      <c r="W32">
        <v>22514</v>
      </c>
      <c r="X32">
        <v>671213</v>
      </c>
    </row>
    <row r="33" spans="1:24" x14ac:dyDescent="0.45">
      <c r="A33" t="s">
        <v>1081</v>
      </c>
      <c r="B33" t="s">
        <v>96</v>
      </c>
      <c r="C33">
        <v>1515</v>
      </c>
      <c r="D33">
        <v>9.6369635999999995E-2</v>
      </c>
      <c r="E33">
        <v>0.245544554</v>
      </c>
      <c r="F33">
        <v>0.39247311800000001</v>
      </c>
      <c r="G33">
        <v>0.27550260599999998</v>
      </c>
      <c r="H33">
        <v>0.34851485100000001</v>
      </c>
      <c r="I33">
        <v>0.47133283599999998</v>
      </c>
      <c r="J33">
        <v>0.81984768699999999</v>
      </c>
      <c r="K33">
        <v>0.19583022999999999</v>
      </c>
      <c r="L33">
        <v>5.0444792707279102</v>
      </c>
      <c r="M33">
        <v>0.340128755</v>
      </c>
      <c r="N33">
        <v>-1.8999999687075599</v>
      </c>
      <c r="O33">
        <v>1.3000000044703399</v>
      </c>
      <c r="P33">
        <v>0.96727825701236703</v>
      </c>
      <c r="Q33">
        <v>-4.0781850549392402</v>
      </c>
      <c r="R33">
        <v>226.21622213217501</v>
      </c>
      <c r="S33">
        <v>46.875630932479702</v>
      </c>
      <c r="T33">
        <v>0.351413695362916</v>
      </c>
      <c r="U33">
        <v>126.29700238636499</v>
      </c>
      <c r="V33" t="s">
        <v>1081</v>
      </c>
      <c r="W33">
        <v>30116</v>
      </c>
      <c r="X33">
        <v>673548</v>
      </c>
    </row>
    <row r="34" spans="1:24" x14ac:dyDescent="0.45">
      <c r="A34" t="s">
        <v>80</v>
      </c>
      <c r="B34" t="s">
        <v>55</v>
      </c>
      <c r="C34">
        <v>4144</v>
      </c>
      <c r="D34">
        <v>8.4218145999999994E-2</v>
      </c>
      <c r="E34">
        <v>0.210907335</v>
      </c>
      <c r="F34">
        <v>0.39931350100000002</v>
      </c>
      <c r="G34">
        <v>0.280865847</v>
      </c>
      <c r="H34">
        <v>0.34588462399999997</v>
      </c>
      <c r="I34">
        <v>0.51549973199999999</v>
      </c>
      <c r="J34">
        <v>0.86138435599999996</v>
      </c>
      <c r="K34">
        <v>0.23463388499999999</v>
      </c>
      <c r="L34">
        <v>3.7349270582597698</v>
      </c>
      <c r="M34">
        <v>0.31671008499999997</v>
      </c>
      <c r="N34">
        <v>7.3999999761581403</v>
      </c>
      <c r="O34">
        <v>-1.90000003576278</v>
      </c>
      <c r="P34">
        <v>-0.27793905138969399</v>
      </c>
      <c r="Q34">
        <v>-5.4240924580953997</v>
      </c>
      <c r="R34">
        <v>655.297998509472</v>
      </c>
      <c r="S34">
        <v>156.34843025273599</v>
      </c>
      <c r="T34">
        <v>0.36117249127701601</v>
      </c>
      <c r="U34">
        <v>126.05713630268301</v>
      </c>
      <c r="V34" t="s">
        <v>80</v>
      </c>
      <c r="W34">
        <v>17350</v>
      </c>
      <c r="X34">
        <v>646240</v>
      </c>
    </row>
    <row r="35" spans="1:24" x14ac:dyDescent="0.45">
      <c r="A35" t="s">
        <v>210</v>
      </c>
      <c r="B35" t="s">
        <v>98</v>
      </c>
      <c r="C35">
        <v>6215</v>
      </c>
      <c r="D35">
        <v>8.9782783000000005E-2</v>
      </c>
      <c r="E35">
        <v>0.154304102</v>
      </c>
      <c r="F35">
        <v>0.58185609999999999</v>
      </c>
      <c r="G35">
        <v>0.28506041700000001</v>
      </c>
      <c r="H35">
        <v>0.362157809</v>
      </c>
      <c r="I35">
        <v>0.45844013099999997</v>
      </c>
      <c r="J35">
        <v>0.82059793999999997</v>
      </c>
      <c r="K35">
        <v>0.17337971399999999</v>
      </c>
      <c r="L35">
        <v>3.14128910203556</v>
      </c>
      <c r="M35">
        <v>0.31194132400000002</v>
      </c>
      <c r="N35">
        <v>-9.1999997496604902</v>
      </c>
      <c r="O35">
        <v>-0.49999999254941901</v>
      </c>
      <c r="P35">
        <v>-21.511735916137599</v>
      </c>
      <c r="Q35">
        <v>-2.58218564931303</v>
      </c>
      <c r="R35">
        <v>932.29543305855304</v>
      </c>
      <c r="S35">
        <v>200.69594824235901</v>
      </c>
      <c r="T35">
        <v>0.35487166189516101</v>
      </c>
      <c r="U35">
        <v>125.915375849463</v>
      </c>
      <c r="V35" t="s">
        <v>210</v>
      </c>
      <c r="W35">
        <v>5235</v>
      </c>
      <c r="X35">
        <v>457759</v>
      </c>
    </row>
    <row r="36" spans="1:24" x14ac:dyDescent="0.45">
      <c r="A36" t="s">
        <v>139</v>
      </c>
      <c r="B36" t="s">
        <v>53</v>
      </c>
      <c r="C36">
        <v>511</v>
      </c>
      <c r="D36">
        <v>4.6966730999999998E-2</v>
      </c>
      <c r="E36">
        <v>0.178082191</v>
      </c>
      <c r="F36">
        <v>0.26373626300000003</v>
      </c>
      <c r="G36">
        <v>0.28870292800000003</v>
      </c>
      <c r="H36">
        <v>0.32086614099999999</v>
      </c>
      <c r="I36">
        <v>0.49163179899999998</v>
      </c>
      <c r="J36">
        <v>0.81249793999999997</v>
      </c>
      <c r="K36">
        <v>0.20292887100000001</v>
      </c>
      <c r="L36">
        <v>6.6394991228240698</v>
      </c>
      <c r="M36">
        <v>0.31536388100000001</v>
      </c>
      <c r="N36">
        <v>-0.20000000298023199</v>
      </c>
      <c r="O36">
        <v>0.40000000596046398</v>
      </c>
      <c r="P36">
        <v>2.8614261150360099</v>
      </c>
      <c r="Q36">
        <v>1.12243633670732</v>
      </c>
      <c r="R36">
        <v>74.366178356643303</v>
      </c>
      <c r="S36">
        <v>14.1113750120359</v>
      </c>
      <c r="T36">
        <v>0.34504005624462603</v>
      </c>
      <c r="U36">
        <v>125.803783619226</v>
      </c>
      <c r="V36" t="s">
        <v>139</v>
      </c>
      <c r="W36">
        <v>29490</v>
      </c>
      <c r="X36">
        <v>701538</v>
      </c>
    </row>
    <row r="37" spans="1:24" x14ac:dyDescent="0.45">
      <c r="A37" t="s">
        <v>189</v>
      </c>
      <c r="B37" t="s">
        <v>32</v>
      </c>
      <c r="C37">
        <v>7256</v>
      </c>
      <c r="D37">
        <v>0.106532524</v>
      </c>
      <c r="E37">
        <v>0.16427783900000001</v>
      </c>
      <c r="F37">
        <v>0.64848993200000005</v>
      </c>
      <c r="G37">
        <v>0.26177842000000001</v>
      </c>
      <c r="H37">
        <v>0.36108048500000001</v>
      </c>
      <c r="I37">
        <v>0.46872487499999999</v>
      </c>
      <c r="J37">
        <v>0.82980536000000005</v>
      </c>
      <c r="K37">
        <v>0.206946455</v>
      </c>
      <c r="L37">
        <v>3.5768973074664099</v>
      </c>
      <c r="M37">
        <v>0.27783602400000001</v>
      </c>
      <c r="N37">
        <v>-27.5999997034668</v>
      </c>
      <c r="O37">
        <v>4.3000000342726699</v>
      </c>
      <c r="P37">
        <v>-19.117268070578501</v>
      </c>
      <c r="Q37">
        <v>-9.7452598426025308</v>
      </c>
      <c r="R37">
        <v>1094.4460449620501</v>
      </c>
      <c r="S37">
        <v>247.040150965696</v>
      </c>
      <c r="T37">
        <v>0.35697293640959299</v>
      </c>
      <c r="U37">
        <v>125.403314055335</v>
      </c>
      <c r="V37" t="s">
        <v>189</v>
      </c>
      <c r="W37">
        <v>3473</v>
      </c>
      <c r="X37">
        <v>519203</v>
      </c>
    </row>
    <row r="38" spans="1:24" x14ac:dyDescent="0.45">
      <c r="A38" t="s">
        <v>37</v>
      </c>
      <c r="B38" t="s">
        <v>38</v>
      </c>
      <c r="C38">
        <v>1775</v>
      </c>
      <c r="D38">
        <v>0.103098591</v>
      </c>
      <c r="E38">
        <v>0.22873239400000001</v>
      </c>
      <c r="F38">
        <v>0.45073891599999999</v>
      </c>
      <c r="G38">
        <v>0.27717736799999998</v>
      </c>
      <c r="H38">
        <v>0.35512965000000002</v>
      </c>
      <c r="I38">
        <v>0.465352828</v>
      </c>
      <c r="J38">
        <v>0.82048247799999996</v>
      </c>
      <c r="K38">
        <v>0.18817545999999999</v>
      </c>
      <c r="L38">
        <v>3.8656251851104999</v>
      </c>
      <c r="M38">
        <v>0.33453561700000001</v>
      </c>
      <c r="N38">
        <v>-4.9999998882412902</v>
      </c>
      <c r="O38">
        <v>-2.8000001013278899</v>
      </c>
      <c r="P38">
        <v>-8.7288707159459502</v>
      </c>
      <c r="Q38">
        <v>-1.43540159938856</v>
      </c>
      <c r="R38">
        <v>269.73568686233199</v>
      </c>
      <c r="S38">
        <v>58.720810809594703</v>
      </c>
      <c r="T38">
        <v>0.354435169501161</v>
      </c>
      <c r="U38">
        <v>125.22342834883599</v>
      </c>
      <c r="V38" t="s">
        <v>37</v>
      </c>
      <c r="W38">
        <v>20503</v>
      </c>
      <c r="X38">
        <v>661388</v>
      </c>
    </row>
    <row r="39" spans="1:24" x14ac:dyDescent="0.45">
      <c r="A39" t="s">
        <v>1174</v>
      </c>
      <c r="B39" t="s">
        <v>90</v>
      </c>
      <c r="C39">
        <v>5759</v>
      </c>
      <c r="D39">
        <v>0.13422469100000001</v>
      </c>
      <c r="E39">
        <v>0.21149505099999999</v>
      </c>
      <c r="F39">
        <v>0.63464696200000004</v>
      </c>
      <c r="G39">
        <v>0.25893041500000002</v>
      </c>
      <c r="H39">
        <v>0.36577298000000003</v>
      </c>
      <c r="I39">
        <v>0.44889531199999999</v>
      </c>
      <c r="J39">
        <v>0.81466829200000002</v>
      </c>
      <c r="K39">
        <v>0.18996489699999999</v>
      </c>
      <c r="L39">
        <v>3.8863950724963701</v>
      </c>
      <c r="M39">
        <v>0.30714285699999999</v>
      </c>
      <c r="N39">
        <v>-4.1999998465180397</v>
      </c>
      <c r="O39">
        <v>15.9999998658895</v>
      </c>
      <c r="P39">
        <v>-8.3880694061517698</v>
      </c>
      <c r="Q39">
        <v>-6.9265456206630898</v>
      </c>
      <c r="R39">
        <v>842.227082461603</v>
      </c>
      <c r="S39">
        <v>173.619933516272</v>
      </c>
      <c r="T39">
        <v>0.35290084062418398</v>
      </c>
      <c r="U39">
        <v>124.633651472285</v>
      </c>
      <c r="V39" t="s">
        <v>1174</v>
      </c>
      <c r="W39">
        <v>8090</v>
      </c>
      <c r="X39">
        <v>572761</v>
      </c>
    </row>
    <row r="40" spans="1:24" x14ac:dyDescent="0.45">
      <c r="A40" t="s">
        <v>217</v>
      </c>
      <c r="B40" t="s">
        <v>98</v>
      </c>
      <c r="C40">
        <v>2547</v>
      </c>
      <c r="D40">
        <v>9.8939928999999996E-2</v>
      </c>
      <c r="E40">
        <v>0.25323910399999999</v>
      </c>
      <c r="F40">
        <v>0.39069767399999999</v>
      </c>
      <c r="G40">
        <v>0.25463591099999999</v>
      </c>
      <c r="H40">
        <v>0.34668237099999999</v>
      </c>
      <c r="I40">
        <v>0.43826322899999998</v>
      </c>
      <c r="J40">
        <v>0.78494560000000002</v>
      </c>
      <c r="K40">
        <v>0.18362731800000001</v>
      </c>
      <c r="L40">
        <v>5.6264279698840296</v>
      </c>
      <c r="M40">
        <v>0.31748157999999999</v>
      </c>
      <c r="N40">
        <v>-1.5000001788139301</v>
      </c>
      <c r="O40">
        <v>0.499999940395355</v>
      </c>
      <c r="P40">
        <v>1.68208194524049</v>
      </c>
      <c r="Q40">
        <v>-0.60597835294902302</v>
      </c>
      <c r="R40">
        <v>361.69600876442797</v>
      </c>
      <c r="S40">
        <v>58.445883319002697</v>
      </c>
      <c r="T40">
        <v>0.341633010966571</v>
      </c>
      <c r="U40">
        <v>124.584553110035</v>
      </c>
      <c r="V40" t="s">
        <v>217</v>
      </c>
      <c r="W40">
        <v>19290</v>
      </c>
      <c r="X40">
        <v>668227</v>
      </c>
    </row>
    <row r="41" spans="1:24" x14ac:dyDescent="0.45">
      <c r="A41" t="s">
        <v>71</v>
      </c>
      <c r="B41" t="s">
        <v>30</v>
      </c>
      <c r="C41">
        <v>2435</v>
      </c>
      <c r="D41">
        <v>0.107186858</v>
      </c>
      <c r="E41">
        <v>0.185626283</v>
      </c>
      <c r="F41">
        <v>0.57743362799999998</v>
      </c>
      <c r="G41">
        <v>0.25794032700000002</v>
      </c>
      <c r="H41">
        <v>0.35112936300000003</v>
      </c>
      <c r="I41">
        <v>0.472569778</v>
      </c>
      <c r="J41">
        <v>0.82369914099999997</v>
      </c>
      <c r="K41">
        <v>0.214629451</v>
      </c>
      <c r="L41">
        <v>3.4116929748263698</v>
      </c>
      <c r="M41">
        <v>0.27506426699999997</v>
      </c>
      <c r="N41">
        <v>-6.5999996811151496</v>
      </c>
      <c r="O41">
        <v>3.3000000268220901</v>
      </c>
      <c r="P41">
        <v>-4.9105961620807603</v>
      </c>
      <c r="Q41">
        <v>-1.86389045487158</v>
      </c>
      <c r="R41">
        <v>365.77137295649698</v>
      </c>
      <c r="S41">
        <v>74.377546568674703</v>
      </c>
      <c r="T41">
        <v>0.35134803703810702</v>
      </c>
      <c r="U41">
        <v>124.226751437343</v>
      </c>
      <c r="V41" t="s">
        <v>71</v>
      </c>
      <c r="W41">
        <v>19197</v>
      </c>
      <c r="X41">
        <v>669257</v>
      </c>
    </row>
    <row r="42" spans="1:24" x14ac:dyDescent="0.45">
      <c r="A42" t="s">
        <v>1175</v>
      </c>
      <c r="B42" t="s">
        <v>30</v>
      </c>
      <c r="C42">
        <v>3505</v>
      </c>
      <c r="D42">
        <v>0.14893009900000001</v>
      </c>
      <c r="E42">
        <v>0.248216833</v>
      </c>
      <c r="F42">
        <v>0.6</v>
      </c>
      <c r="G42">
        <v>0.22786547700000001</v>
      </c>
      <c r="H42">
        <v>0.35035663299999997</v>
      </c>
      <c r="I42">
        <v>0.47460535300000001</v>
      </c>
      <c r="J42">
        <v>0.82496198600000004</v>
      </c>
      <c r="K42">
        <v>0.246739876</v>
      </c>
      <c r="L42">
        <v>3.3937960885533198</v>
      </c>
      <c r="M42">
        <v>0.25159574400000001</v>
      </c>
      <c r="N42">
        <v>2.9999999329447702</v>
      </c>
      <c r="O42">
        <v>11.2000001147389</v>
      </c>
      <c r="P42">
        <v>0.72237639129161801</v>
      </c>
      <c r="Q42">
        <v>-2.5560097515117302</v>
      </c>
      <c r="R42">
        <v>528.84031271264598</v>
      </c>
      <c r="S42">
        <v>108.052885100997</v>
      </c>
      <c r="T42">
        <v>0.35258963494474699</v>
      </c>
      <c r="U42">
        <v>123.91423590348199</v>
      </c>
      <c r="V42" t="s">
        <v>1175</v>
      </c>
      <c r="W42">
        <v>13301</v>
      </c>
      <c r="X42">
        <v>571970</v>
      </c>
    </row>
    <row r="43" spans="1:24" x14ac:dyDescent="0.45">
      <c r="A43" t="s">
        <v>1311</v>
      </c>
      <c r="B43" t="s">
        <v>49</v>
      </c>
      <c r="C43">
        <v>476</v>
      </c>
      <c r="D43">
        <v>0.102941176</v>
      </c>
      <c r="E43">
        <v>0.22058823499999999</v>
      </c>
      <c r="F43">
        <v>0.46666666600000001</v>
      </c>
      <c r="G43">
        <v>0.25609756</v>
      </c>
      <c r="H43">
        <v>0.35157894699999998</v>
      </c>
      <c r="I43">
        <v>0.43902438999999999</v>
      </c>
      <c r="J43">
        <v>0.79060333699999996</v>
      </c>
      <c r="K43">
        <v>0.18292683000000001</v>
      </c>
      <c r="L43">
        <v>3.7400850592950001</v>
      </c>
      <c r="M43">
        <v>0.30240549799999999</v>
      </c>
      <c r="N43">
        <v>0.30000001192092801</v>
      </c>
      <c r="O43">
        <v>0.30000001192092801</v>
      </c>
      <c r="P43">
        <v>-1.2716145515441799</v>
      </c>
      <c r="Q43">
        <v>-0.14122701389715001</v>
      </c>
      <c r="R43">
        <v>68.160630470608993</v>
      </c>
      <c r="S43">
        <v>11.5889238254183</v>
      </c>
      <c r="T43">
        <v>0.34268310229489701</v>
      </c>
      <c r="U43">
        <v>123.48661729015301</v>
      </c>
      <c r="V43" t="s">
        <v>1311</v>
      </c>
      <c r="W43">
        <v>24934</v>
      </c>
      <c r="X43">
        <v>681807</v>
      </c>
    </row>
    <row r="44" spans="1:24" x14ac:dyDescent="0.45">
      <c r="A44" t="s">
        <v>57</v>
      </c>
      <c r="B44" t="s">
        <v>35</v>
      </c>
      <c r="C44">
        <v>1697</v>
      </c>
      <c r="D44">
        <v>0.121390689</v>
      </c>
      <c r="E44">
        <v>0.160872127</v>
      </c>
      <c r="F44">
        <v>0.75457875399999996</v>
      </c>
      <c r="G44">
        <v>0.264305177</v>
      </c>
      <c r="H44">
        <v>0.35474366499999999</v>
      </c>
      <c r="I44">
        <v>0.42915531299999998</v>
      </c>
      <c r="J44">
        <v>0.78389897799999997</v>
      </c>
      <c r="K44">
        <v>0.16485013600000001</v>
      </c>
      <c r="L44">
        <v>2.8405625857926098</v>
      </c>
      <c r="M44">
        <v>0.29076790299999999</v>
      </c>
      <c r="N44">
        <v>4.1000002846121699</v>
      </c>
      <c r="O44">
        <v>-0.200000010430812</v>
      </c>
      <c r="P44">
        <v>0.48244336247444097</v>
      </c>
      <c r="Q44">
        <v>-2.7060347814112902</v>
      </c>
      <c r="R44">
        <v>239.30317706802401</v>
      </c>
      <c r="S44">
        <v>38.179041119306497</v>
      </c>
      <c r="T44">
        <v>0.34128642576565599</v>
      </c>
      <c r="U44">
        <v>123.266058778798</v>
      </c>
      <c r="V44" t="s">
        <v>57</v>
      </c>
      <c r="W44">
        <v>26288</v>
      </c>
      <c r="X44">
        <v>668939</v>
      </c>
    </row>
    <row r="45" spans="1:24" x14ac:dyDescent="0.45">
      <c r="A45" t="s">
        <v>1176</v>
      </c>
      <c r="B45" t="s">
        <v>105</v>
      </c>
      <c r="C45">
        <v>5006</v>
      </c>
      <c r="D45">
        <v>0.108869356</v>
      </c>
      <c r="E45">
        <v>0.155613264</v>
      </c>
      <c r="F45">
        <v>0.69961488999999999</v>
      </c>
      <c r="G45">
        <v>0.28060871500000001</v>
      </c>
      <c r="H45">
        <v>0.365053978</v>
      </c>
      <c r="I45">
        <v>0.46529859299999998</v>
      </c>
      <c r="J45">
        <v>0.83035257100000004</v>
      </c>
      <c r="K45">
        <v>0.184689878</v>
      </c>
      <c r="L45">
        <v>4.0742003667851296</v>
      </c>
      <c r="M45">
        <v>0.30642361099999998</v>
      </c>
      <c r="N45">
        <v>13.899999760091299</v>
      </c>
      <c r="O45">
        <v>-0.399999879300594</v>
      </c>
      <c r="P45">
        <v>4.8210394307971001</v>
      </c>
      <c r="Q45">
        <v>-0.116584936389699</v>
      </c>
      <c r="R45">
        <v>757.489199894335</v>
      </c>
      <c r="S45">
        <v>170.25351232555099</v>
      </c>
      <c r="T45">
        <v>0.35656317190978098</v>
      </c>
      <c r="U45">
        <v>122.713741825263</v>
      </c>
      <c r="V45" t="s">
        <v>1176</v>
      </c>
      <c r="W45">
        <v>12861</v>
      </c>
      <c r="X45">
        <v>543685</v>
      </c>
    </row>
    <row r="46" spans="1:24" x14ac:dyDescent="0.45">
      <c r="A46" t="s">
        <v>188</v>
      </c>
      <c r="B46" t="s">
        <v>53</v>
      </c>
      <c r="C46">
        <v>7422</v>
      </c>
      <c r="D46">
        <v>8.1244946999999998E-2</v>
      </c>
      <c r="E46">
        <v>0.17232551800000001</v>
      </c>
      <c r="F46">
        <v>0.47146207899999998</v>
      </c>
      <c r="G46">
        <v>0.27901785699999998</v>
      </c>
      <c r="H46">
        <v>0.33814794799999998</v>
      </c>
      <c r="I46">
        <v>0.48779761900000002</v>
      </c>
      <c r="J46">
        <v>0.82594556699999999</v>
      </c>
      <c r="K46">
        <v>0.20877976200000001</v>
      </c>
      <c r="L46">
        <v>3.7682607565489401</v>
      </c>
      <c r="M46">
        <v>0.29808251000000002</v>
      </c>
      <c r="N46">
        <v>2.2000001147389399</v>
      </c>
      <c r="O46">
        <v>-11.300000078976099</v>
      </c>
      <c r="P46">
        <v>-7.6615703105926496</v>
      </c>
      <c r="Q46">
        <v>-2.1237466591410299</v>
      </c>
      <c r="R46">
        <v>1082.5475244051199</v>
      </c>
      <c r="S46">
        <v>210.59513026237801</v>
      </c>
      <c r="T46">
        <v>0.35013158775317899</v>
      </c>
      <c r="U46">
        <v>122.452333851893</v>
      </c>
      <c r="V46" t="s">
        <v>188</v>
      </c>
      <c r="W46">
        <v>11493</v>
      </c>
      <c r="X46">
        <v>592518</v>
      </c>
    </row>
    <row r="47" spans="1:24" x14ac:dyDescent="0.45">
      <c r="A47" t="s">
        <v>1100</v>
      </c>
      <c r="B47" t="s">
        <v>45</v>
      </c>
      <c r="C47">
        <v>4859</v>
      </c>
      <c r="D47">
        <v>6.9150030000000001E-2</v>
      </c>
      <c r="E47">
        <v>0.186046511</v>
      </c>
      <c r="F47">
        <v>0.37168141500000001</v>
      </c>
      <c r="G47">
        <v>0.29630459100000001</v>
      </c>
      <c r="H47">
        <v>0.34891864</v>
      </c>
      <c r="I47">
        <v>0.480627099</v>
      </c>
      <c r="J47">
        <v>0.82954573899999995</v>
      </c>
      <c r="K47">
        <v>0.184322508</v>
      </c>
      <c r="L47">
        <v>7.1814486621379103</v>
      </c>
      <c r="M47">
        <v>0.33909223999999999</v>
      </c>
      <c r="N47">
        <v>18.599999800324401</v>
      </c>
      <c r="O47">
        <v>1.1999999731779001</v>
      </c>
      <c r="P47">
        <v>26.547959804534901</v>
      </c>
      <c r="Q47">
        <v>32.034463619114803</v>
      </c>
      <c r="R47">
        <v>738.11642448725399</v>
      </c>
      <c r="S47">
        <v>155.80904228361501</v>
      </c>
      <c r="T47">
        <v>0.35458467858002501</v>
      </c>
      <c r="U47">
        <v>121.99008578457401</v>
      </c>
      <c r="V47" t="s">
        <v>1100</v>
      </c>
      <c r="W47">
        <v>16252</v>
      </c>
      <c r="X47">
        <v>607208</v>
      </c>
    </row>
    <row r="48" spans="1:24" x14ac:dyDescent="0.45">
      <c r="A48" t="s">
        <v>172</v>
      </c>
      <c r="B48" t="s">
        <v>103</v>
      </c>
      <c r="C48">
        <v>2725</v>
      </c>
      <c r="D48">
        <v>0.12807339400000001</v>
      </c>
      <c r="E48">
        <v>0.18422018300000001</v>
      </c>
      <c r="F48">
        <v>0.69521912299999999</v>
      </c>
      <c r="G48">
        <v>0.26549053299999997</v>
      </c>
      <c r="H48">
        <v>0.36934950300000002</v>
      </c>
      <c r="I48">
        <v>0.44191049900000001</v>
      </c>
      <c r="J48">
        <v>0.81126000200000004</v>
      </c>
      <c r="K48">
        <v>0.17641996600000001</v>
      </c>
      <c r="L48">
        <v>2.7872666065277398</v>
      </c>
      <c r="M48">
        <v>0.30109383899999997</v>
      </c>
      <c r="N48">
        <v>-16.000000253319701</v>
      </c>
      <c r="O48">
        <v>-0.60000004619359903</v>
      </c>
      <c r="P48">
        <v>-12.3742594905197</v>
      </c>
      <c r="Q48">
        <v>-2.8045405873563101</v>
      </c>
      <c r="R48">
        <v>413.13752532874997</v>
      </c>
      <c r="S48">
        <v>86.877928571159899</v>
      </c>
      <c r="T48">
        <v>0.35308940984014597</v>
      </c>
      <c r="U48">
        <v>121.97583878803501</v>
      </c>
      <c r="V48" t="s">
        <v>172</v>
      </c>
      <c r="W48">
        <v>13590</v>
      </c>
      <c r="X48">
        <v>608385</v>
      </c>
    </row>
    <row r="49" spans="1:24" x14ac:dyDescent="0.45">
      <c r="A49" t="s">
        <v>1109</v>
      </c>
      <c r="B49" t="s">
        <v>38</v>
      </c>
      <c r="C49">
        <v>3317</v>
      </c>
      <c r="D49">
        <v>0.129635212</v>
      </c>
      <c r="E49">
        <v>0.24389508500000001</v>
      </c>
      <c r="F49">
        <v>0.53152039500000003</v>
      </c>
      <c r="G49">
        <v>0.237908961</v>
      </c>
      <c r="H49">
        <v>0.345410628</v>
      </c>
      <c r="I49">
        <v>0.48115220399999997</v>
      </c>
      <c r="J49">
        <v>0.82656283200000003</v>
      </c>
      <c r="K49">
        <v>0.243243243</v>
      </c>
      <c r="L49">
        <v>3.0239655063464399</v>
      </c>
      <c r="M49">
        <v>0.26856835299999998</v>
      </c>
      <c r="N49">
        <v>-5.9999997317790896</v>
      </c>
      <c r="O49">
        <v>3.1999999880790702</v>
      </c>
      <c r="P49">
        <v>-7.9006303474306998</v>
      </c>
      <c r="Q49">
        <v>-2.5129064705688502</v>
      </c>
      <c r="R49">
        <v>501.98158479200799</v>
      </c>
      <c r="S49">
        <v>104.773182463815</v>
      </c>
      <c r="T49">
        <v>0.35309592476041202</v>
      </c>
      <c r="U49">
        <v>121.522835813386</v>
      </c>
      <c r="V49" t="s">
        <v>1109</v>
      </c>
      <c r="W49">
        <v>16472</v>
      </c>
      <c r="X49">
        <v>656555</v>
      </c>
    </row>
    <row r="50" spans="1:24" x14ac:dyDescent="0.45">
      <c r="A50" t="s">
        <v>157</v>
      </c>
      <c r="B50" t="s">
        <v>121</v>
      </c>
      <c r="C50">
        <v>3239</v>
      </c>
      <c r="D50">
        <v>9.2312441999999995E-2</v>
      </c>
      <c r="E50">
        <v>0.21889471999999999</v>
      </c>
      <c r="F50">
        <v>0.42172073300000001</v>
      </c>
      <c r="G50">
        <v>0.27787426100000001</v>
      </c>
      <c r="H50">
        <v>0.35268684300000003</v>
      </c>
      <c r="I50">
        <v>0.47273358799999998</v>
      </c>
      <c r="J50">
        <v>0.82542043099999995</v>
      </c>
      <c r="K50">
        <v>0.194859327</v>
      </c>
      <c r="L50">
        <v>4.78786509223041</v>
      </c>
      <c r="M50">
        <v>0.32930367500000002</v>
      </c>
      <c r="N50">
        <v>2.1999996900558401</v>
      </c>
      <c r="O50">
        <v>1.1000000238418499</v>
      </c>
      <c r="P50">
        <v>0.44220545887946999</v>
      </c>
      <c r="Q50">
        <v>-1.19102137396112</v>
      </c>
      <c r="R50">
        <v>491.93713181492802</v>
      </c>
      <c r="S50">
        <v>101.77295369681801</v>
      </c>
      <c r="T50">
        <v>0.35298730322351002</v>
      </c>
      <c r="U50">
        <v>121.33463392721799</v>
      </c>
      <c r="V50" t="s">
        <v>157</v>
      </c>
      <c r="W50">
        <v>19326</v>
      </c>
      <c r="X50">
        <v>668804</v>
      </c>
    </row>
    <row r="51" spans="1:24" x14ac:dyDescent="0.45">
      <c r="A51" t="s">
        <v>145</v>
      </c>
      <c r="B51" t="s">
        <v>45</v>
      </c>
      <c r="C51">
        <v>4553</v>
      </c>
      <c r="D51">
        <v>0.14144519999999999</v>
      </c>
      <c r="E51">
        <v>0.28552602599999999</v>
      </c>
      <c r="F51">
        <v>0.49538461499999997</v>
      </c>
      <c r="G51">
        <v>0.228029121</v>
      </c>
      <c r="H51">
        <v>0.34270650200000002</v>
      </c>
      <c r="I51">
        <v>0.486219448</v>
      </c>
      <c r="J51">
        <v>0.82892595000000002</v>
      </c>
      <c r="K51">
        <v>0.258190327</v>
      </c>
      <c r="L51">
        <v>3.3750219508579802</v>
      </c>
      <c r="M51">
        <v>0.26274509800000001</v>
      </c>
      <c r="N51">
        <v>-4.5999998897314001</v>
      </c>
      <c r="O51">
        <v>7.5000000149011603</v>
      </c>
      <c r="P51">
        <v>-6.7982804588973504</v>
      </c>
      <c r="Q51">
        <v>-6.3629983623977697</v>
      </c>
      <c r="R51">
        <v>681.69850658680605</v>
      </c>
      <c r="S51">
        <v>136.52470367457099</v>
      </c>
      <c r="T51">
        <v>0.35212323436238102</v>
      </c>
      <c r="U51">
        <v>121.229301259574</v>
      </c>
      <c r="V51" t="s">
        <v>145</v>
      </c>
      <c r="W51">
        <v>16478</v>
      </c>
      <c r="X51">
        <v>656941</v>
      </c>
    </row>
    <row r="52" spans="1:24" x14ac:dyDescent="0.45">
      <c r="A52" t="s">
        <v>181</v>
      </c>
      <c r="B52" t="s">
        <v>26</v>
      </c>
      <c r="C52">
        <v>904</v>
      </c>
      <c r="D52">
        <v>3.4292034999999998E-2</v>
      </c>
      <c r="E52">
        <v>0.17809734499999999</v>
      </c>
      <c r="F52">
        <v>0.19254658299999999</v>
      </c>
      <c r="G52">
        <v>0.28956623599999998</v>
      </c>
      <c r="H52">
        <v>0.31526548599999998</v>
      </c>
      <c r="I52">
        <v>0.486518171</v>
      </c>
      <c r="J52">
        <v>0.80178365699999998</v>
      </c>
      <c r="K52">
        <v>0.19695193499999999</v>
      </c>
      <c r="L52">
        <v>2.9977558549252299</v>
      </c>
      <c r="M52">
        <v>0.31231231199999998</v>
      </c>
      <c r="N52">
        <v>-3.7000001817941599</v>
      </c>
      <c r="O52">
        <v>-0.90000002086162501</v>
      </c>
      <c r="P52">
        <v>-1.74750234931707</v>
      </c>
      <c r="Q52">
        <v>-1.09580800728872</v>
      </c>
      <c r="R52">
        <v>126.98303765491499</v>
      </c>
      <c r="S52">
        <v>18.938452143827298</v>
      </c>
      <c r="T52">
        <v>0.339507812413398</v>
      </c>
      <c r="U52">
        <v>121.226581768245</v>
      </c>
      <c r="V52" t="s">
        <v>181</v>
      </c>
      <c r="W52">
        <v>23003</v>
      </c>
      <c r="X52">
        <v>673237</v>
      </c>
    </row>
    <row r="53" spans="1:24" x14ac:dyDescent="0.45">
      <c r="A53" t="s">
        <v>1177</v>
      </c>
      <c r="B53" t="s">
        <v>68</v>
      </c>
      <c r="C53">
        <v>4247</v>
      </c>
      <c r="D53">
        <v>0.11608193999999999</v>
      </c>
      <c r="E53">
        <v>0.237108547</v>
      </c>
      <c r="F53">
        <v>0.48957298900000001</v>
      </c>
      <c r="G53">
        <v>0.240791643</v>
      </c>
      <c r="H53">
        <v>0.342223271</v>
      </c>
      <c r="I53">
        <v>0.47031335800000001</v>
      </c>
      <c r="J53">
        <v>0.81253662900000001</v>
      </c>
      <c r="K53">
        <v>0.22952171499999999</v>
      </c>
      <c r="L53">
        <v>3.5604435881001599</v>
      </c>
      <c r="M53">
        <v>0.27317272300000001</v>
      </c>
      <c r="N53">
        <v>4.1000002473592696</v>
      </c>
      <c r="O53">
        <v>2.2999999448657</v>
      </c>
      <c r="P53">
        <v>2.91110168024897</v>
      </c>
      <c r="Q53">
        <v>-8.8431268008425796</v>
      </c>
      <c r="R53">
        <v>615.61145619963497</v>
      </c>
      <c r="S53">
        <v>110.943494170058</v>
      </c>
      <c r="T53">
        <v>0.34748797437923801</v>
      </c>
      <c r="U53">
        <v>120.83297593872599</v>
      </c>
      <c r="V53" t="s">
        <v>1177</v>
      </c>
      <c r="W53">
        <v>11899</v>
      </c>
      <c r="X53">
        <v>592626</v>
      </c>
    </row>
    <row r="54" spans="1:24" x14ac:dyDescent="0.45">
      <c r="A54" t="s">
        <v>198</v>
      </c>
      <c r="B54" t="s">
        <v>68</v>
      </c>
      <c r="C54">
        <v>1330</v>
      </c>
      <c r="D54">
        <v>9.2481202999999998E-2</v>
      </c>
      <c r="E54">
        <v>0.19473684199999999</v>
      </c>
      <c r="F54">
        <v>0.47490347399999999</v>
      </c>
      <c r="G54">
        <v>0.25945017100000001</v>
      </c>
      <c r="H54">
        <v>0.33913701699999999</v>
      </c>
      <c r="I54">
        <v>0.47250859099999998</v>
      </c>
      <c r="J54">
        <v>0.81164560799999996</v>
      </c>
      <c r="K54">
        <v>0.21305842</v>
      </c>
      <c r="L54">
        <v>8.8694627564561603</v>
      </c>
      <c r="M54">
        <v>0.292626728</v>
      </c>
      <c r="N54">
        <v>6.8999995440244604</v>
      </c>
      <c r="O54">
        <v>3.30000008642673</v>
      </c>
      <c r="P54">
        <v>13.669021129608099</v>
      </c>
      <c r="Q54">
        <v>8.28865851694718</v>
      </c>
      <c r="R54">
        <v>196.01486521685399</v>
      </c>
      <c r="S54">
        <v>37.063711312654704</v>
      </c>
      <c r="T54">
        <v>0.34822491434487401</v>
      </c>
      <c r="U54">
        <v>120.262748197761</v>
      </c>
      <c r="V54" t="s">
        <v>198</v>
      </c>
      <c r="W54">
        <v>25878</v>
      </c>
      <c r="X54">
        <v>682998</v>
      </c>
    </row>
    <row r="55" spans="1:24" x14ac:dyDescent="0.45">
      <c r="A55" t="s">
        <v>151</v>
      </c>
      <c r="B55" t="s">
        <v>78</v>
      </c>
      <c r="C55">
        <v>659</v>
      </c>
      <c r="D55">
        <v>0.145675265</v>
      </c>
      <c r="E55">
        <v>0.32625189599999999</v>
      </c>
      <c r="F55">
        <v>0.44651162700000002</v>
      </c>
      <c r="G55">
        <v>0.24460431599999999</v>
      </c>
      <c r="H55">
        <v>0.35714285699999998</v>
      </c>
      <c r="I55">
        <v>0.41546762500000001</v>
      </c>
      <c r="J55">
        <v>0.77261048200000004</v>
      </c>
      <c r="K55">
        <v>0.17086330899999999</v>
      </c>
      <c r="L55">
        <v>4.3820716128341202</v>
      </c>
      <c r="M55">
        <v>0.35202492200000002</v>
      </c>
      <c r="N55">
        <v>0.70000001788139299</v>
      </c>
      <c r="O55">
        <v>0.30000001192092801</v>
      </c>
      <c r="P55">
        <v>-1.78515136241912</v>
      </c>
      <c r="Q55">
        <v>0.36878026323392898</v>
      </c>
      <c r="R55">
        <v>93.212781414633895</v>
      </c>
      <c r="S55">
        <v>13.9035739305078</v>
      </c>
      <c r="T55">
        <v>0.34078952497986598</v>
      </c>
      <c r="U55">
        <v>120.22361764323</v>
      </c>
      <c r="V55" t="s">
        <v>151</v>
      </c>
      <c r="W55">
        <v>27534</v>
      </c>
      <c r="X55">
        <v>666397</v>
      </c>
    </row>
    <row r="56" spans="1:24" x14ac:dyDescent="0.45">
      <c r="A56" t="s">
        <v>1098</v>
      </c>
      <c r="B56" t="s">
        <v>61</v>
      </c>
      <c r="C56">
        <v>2718</v>
      </c>
      <c r="D56">
        <v>0.110007358</v>
      </c>
      <c r="E56">
        <v>0.240618101</v>
      </c>
      <c r="F56">
        <v>0.45718654399999997</v>
      </c>
      <c r="G56">
        <v>0.27006688899999998</v>
      </c>
      <c r="H56">
        <v>0.35356880000000002</v>
      </c>
      <c r="I56">
        <v>0.43018394599999998</v>
      </c>
      <c r="J56">
        <v>0.783752746</v>
      </c>
      <c r="K56">
        <v>0.16011705700000001</v>
      </c>
      <c r="L56">
        <v>3.5264819426626999</v>
      </c>
      <c r="M56">
        <v>0.337537537</v>
      </c>
      <c r="N56">
        <v>-9.2000005394220299</v>
      </c>
      <c r="O56">
        <v>-1.6999999955296501</v>
      </c>
      <c r="P56">
        <v>-5.5169032700359804</v>
      </c>
      <c r="Q56">
        <v>-2.0477154036052498</v>
      </c>
      <c r="R56">
        <v>385.24251478943103</v>
      </c>
      <c r="S56">
        <v>60.2807869690945</v>
      </c>
      <c r="T56">
        <v>0.34162696355823202</v>
      </c>
      <c r="U56">
        <v>120.208711920992</v>
      </c>
      <c r="V56" t="s">
        <v>1098</v>
      </c>
      <c r="W56">
        <v>19566</v>
      </c>
      <c r="X56">
        <v>663993</v>
      </c>
    </row>
    <row r="57" spans="1:24" x14ac:dyDescent="0.45">
      <c r="A57" t="s">
        <v>119</v>
      </c>
      <c r="B57" t="s">
        <v>103</v>
      </c>
      <c r="C57">
        <v>6052</v>
      </c>
      <c r="D57">
        <v>8.5426304999999994E-2</v>
      </c>
      <c r="E57">
        <v>0.16143423600000001</v>
      </c>
      <c r="F57">
        <v>0.52917093100000001</v>
      </c>
      <c r="G57">
        <v>0.27372330499999997</v>
      </c>
      <c r="H57">
        <v>0.34113934499999998</v>
      </c>
      <c r="I57">
        <v>0.47520891300000001</v>
      </c>
      <c r="J57">
        <v>0.81634825799999999</v>
      </c>
      <c r="K57">
        <v>0.20148560800000001</v>
      </c>
      <c r="L57">
        <v>5.6399825463170599</v>
      </c>
      <c r="M57">
        <v>0.29146919399999999</v>
      </c>
      <c r="N57">
        <v>4.5999999120831401</v>
      </c>
      <c r="O57">
        <v>1.7999998852610499</v>
      </c>
      <c r="P57">
        <v>1.58252501487731</v>
      </c>
      <c r="Q57">
        <v>12.093651322880699</v>
      </c>
      <c r="R57">
        <v>877.77253225866002</v>
      </c>
      <c r="S57">
        <v>155.570333716005</v>
      </c>
      <c r="T57">
        <v>0.34722445086602899</v>
      </c>
      <c r="U57">
        <v>119.77177713015099</v>
      </c>
      <c r="V57" t="s">
        <v>119</v>
      </c>
      <c r="W57">
        <v>12916</v>
      </c>
      <c r="X57">
        <v>596019</v>
      </c>
    </row>
    <row r="58" spans="1:24" x14ac:dyDescent="0.45">
      <c r="A58" t="s">
        <v>148</v>
      </c>
      <c r="B58" t="s">
        <v>53</v>
      </c>
      <c r="C58">
        <v>2765</v>
      </c>
      <c r="D58">
        <v>6.9801083999999999E-2</v>
      </c>
      <c r="E58">
        <v>6.9077757000000004E-2</v>
      </c>
      <c r="F58">
        <v>1.0104712039999999</v>
      </c>
      <c r="G58">
        <v>0.32202051999999998</v>
      </c>
      <c r="H58">
        <v>0.37183200500000002</v>
      </c>
      <c r="I58">
        <v>0.41752170399999999</v>
      </c>
      <c r="J58">
        <v>0.78935370900000001</v>
      </c>
      <c r="K58">
        <v>9.5501184000000003E-2</v>
      </c>
      <c r="L58">
        <v>3.4242869849731998</v>
      </c>
      <c r="M58">
        <v>0.33790737500000001</v>
      </c>
      <c r="N58">
        <v>5.3999999761581403</v>
      </c>
      <c r="O58">
        <v>-1</v>
      </c>
      <c r="P58">
        <v>3.05518001690506</v>
      </c>
      <c r="Q58">
        <v>-6.0958520262502098</v>
      </c>
      <c r="R58">
        <v>397.091176552131</v>
      </c>
      <c r="S58">
        <v>65.473432694926402</v>
      </c>
      <c r="T58">
        <v>0.34315575521934599</v>
      </c>
      <c r="U58">
        <v>119.697794378007</v>
      </c>
      <c r="V58" t="s">
        <v>148</v>
      </c>
      <c r="W58">
        <v>18568</v>
      </c>
      <c r="X58">
        <v>650333</v>
      </c>
    </row>
    <row r="59" spans="1:24" x14ac:dyDescent="0.45">
      <c r="A59" t="s">
        <v>46</v>
      </c>
      <c r="B59" t="s">
        <v>47</v>
      </c>
      <c r="C59">
        <v>6018</v>
      </c>
      <c r="D59">
        <v>8.2253240000000005E-2</v>
      </c>
      <c r="E59">
        <v>0.22033898299999999</v>
      </c>
      <c r="F59">
        <v>0.37330316699999999</v>
      </c>
      <c r="G59">
        <v>0.27226183900000001</v>
      </c>
      <c r="H59">
        <v>0.33361037199999999</v>
      </c>
      <c r="I59">
        <v>0.47668677999999998</v>
      </c>
      <c r="J59">
        <v>0.81029715199999996</v>
      </c>
      <c r="K59">
        <v>0.204424941</v>
      </c>
      <c r="L59">
        <v>3.0709306174314301</v>
      </c>
      <c r="M59">
        <v>0.31187483900000001</v>
      </c>
      <c r="N59">
        <v>3.5000002533197399</v>
      </c>
      <c r="O59" s="17">
        <v>-1.49011611938476E-8</v>
      </c>
      <c r="P59">
        <v>-5.0686066150665203</v>
      </c>
      <c r="Q59">
        <v>-5.5303719057701501</v>
      </c>
      <c r="R59">
        <v>863.41254707635596</v>
      </c>
      <c r="S59">
        <v>155.88485017628599</v>
      </c>
      <c r="T59">
        <v>0.34658589283399999</v>
      </c>
      <c r="U59">
        <v>119.180806061882</v>
      </c>
      <c r="V59" t="s">
        <v>46</v>
      </c>
      <c r="W59">
        <v>10324</v>
      </c>
      <c r="X59">
        <v>542303</v>
      </c>
    </row>
    <row r="60" spans="1:24" x14ac:dyDescent="0.45">
      <c r="A60" t="s">
        <v>1086</v>
      </c>
      <c r="B60" t="s">
        <v>86</v>
      </c>
      <c r="C60">
        <v>3866</v>
      </c>
      <c r="D60">
        <v>0.117175375</v>
      </c>
      <c r="E60">
        <v>0.23771339799999999</v>
      </c>
      <c r="F60">
        <v>0.49292709400000001</v>
      </c>
      <c r="G60">
        <v>0.25</v>
      </c>
      <c r="H60">
        <v>0.34816347600000003</v>
      </c>
      <c r="I60">
        <v>0.45402644199999997</v>
      </c>
      <c r="J60">
        <v>0.80218991799999995</v>
      </c>
      <c r="K60">
        <v>0.204026442</v>
      </c>
      <c r="L60">
        <v>3.0599760888424399</v>
      </c>
      <c r="M60">
        <v>0.295024218</v>
      </c>
      <c r="N60">
        <v>6.09999982267618</v>
      </c>
      <c r="O60">
        <v>2.0000000372528999</v>
      </c>
      <c r="P60">
        <v>-1.3184313401579799</v>
      </c>
      <c r="Q60">
        <v>-4.1801721567753702</v>
      </c>
      <c r="R60">
        <v>553.76386054210104</v>
      </c>
      <c r="S60">
        <v>87.725385781151999</v>
      </c>
      <c r="T60">
        <v>0.34385876248067898</v>
      </c>
      <c r="U60">
        <v>119.088844866825</v>
      </c>
      <c r="V60" t="s">
        <v>1086</v>
      </c>
      <c r="W60">
        <v>16376</v>
      </c>
      <c r="X60">
        <v>624424</v>
      </c>
    </row>
    <row r="61" spans="1:24" x14ac:dyDescent="0.45">
      <c r="A61" t="s">
        <v>168</v>
      </c>
      <c r="B61" t="s">
        <v>103</v>
      </c>
      <c r="C61">
        <v>3146</v>
      </c>
      <c r="D61">
        <v>6.675143E-2</v>
      </c>
      <c r="E61">
        <v>0.117927527</v>
      </c>
      <c r="F61">
        <v>0.56603773499999999</v>
      </c>
      <c r="G61">
        <v>0.28949224200000001</v>
      </c>
      <c r="H61">
        <v>0.35277246600000001</v>
      </c>
      <c r="I61">
        <v>0.431241184</v>
      </c>
      <c r="J61">
        <v>0.78401365000000001</v>
      </c>
      <c r="K61">
        <v>0.14174894199999999</v>
      </c>
      <c r="L61">
        <v>4.1322147289722899</v>
      </c>
      <c r="M61">
        <v>0.31205967600000001</v>
      </c>
      <c r="N61">
        <v>-2.90000012516975</v>
      </c>
      <c r="O61">
        <v>5.6999999582767398</v>
      </c>
      <c r="P61">
        <v>-2.44719606917351</v>
      </c>
      <c r="Q61">
        <v>-1.4143907914403799</v>
      </c>
      <c r="R61">
        <v>443.84682606660601</v>
      </c>
      <c r="S61">
        <v>65.314423305326201</v>
      </c>
      <c r="T61">
        <v>0.34014499720503599</v>
      </c>
      <c r="U61">
        <v>118.866856566218</v>
      </c>
      <c r="V61" t="s">
        <v>168</v>
      </c>
      <c r="W61">
        <v>15362</v>
      </c>
      <c r="X61">
        <v>643446</v>
      </c>
    </row>
    <row r="62" spans="1:24" x14ac:dyDescent="0.45">
      <c r="A62" t="s">
        <v>106</v>
      </c>
      <c r="B62" t="s">
        <v>30</v>
      </c>
      <c r="C62">
        <v>3776</v>
      </c>
      <c r="D62">
        <v>7.1769067000000006E-2</v>
      </c>
      <c r="E62">
        <v>0.29528601599999998</v>
      </c>
      <c r="F62">
        <v>0.24304932700000001</v>
      </c>
      <c r="G62">
        <v>0.26105810899999998</v>
      </c>
      <c r="H62">
        <v>0.31822999400000002</v>
      </c>
      <c r="I62">
        <v>0.48540040400000001</v>
      </c>
      <c r="J62">
        <v>0.80363039800000002</v>
      </c>
      <c r="K62">
        <v>0.224342295</v>
      </c>
      <c r="L62">
        <v>4.3514295288542204</v>
      </c>
      <c r="M62">
        <v>0.32934682599999998</v>
      </c>
      <c r="N62">
        <v>-9.9999926984310095E-2</v>
      </c>
      <c r="O62">
        <v>-0.199999995529651</v>
      </c>
      <c r="P62">
        <v>2.95175196230411</v>
      </c>
      <c r="Q62">
        <v>-3.4786286959424602</v>
      </c>
      <c r="R62">
        <v>533.93220870520099</v>
      </c>
      <c r="S62">
        <v>81.035663816586094</v>
      </c>
      <c r="T62">
        <v>0.34140736499135199</v>
      </c>
      <c r="U62">
        <v>118.406809737554</v>
      </c>
      <c r="V62" t="s">
        <v>107</v>
      </c>
      <c r="W62">
        <v>13066</v>
      </c>
      <c r="X62">
        <v>606192</v>
      </c>
    </row>
    <row r="63" spans="1:24" x14ac:dyDescent="0.45">
      <c r="A63" t="s">
        <v>85</v>
      </c>
      <c r="B63" t="s">
        <v>86</v>
      </c>
      <c r="C63">
        <v>4162</v>
      </c>
      <c r="D63">
        <v>0.106198942</v>
      </c>
      <c r="E63">
        <v>0.26765977800000001</v>
      </c>
      <c r="F63">
        <v>0.39676840200000002</v>
      </c>
      <c r="G63">
        <v>0.24128465499999999</v>
      </c>
      <c r="H63">
        <v>0.329649207</v>
      </c>
      <c r="I63">
        <v>0.45868789399999998</v>
      </c>
      <c r="J63">
        <v>0.78833710099999998</v>
      </c>
      <c r="K63">
        <v>0.217403239</v>
      </c>
      <c r="L63">
        <v>4.1303352395345101</v>
      </c>
      <c r="M63">
        <v>0.29550231100000002</v>
      </c>
      <c r="N63">
        <v>13.200000077485999</v>
      </c>
      <c r="O63">
        <v>6.8000000268220901</v>
      </c>
      <c r="P63">
        <v>11.2480096817016</v>
      </c>
      <c r="Q63">
        <v>-5.0831228245515296</v>
      </c>
      <c r="R63">
        <v>577.42663219607198</v>
      </c>
      <c r="S63">
        <v>77.579975575569804</v>
      </c>
      <c r="T63">
        <v>0.33798819191042301</v>
      </c>
      <c r="U63">
        <v>118.02084442522499</v>
      </c>
      <c r="V63" t="s">
        <v>85</v>
      </c>
      <c r="W63">
        <v>16505</v>
      </c>
      <c r="X63">
        <v>656305</v>
      </c>
    </row>
    <row r="64" spans="1:24" x14ac:dyDescent="0.45">
      <c r="A64" t="s">
        <v>153</v>
      </c>
      <c r="B64" t="s">
        <v>90</v>
      </c>
      <c r="C64">
        <v>6987</v>
      </c>
      <c r="D64">
        <v>7.7429511000000006E-2</v>
      </c>
      <c r="E64">
        <v>0.14698726200000001</v>
      </c>
      <c r="F64">
        <v>0.52677702000000004</v>
      </c>
      <c r="G64">
        <v>0.28501422599999998</v>
      </c>
      <c r="H64">
        <v>0.34140401100000001</v>
      </c>
      <c r="I64">
        <v>0.51723047700000002</v>
      </c>
      <c r="J64">
        <v>0.85863448799999997</v>
      </c>
      <c r="K64">
        <v>0.23221625100000001</v>
      </c>
      <c r="L64">
        <v>3.2539640406073498</v>
      </c>
      <c r="M64">
        <v>0.29068150199999998</v>
      </c>
      <c r="N64">
        <v>7.4999999925494096</v>
      </c>
      <c r="O64">
        <v>-8.6999999806284904</v>
      </c>
      <c r="P64">
        <v>-0.52543614059686605</v>
      </c>
      <c r="Q64">
        <v>-9.1059523578733206</v>
      </c>
      <c r="R64">
        <v>1082.89917142115</v>
      </c>
      <c r="S64">
        <v>260.978385539572</v>
      </c>
      <c r="T64">
        <v>0.36069613909189702</v>
      </c>
      <c r="U64">
        <v>117.995516333441</v>
      </c>
      <c r="V64" t="s">
        <v>153</v>
      </c>
      <c r="W64">
        <v>9777</v>
      </c>
      <c r="X64">
        <v>571448</v>
      </c>
    </row>
    <row r="65" spans="1:24" x14ac:dyDescent="0.45">
      <c r="A65" t="s">
        <v>117</v>
      </c>
      <c r="B65" t="s">
        <v>118</v>
      </c>
      <c r="C65">
        <v>1314</v>
      </c>
      <c r="D65">
        <v>9.5890409999999995E-2</v>
      </c>
      <c r="E65">
        <v>0.27625570700000002</v>
      </c>
      <c r="F65">
        <v>0.34710743799999999</v>
      </c>
      <c r="G65">
        <v>0.26598465399999999</v>
      </c>
      <c r="H65">
        <v>0.339680121</v>
      </c>
      <c r="I65">
        <v>0.43137254899999999</v>
      </c>
      <c r="J65">
        <v>0.77105267</v>
      </c>
      <c r="K65">
        <v>0.16538789500000001</v>
      </c>
      <c r="L65">
        <v>5.0643788962474297</v>
      </c>
      <c r="M65">
        <v>0.353846153</v>
      </c>
      <c r="N65">
        <v>3.3999999240040699</v>
      </c>
      <c r="O65">
        <v>0.60000001639127698</v>
      </c>
      <c r="P65">
        <v>2.9218375384807498</v>
      </c>
      <c r="Q65">
        <v>-1.77134307753294</v>
      </c>
      <c r="R65">
        <v>178.97339237188399</v>
      </c>
      <c r="S65">
        <v>23.889972676387501</v>
      </c>
      <c r="T65">
        <v>0.33505384826478102</v>
      </c>
      <c r="U65">
        <v>117.818945085595</v>
      </c>
      <c r="V65" t="s">
        <v>117</v>
      </c>
      <c r="W65">
        <v>25976</v>
      </c>
      <c r="X65">
        <v>682985</v>
      </c>
    </row>
    <row r="66" spans="1:24" x14ac:dyDescent="0.45">
      <c r="A66" t="s">
        <v>42</v>
      </c>
      <c r="B66" t="s">
        <v>96</v>
      </c>
      <c r="C66">
        <v>1695</v>
      </c>
      <c r="D66">
        <v>0.109144542</v>
      </c>
      <c r="E66">
        <v>0.17286135599999999</v>
      </c>
      <c r="F66">
        <v>0.63139931699999996</v>
      </c>
      <c r="G66">
        <v>0.22997946599999999</v>
      </c>
      <c r="H66">
        <v>0.33156342100000002</v>
      </c>
      <c r="I66">
        <v>0.42847364799999998</v>
      </c>
      <c r="J66">
        <v>0.76003706900000001</v>
      </c>
      <c r="K66">
        <v>0.19849418199999999</v>
      </c>
      <c r="L66">
        <v>1.6384208803328699</v>
      </c>
      <c r="M66">
        <v>0.239130434</v>
      </c>
      <c r="N66">
        <v>-2.5000000372528999</v>
      </c>
      <c r="O66">
        <v>-0.39999996870756099</v>
      </c>
      <c r="P66">
        <v>-1.4291881620883899</v>
      </c>
      <c r="Q66">
        <v>-3.29712348664179</v>
      </c>
      <c r="R66">
        <v>226.949874160083</v>
      </c>
      <c r="S66">
        <v>25.117666413279501</v>
      </c>
      <c r="T66">
        <v>0.332120740385483</v>
      </c>
      <c r="U66">
        <v>117.73480848885499</v>
      </c>
      <c r="V66" t="s">
        <v>42</v>
      </c>
      <c r="W66">
        <v>20036</v>
      </c>
      <c r="X66">
        <v>670623</v>
      </c>
    </row>
    <row r="67" spans="1:24" x14ac:dyDescent="0.45">
      <c r="A67" t="s">
        <v>158</v>
      </c>
      <c r="B67" t="s">
        <v>96</v>
      </c>
      <c r="C67">
        <v>4010</v>
      </c>
      <c r="D67">
        <v>0.100498753</v>
      </c>
      <c r="E67">
        <v>0.212219451</v>
      </c>
      <c r="F67">
        <v>0.47356051700000001</v>
      </c>
      <c r="G67">
        <v>0.25830050599999999</v>
      </c>
      <c r="H67">
        <v>0.33391521099999999</v>
      </c>
      <c r="I67">
        <v>0.48424310599999998</v>
      </c>
      <c r="J67">
        <v>0.81815831699999997</v>
      </c>
      <c r="K67">
        <v>0.22594259999999999</v>
      </c>
      <c r="L67">
        <v>5.5252429445011702</v>
      </c>
      <c r="M67">
        <v>0.28515318099999998</v>
      </c>
      <c r="N67">
        <v>4.4999999254941896</v>
      </c>
      <c r="O67">
        <v>7.6000000163912702</v>
      </c>
      <c r="P67">
        <v>9.5687137544155103</v>
      </c>
      <c r="Q67">
        <v>5.2696032181847796</v>
      </c>
      <c r="R67">
        <v>576.13832723550695</v>
      </c>
      <c r="S67">
        <v>93.445386598038496</v>
      </c>
      <c r="T67">
        <v>0.34284370067328201</v>
      </c>
      <c r="U67">
        <v>117.604940347119</v>
      </c>
      <c r="V67" t="s">
        <v>158</v>
      </c>
      <c r="W67">
        <v>15998</v>
      </c>
      <c r="X67">
        <v>641355</v>
      </c>
    </row>
    <row r="68" spans="1:24" x14ac:dyDescent="0.45">
      <c r="A68" t="s">
        <v>1089</v>
      </c>
      <c r="B68" t="s">
        <v>166</v>
      </c>
      <c r="C68">
        <v>1855</v>
      </c>
      <c r="D68">
        <v>5.606469E-2</v>
      </c>
      <c r="E68">
        <v>0.26900269500000001</v>
      </c>
      <c r="F68">
        <v>0.208416833</v>
      </c>
      <c r="G68">
        <v>0.268378063</v>
      </c>
      <c r="H68">
        <v>0.31727125</v>
      </c>
      <c r="I68">
        <v>0.481330221</v>
      </c>
      <c r="J68">
        <v>0.79860147100000001</v>
      </c>
      <c r="K68">
        <v>0.212952158</v>
      </c>
      <c r="L68">
        <v>5.1762570615691299</v>
      </c>
      <c r="M68">
        <v>0.32804232799999999</v>
      </c>
      <c r="N68">
        <v>3.6000001579523002</v>
      </c>
      <c r="O68">
        <v>2.2999999821185999</v>
      </c>
      <c r="P68">
        <v>-1.16852334141731</v>
      </c>
      <c r="Q68">
        <v>5.08567032287828</v>
      </c>
      <c r="R68">
        <v>260.503217701241</v>
      </c>
      <c r="S68">
        <v>38.220938835665898</v>
      </c>
      <c r="T68">
        <v>0.33958117587651898</v>
      </c>
      <c r="U68">
        <v>117.40212823243201</v>
      </c>
      <c r="V68" t="s">
        <v>1089</v>
      </c>
      <c r="W68">
        <v>20043</v>
      </c>
      <c r="X68">
        <v>673357</v>
      </c>
    </row>
    <row r="69" spans="1:24" x14ac:dyDescent="0.45">
      <c r="A69" t="s">
        <v>162</v>
      </c>
      <c r="B69" t="s">
        <v>96</v>
      </c>
      <c r="C69">
        <v>3680</v>
      </c>
      <c r="D69">
        <v>0.12038043399999999</v>
      </c>
      <c r="E69">
        <v>0.27309782599999999</v>
      </c>
      <c r="F69">
        <v>0.44079601899999998</v>
      </c>
      <c r="G69">
        <v>0.24803520900000001</v>
      </c>
      <c r="H69">
        <v>0.34367346900000001</v>
      </c>
      <c r="I69">
        <v>0.454888399</v>
      </c>
      <c r="J69">
        <v>0.79856186799999995</v>
      </c>
      <c r="K69">
        <v>0.20685318999999999</v>
      </c>
      <c r="L69">
        <v>4.4988637382052898</v>
      </c>
      <c r="M69">
        <v>0.31298828099999998</v>
      </c>
      <c r="N69">
        <v>4.4000000879168502</v>
      </c>
      <c r="O69" s="17">
        <v>7.4505805969238199E-9</v>
      </c>
      <c r="P69">
        <v>2.4820059686899101</v>
      </c>
      <c r="Q69">
        <v>-1.0014260071329699</v>
      </c>
      <c r="R69">
        <v>524.948020151626</v>
      </c>
      <c r="S69">
        <v>84.8034773457764</v>
      </c>
      <c r="T69">
        <v>0.34314656605173499</v>
      </c>
      <c r="U69">
        <v>117.257642621209</v>
      </c>
      <c r="V69" t="s">
        <v>162</v>
      </c>
      <c r="W69">
        <v>17919</v>
      </c>
      <c r="X69">
        <v>664023</v>
      </c>
    </row>
    <row r="70" spans="1:24" x14ac:dyDescent="0.45">
      <c r="A70" t="s">
        <v>1312</v>
      </c>
      <c r="B70" t="s">
        <v>32</v>
      </c>
      <c r="C70">
        <v>411</v>
      </c>
      <c r="D70">
        <v>0.10218978099999999</v>
      </c>
      <c r="E70">
        <v>0.20437956199999999</v>
      </c>
      <c r="F70">
        <v>0.5</v>
      </c>
      <c r="G70">
        <v>0.249299719</v>
      </c>
      <c r="H70">
        <v>0.32762836099999998</v>
      </c>
      <c r="I70">
        <v>0.44817927099999999</v>
      </c>
      <c r="J70">
        <v>0.77580763200000002</v>
      </c>
      <c r="K70">
        <v>0.19887955199999999</v>
      </c>
      <c r="L70">
        <v>2.2228031018393799</v>
      </c>
      <c r="M70">
        <v>0.27651515100000001</v>
      </c>
      <c r="N70">
        <v>0.70000002533197403</v>
      </c>
      <c r="O70">
        <v>-0.10000000149011599</v>
      </c>
      <c r="P70">
        <v>-0.415162533521652</v>
      </c>
      <c r="Q70">
        <v>-0.93467151466757004</v>
      </c>
      <c r="R70">
        <v>55.814072290278098</v>
      </c>
      <c r="S70">
        <v>7.0561620759136598</v>
      </c>
      <c r="T70">
        <v>0.333582793296403</v>
      </c>
      <c r="U70">
        <v>116.336974202004</v>
      </c>
      <c r="V70" t="s">
        <v>1312</v>
      </c>
      <c r="W70">
        <v>27562</v>
      </c>
      <c r="X70">
        <v>669224</v>
      </c>
    </row>
    <row r="71" spans="1:24" x14ac:dyDescent="0.45">
      <c r="A71" t="s">
        <v>54</v>
      </c>
      <c r="B71" t="s">
        <v>55</v>
      </c>
      <c r="C71">
        <v>1321</v>
      </c>
      <c r="D71">
        <v>6.8887206000000006E-2</v>
      </c>
      <c r="E71">
        <v>0.24905374699999999</v>
      </c>
      <c r="F71">
        <v>0.27659574399999998</v>
      </c>
      <c r="G71">
        <v>0.27520661099999999</v>
      </c>
      <c r="H71">
        <v>0.32979529899999999</v>
      </c>
      <c r="I71">
        <v>0.47107438000000001</v>
      </c>
      <c r="J71">
        <v>0.80086967899999995</v>
      </c>
      <c r="K71">
        <v>0.195867769</v>
      </c>
      <c r="L71">
        <v>8.1036681312239001</v>
      </c>
      <c r="M71">
        <v>0.35011709600000002</v>
      </c>
      <c r="N71">
        <v>9.9999949336051899E-2</v>
      </c>
      <c r="O71">
        <v>2.5999999791383699</v>
      </c>
      <c r="P71">
        <v>12.055651307106</v>
      </c>
      <c r="Q71">
        <v>7.3640278442762703</v>
      </c>
      <c r="R71">
        <v>188.93325927711601</v>
      </c>
      <c r="S71">
        <v>32.1889078826418</v>
      </c>
      <c r="T71">
        <v>0.34292640585638801</v>
      </c>
      <c r="U71">
        <v>116.324301277429</v>
      </c>
      <c r="V71" t="s">
        <v>54</v>
      </c>
      <c r="W71">
        <v>24617</v>
      </c>
      <c r="X71">
        <v>680776</v>
      </c>
    </row>
    <row r="72" spans="1:24" x14ac:dyDescent="0.45">
      <c r="A72" t="s">
        <v>179</v>
      </c>
      <c r="B72" t="s">
        <v>53</v>
      </c>
      <c r="C72">
        <v>6429</v>
      </c>
      <c r="D72">
        <v>8.3838855000000004E-2</v>
      </c>
      <c r="E72">
        <v>0.18058795999999999</v>
      </c>
      <c r="F72">
        <v>0.464254952</v>
      </c>
      <c r="G72">
        <v>0.289596676</v>
      </c>
      <c r="H72">
        <v>0.35273972599999998</v>
      </c>
      <c r="I72">
        <v>0.45109918599999999</v>
      </c>
      <c r="J72">
        <v>0.80383891200000002</v>
      </c>
      <c r="K72">
        <v>0.16150250999999999</v>
      </c>
      <c r="L72">
        <v>4.65239691186245</v>
      </c>
      <c r="M72">
        <v>0.33221925099999999</v>
      </c>
      <c r="N72">
        <v>20.300000555813298</v>
      </c>
      <c r="O72">
        <v>0.60000015050172795</v>
      </c>
      <c r="P72">
        <v>14.973199307918501</v>
      </c>
      <c r="Q72">
        <v>6.3443355930503396</v>
      </c>
      <c r="R72">
        <v>923.30291999711199</v>
      </c>
      <c r="S72">
        <v>164.17553798689099</v>
      </c>
      <c r="T72">
        <v>0.34622028179648201</v>
      </c>
      <c r="U72">
        <v>116.269484362063</v>
      </c>
      <c r="V72" t="s">
        <v>179</v>
      </c>
      <c r="W72">
        <v>12161</v>
      </c>
      <c r="X72">
        <v>593428</v>
      </c>
    </row>
    <row r="73" spans="1:24" x14ac:dyDescent="0.45">
      <c r="A73" t="s">
        <v>1313</v>
      </c>
      <c r="B73" t="s">
        <v>76</v>
      </c>
      <c r="C73">
        <v>485</v>
      </c>
      <c r="D73">
        <v>6.5979381000000004E-2</v>
      </c>
      <c r="E73">
        <v>0.243298969</v>
      </c>
      <c r="F73">
        <v>0.27118643999999997</v>
      </c>
      <c r="G73">
        <v>0.25055928399999999</v>
      </c>
      <c r="H73">
        <v>0.298969072</v>
      </c>
      <c r="I73">
        <v>0.47203579400000001</v>
      </c>
      <c r="J73">
        <v>0.77100486599999996</v>
      </c>
      <c r="K73">
        <v>0.22147650999999999</v>
      </c>
      <c r="L73">
        <v>5.8088575483209999</v>
      </c>
      <c r="M73">
        <v>0.28387096699999997</v>
      </c>
      <c r="N73">
        <v>-0.90000004321336702</v>
      </c>
      <c r="O73">
        <v>-0.30000000447034803</v>
      </c>
      <c r="P73">
        <v>0.422140382230281</v>
      </c>
      <c r="Q73">
        <v>1.8711327845230601</v>
      </c>
      <c r="R73">
        <v>63.482598680507401</v>
      </c>
      <c r="S73">
        <v>5.7867934214585501</v>
      </c>
      <c r="T73">
        <v>0.32811525347306503</v>
      </c>
      <c r="U73">
        <v>116.21702014264901</v>
      </c>
      <c r="V73" t="s">
        <v>1313</v>
      </c>
      <c r="W73">
        <v>22542</v>
      </c>
      <c r="X73">
        <v>671732</v>
      </c>
    </row>
    <row r="74" spans="1:24" x14ac:dyDescent="0.45">
      <c r="A74" t="s">
        <v>1114</v>
      </c>
      <c r="B74" t="s">
        <v>49</v>
      </c>
      <c r="C74">
        <v>1847</v>
      </c>
      <c r="D74">
        <v>9.4748239999999997E-2</v>
      </c>
      <c r="E74">
        <v>9.6372495000000002E-2</v>
      </c>
      <c r="F74">
        <v>0.98314606699999996</v>
      </c>
      <c r="G74">
        <v>0.28649635000000001</v>
      </c>
      <c r="H74">
        <v>0.35776330000000001</v>
      </c>
      <c r="I74">
        <v>0.39781021799999999</v>
      </c>
      <c r="J74">
        <v>0.75557351800000006</v>
      </c>
      <c r="K74">
        <v>0.111313868</v>
      </c>
      <c r="L74">
        <v>5.99022245581157</v>
      </c>
      <c r="M74">
        <v>0.307851239</v>
      </c>
      <c r="N74">
        <v>4.6000000014901099</v>
      </c>
      <c r="O74">
        <v>1.1000000238418499</v>
      </c>
      <c r="P74">
        <v>8.8501023054122907</v>
      </c>
      <c r="Q74">
        <v>1.49497457453981</v>
      </c>
      <c r="R74">
        <v>246.82129330418101</v>
      </c>
      <c r="S74">
        <v>28.487641687012101</v>
      </c>
      <c r="T74">
        <v>0.33271943838604101</v>
      </c>
      <c r="U74">
        <v>116.13218225946</v>
      </c>
      <c r="V74" t="s">
        <v>1114</v>
      </c>
      <c r="W74">
        <v>24610</v>
      </c>
      <c r="X74">
        <v>680757</v>
      </c>
    </row>
    <row r="75" spans="1:24" x14ac:dyDescent="0.45">
      <c r="A75" t="s">
        <v>170</v>
      </c>
      <c r="B75" t="s">
        <v>90</v>
      </c>
      <c r="C75">
        <v>1396</v>
      </c>
      <c r="D75">
        <v>9.3839540999999999E-2</v>
      </c>
      <c r="E75">
        <v>0.13610315100000001</v>
      </c>
      <c r="F75">
        <v>0.68947368399999998</v>
      </c>
      <c r="G75">
        <v>0.27600327600000002</v>
      </c>
      <c r="H75">
        <v>0.360832137</v>
      </c>
      <c r="I75">
        <v>0.39803439800000001</v>
      </c>
      <c r="J75">
        <v>0.75886653500000001</v>
      </c>
      <c r="K75">
        <v>0.12203112200000001</v>
      </c>
      <c r="L75">
        <v>3.48694300423637</v>
      </c>
      <c r="M75">
        <v>0.30662710100000001</v>
      </c>
      <c r="N75">
        <v>2.2000000774860302</v>
      </c>
      <c r="O75">
        <v>0.70000001788139299</v>
      </c>
      <c r="P75">
        <v>-0.163701511919498</v>
      </c>
      <c r="Q75">
        <v>-3.6191748226992702</v>
      </c>
      <c r="R75">
        <v>190.78327676492299</v>
      </c>
      <c r="S75">
        <v>26.3860316483917</v>
      </c>
      <c r="T75">
        <v>0.335879391856025</v>
      </c>
      <c r="U75">
        <v>115.99045596993901</v>
      </c>
      <c r="V75" t="s">
        <v>170</v>
      </c>
      <c r="W75">
        <v>24679</v>
      </c>
      <c r="X75">
        <v>680977</v>
      </c>
    </row>
    <row r="76" spans="1:24" x14ac:dyDescent="0.45">
      <c r="A76" t="s">
        <v>186</v>
      </c>
      <c r="B76" t="s">
        <v>103</v>
      </c>
      <c r="C76">
        <v>5912</v>
      </c>
      <c r="D76">
        <v>5.2435722999999997E-2</v>
      </c>
      <c r="E76">
        <v>0.20111637299999999</v>
      </c>
      <c r="F76">
        <v>0.26072329599999999</v>
      </c>
      <c r="G76">
        <v>0.28640147999999999</v>
      </c>
      <c r="H76">
        <v>0.34181941599999999</v>
      </c>
      <c r="I76">
        <v>0.44292321899999998</v>
      </c>
      <c r="J76">
        <v>0.78474263499999997</v>
      </c>
      <c r="K76">
        <v>0.15652173899999999</v>
      </c>
      <c r="L76">
        <v>7.3391130360532797</v>
      </c>
      <c r="M76">
        <v>0.341415625</v>
      </c>
      <c r="N76">
        <v>21.400000520050501</v>
      </c>
      <c r="O76">
        <v>2.1999999880790702</v>
      </c>
      <c r="P76">
        <v>12.2203194797039</v>
      </c>
      <c r="Q76">
        <v>25.7662032116204</v>
      </c>
      <c r="R76">
        <v>809.09566448907299</v>
      </c>
      <c r="S76">
        <v>118.24392416606599</v>
      </c>
      <c r="T76">
        <v>0.339802502540831</v>
      </c>
      <c r="U76">
        <v>115.919871182026</v>
      </c>
      <c r="V76" t="s">
        <v>186</v>
      </c>
      <c r="W76">
        <v>9241</v>
      </c>
      <c r="X76">
        <v>516782</v>
      </c>
    </row>
    <row r="77" spans="1:24" x14ac:dyDescent="0.45">
      <c r="A77" t="s">
        <v>1178</v>
      </c>
      <c r="B77" t="s">
        <v>47</v>
      </c>
      <c r="C77">
        <v>1908</v>
      </c>
      <c r="D77">
        <v>0.102725366</v>
      </c>
      <c r="E77">
        <v>0.23165618399999999</v>
      </c>
      <c r="F77">
        <v>0.44343891400000002</v>
      </c>
      <c r="G77">
        <v>0.23731884</v>
      </c>
      <c r="H77">
        <v>0.33298374400000003</v>
      </c>
      <c r="I77">
        <v>0.43417874299999998</v>
      </c>
      <c r="J77">
        <v>0.767162487</v>
      </c>
      <c r="K77">
        <v>0.196859903</v>
      </c>
      <c r="L77">
        <v>2.18836394939277</v>
      </c>
      <c r="M77">
        <v>0.27700348400000002</v>
      </c>
      <c r="N77">
        <v>-1.1000000834465</v>
      </c>
      <c r="O77">
        <v>-4.0999998077750197</v>
      </c>
      <c r="P77">
        <v>-3.9190337136387798</v>
      </c>
      <c r="Q77">
        <v>-2.1628163724672</v>
      </c>
      <c r="R77">
        <v>258.72734584580598</v>
      </c>
      <c r="S77">
        <v>31.2705377704977</v>
      </c>
      <c r="T77">
        <v>0.33392382845157298</v>
      </c>
      <c r="U77">
        <v>115.821239102135</v>
      </c>
      <c r="V77" t="s">
        <v>1178</v>
      </c>
      <c r="W77">
        <v>19352</v>
      </c>
      <c r="X77">
        <v>669221</v>
      </c>
    </row>
    <row r="78" spans="1:24" x14ac:dyDescent="0.45">
      <c r="A78" t="s">
        <v>211</v>
      </c>
      <c r="B78" t="s">
        <v>98</v>
      </c>
      <c r="C78">
        <v>2017</v>
      </c>
      <c r="D78">
        <v>0.11502231</v>
      </c>
      <c r="E78">
        <v>0.26673277099999998</v>
      </c>
      <c r="F78">
        <v>0.43122676500000001</v>
      </c>
      <c r="G78">
        <v>0.23599999999999999</v>
      </c>
      <c r="H78">
        <v>0.33101736900000001</v>
      </c>
      <c r="I78">
        <v>0.45314285700000001</v>
      </c>
      <c r="J78">
        <v>0.78416022600000002</v>
      </c>
      <c r="K78">
        <v>0.21714285699999999</v>
      </c>
      <c r="L78">
        <v>2.4339984402346602</v>
      </c>
      <c r="M78">
        <v>0.28255092999999998</v>
      </c>
      <c r="N78">
        <v>-1.20000005513429</v>
      </c>
      <c r="O78">
        <v>0.39999997615814198</v>
      </c>
      <c r="P78">
        <v>-4.4356268867850304</v>
      </c>
      <c r="Q78">
        <v>-2.6433348406571802</v>
      </c>
      <c r="R78">
        <v>279.57006624759998</v>
      </c>
      <c r="S78">
        <v>37.096745614426901</v>
      </c>
      <c r="T78">
        <v>0.33678952508252302</v>
      </c>
      <c r="U78">
        <v>115.65571072093699</v>
      </c>
      <c r="V78" t="s">
        <v>211</v>
      </c>
      <c r="W78">
        <v>15161</v>
      </c>
      <c r="X78">
        <v>641598</v>
      </c>
    </row>
    <row r="79" spans="1:24" x14ac:dyDescent="0.45">
      <c r="A79" t="s">
        <v>180</v>
      </c>
      <c r="B79" t="s">
        <v>78</v>
      </c>
      <c r="C79">
        <v>8681</v>
      </c>
      <c r="D79">
        <v>0.14572053900000001</v>
      </c>
      <c r="E79">
        <v>0.16541873000000001</v>
      </c>
      <c r="F79">
        <v>0.88091922</v>
      </c>
      <c r="G79">
        <v>0.24172819200000001</v>
      </c>
      <c r="H79">
        <v>0.353991475</v>
      </c>
      <c r="I79">
        <v>0.43068088500000001</v>
      </c>
      <c r="J79">
        <v>0.78467235999999996</v>
      </c>
      <c r="K79">
        <v>0.188952693</v>
      </c>
      <c r="L79">
        <v>3.05760429448764</v>
      </c>
      <c r="M79">
        <v>0.25778331199999999</v>
      </c>
      <c r="N79">
        <v>-3.9999996796250299</v>
      </c>
      <c r="O79">
        <v>-3.0000001117587001</v>
      </c>
      <c r="P79">
        <v>-3.3719895184039999</v>
      </c>
      <c r="Q79">
        <v>-3.71799830300733</v>
      </c>
      <c r="R79">
        <v>1197.16114162964</v>
      </c>
      <c r="S79">
        <v>184.179990548023</v>
      </c>
      <c r="T79">
        <v>0.34154288419731399</v>
      </c>
      <c r="U79">
        <v>115.455803139303</v>
      </c>
      <c r="V79" t="s">
        <v>180</v>
      </c>
      <c r="W79">
        <v>2396</v>
      </c>
      <c r="X79">
        <v>467793</v>
      </c>
    </row>
    <row r="80" spans="1:24" x14ac:dyDescent="0.45">
      <c r="A80" t="s">
        <v>133</v>
      </c>
      <c r="B80" t="s">
        <v>55</v>
      </c>
      <c r="C80">
        <v>2025</v>
      </c>
      <c r="D80">
        <v>8.8395060999999997E-2</v>
      </c>
      <c r="E80">
        <v>0.30666666599999998</v>
      </c>
      <c r="F80">
        <v>0.28824476599999999</v>
      </c>
      <c r="G80">
        <v>0.24889135200000001</v>
      </c>
      <c r="H80">
        <v>0.32296296200000002</v>
      </c>
      <c r="I80">
        <v>0.46951219500000002</v>
      </c>
      <c r="J80">
        <v>0.79247515700000004</v>
      </c>
      <c r="K80">
        <v>0.22062084300000001</v>
      </c>
      <c r="L80">
        <v>5.0286941666670097</v>
      </c>
      <c r="M80">
        <v>0.31569343</v>
      </c>
      <c r="N80">
        <v>5.69999988377094</v>
      </c>
      <c r="O80">
        <v>9.9999994039535495E-2</v>
      </c>
      <c r="P80">
        <v>1.9414154170080999</v>
      </c>
      <c r="Q80">
        <v>2.92267326358705</v>
      </c>
      <c r="R80">
        <v>282.85285333571102</v>
      </c>
      <c r="S80">
        <v>40.485462256046702</v>
      </c>
      <c r="T80">
        <v>0.338677750926206</v>
      </c>
      <c r="U80">
        <v>114.99701240218801</v>
      </c>
      <c r="V80" t="s">
        <v>133</v>
      </c>
      <c r="W80">
        <v>15711</v>
      </c>
      <c r="X80">
        <v>641933</v>
      </c>
    </row>
    <row r="81" spans="1:24" x14ac:dyDescent="0.45">
      <c r="A81" t="s">
        <v>129</v>
      </c>
      <c r="B81" t="s">
        <v>86</v>
      </c>
      <c r="C81">
        <v>3975</v>
      </c>
      <c r="D81">
        <v>0.10062893000000001</v>
      </c>
      <c r="E81">
        <v>0.20528301800000001</v>
      </c>
      <c r="F81">
        <v>0.49019607799999998</v>
      </c>
      <c r="G81">
        <v>0.24897240100000001</v>
      </c>
      <c r="H81">
        <v>0.34851534899999997</v>
      </c>
      <c r="I81">
        <v>0.414268937</v>
      </c>
      <c r="J81">
        <v>0.76278428600000003</v>
      </c>
      <c r="K81">
        <v>0.16529653599999999</v>
      </c>
      <c r="L81">
        <v>4.4183982928038299</v>
      </c>
      <c r="M81">
        <v>0.29108356600000002</v>
      </c>
      <c r="N81">
        <v>0.90000003576278598</v>
      </c>
      <c r="O81">
        <v>2.1999999508261601</v>
      </c>
      <c r="P81">
        <v>1.24989951160387</v>
      </c>
      <c r="Q81">
        <v>0.68368215742520899</v>
      </c>
      <c r="R81">
        <v>536.59280081016902</v>
      </c>
      <c r="S81">
        <v>62.463998145591802</v>
      </c>
      <c r="T81">
        <v>0.33403205288313298</v>
      </c>
      <c r="U81">
        <v>114.922663220191</v>
      </c>
      <c r="V81" t="s">
        <v>129</v>
      </c>
      <c r="W81">
        <v>11445</v>
      </c>
      <c r="X81">
        <v>592192</v>
      </c>
    </row>
    <row r="82" spans="1:24" x14ac:dyDescent="0.45">
      <c r="A82" t="s">
        <v>1276</v>
      </c>
      <c r="B82" t="s">
        <v>98</v>
      </c>
      <c r="C82">
        <v>925</v>
      </c>
      <c r="D82">
        <v>6.3783782999999997E-2</v>
      </c>
      <c r="E82">
        <v>0.31459459400000001</v>
      </c>
      <c r="F82">
        <v>0.20274913999999999</v>
      </c>
      <c r="G82">
        <v>0.23471882599999999</v>
      </c>
      <c r="H82">
        <v>0.31635969600000002</v>
      </c>
      <c r="I82">
        <v>0.43765281099999997</v>
      </c>
      <c r="J82">
        <v>0.754012507</v>
      </c>
      <c r="K82">
        <v>0.20293398500000001</v>
      </c>
      <c r="L82">
        <v>5.9137642076718997</v>
      </c>
      <c r="M82">
        <v>0.31034482699999999</v>
      </c>
      <c r="N82">
        <v>2.0000000298023202</v>
      </c>
      <c r="O82">
        <v>1.1999999731779001</v>
      </c>
      <c r="P82">
        <v>1.29086974263191</v>
      </c>
      <c r="Q82">
        <v>1.05565505148842</v>
      </c>
      <c r="R82">
        <v>120.12910485286601</v>
      </c>
      <c r="S82">
        <v>9.4931065144053903</v>
      </c>
      <c r="T82">
        <v>0.32681110236236099</v>
      </c>
      <c r="U82">
        <v>114.782717603541</v>
      </c>
      <c r="V82" t="s">
        <v>1276</v>
      </c>
      <c r="W82">
        <v>19354</v>
      </c>
      <c r="X82">
        <v>670042</v>
      </c>
    </row>
    <row r="83" spans="1:24" x14ac:dyDescent="0.45">
      <c r="A83" t="s">
        <v>1079</v>
      </c>
      <c r="B83" t="s">
        <v>84</v>
      </c>
      <c r="C83">
        <v>1242</v>
      </c>
      <c r="D83">
        <v>5.958132E-2</v>
      </c>
      <c r="E83">
        <v>0.27858293000000001</v>
      </c>
      <c r="F83">
        <v>0.21387283200000001</v>
      </c>
      <c r="G83">
        <v>0.24933920700000001</v>
      </c>
      <c r="H83">
        <v>0.307010475</v>
      </c>
      <c r="I83">
        <v>0.487224669</v>
      </c>
      <c r="J83">
        <v>0.79423514399999995</v>
      </c>
      <c r="K83">
        <v>0.23788546199999999</v>
      </c>
      <c r="L83">
        <v>2.67906864541126</v>
      </c>
      <c r="M83">
        <v>0.29492455400000001</v>
      </c>
      <c r="N83">
        <v>0.90000021457672097</v>
      </c>
      <c r="O83">
        <v>-0.5</v>
      </c>
      <c r="P83">
        <v>1.3081251159310301</v>
      </c>
      <c r="Q83">
        <v>-2.16678481386043</v>
      </c>
      <c r="R83">
        <v>172.29497698241201</v>
      </c>
      <c r="S83">
        <v>24.2436984583114</v>
      </c>
      <c r="T83">
        <v>0.33792308432330398</v>
      </c>
      <c r="U83">
        <v>114.739380193457</v>
      </c>
      <c r="V83" t="s">
        <v>1079</v>
      </c>
      <c r="W83">
        <v>22275</v>
      </c>
      <c r="X83">
        <v>669394</v>
      </c>
    </row>
    <row r="84" spans="1:24" x14ac:dyDescent="0.45">
      <c r="A84" t="s">
        <v>199</v>
      </c>
      <c r="B84" t="s">
        <v>41</v>
      </c>
      <c r="C84">
        <v>2727</v>
      </c>
      <c r="D84">
        <v>6.6006599999999999E-2</v>
      </c>
      <c r="E84">
        <v>0.18445177800000001</v>
      </c>
      <c r="F84">
        <v>0.35785288199999998</v>
      </c>
      <c r="G84">
        <v>0.26391752499999999</v>
      </c>
      <c r="H84">
        <v>0.33932501799999998</v>
      </c>
      <c r="I84">
        <v>0.40907216400000002</v>
      </c>
      <c r="J84">
        <v>0.74839718200000005</v>
      </c>
      <c r="K84">
        <v>0.145154639</v>
      </c>
      <c r="L84">
        <v>1.9111461546405899</v>
      </c>
      <c r="M84">
        <v>0.304394426</v>
      </c>
      <c r="N84">
        <v>-10.200000420212699</v>
      </c>
      <c r="O84">
        <v>-7.5999999642372096</v>
      </c>
      <c r="P84">
        <v>-6.5289288610219902</v>
      </c>
      <c r="Q84">
        <v>-4.7973881822545001</v>
      </c>
      <c r="R84">
        <v>357.041205180139</v>
      </c>
      <c r="S84">
        <v>30.2616280291988</v>
      </c>
      <c r="T84">
        <v>0.328111163094847</v>
      </c>
      <c r="U84">
        <v>114.681615711997</v>
      </c>
      <c r="V84" t="s">
        <v>199</v>
      </c>
      <c r="W84">
        <v>17982</v>
      </c>
      <c r="X84">
        <v>664034</v>
      </c>
    </row>
    <row r="85" spans="1:24" x14ac:dyDescent="0.45">
      <c r="A85" t="s">
        <v>183</v>
      </c>
      <c r="B85" t="s">
        <v>38</v>
      </c>
      <c r="C85">
        <v>468</v>
      </c>
      <c r="D85">
        <v>5.9829058999999997E-2</v>
      </c>
      <c r="E85">
        <v>0.2008547</v>
      </c>
      <c r="F85">
        <v>0.29787234000000001</v>
      </c>
      <c r="G85">
        <v>0.27649769499999999</v>
      </c>
      <c r="H85">
        <v>0.32334047100000002</v>
      </c>
      <c r="I85">
        <v>0.45391704999999999</v>
      </c>
      <c r="J85">
        <v>0.77725752100000001</v>
      </c>
      <c r="K85">
        <v>0.177419355</v>
      </c>
      <c r="L85">
        <v>6.1062058114684001</v>
      </c>
      <c r="M85">
        <v>0.31692307600000003</v>
      </c>
      <c r="N85">
        <v>0.70000001788139299</v>
      </c>
      <c r="O85">
        <v>0.40000000596046398</v>
      </c>
      <c r="P85">
        <v>2.5246541500091499</v>
      </c>
      <c r="Q85">
        <v>1.1369032799266201</v>
      </c>
      <c r="R85">
        <v>64.066942432471606</v>
      </c>
      <c r="S85">
        <v>8.8825041442597996</v>
      </c>
      <c r="T85">
        <v>0.33436708759852202</v>
      </c>
      <c r="U85">
        <v>114.22285005321</v>
      </c>
      <c r="V85" t="s">
        <v>183</v>
      </c>
      <c r="W85">
        <v>28806</v>
      </c>
      <c r="X85">
        <v>694192</v>
      </c>
    </row>
    <row r="86" spans="1:24" x14ac:dyDescent="0.45">
      <c r="A86" t="s">
        <v>1179</v>
      </c>
      <c r="B86" t="s">
        <v>28</v>
      </c>
      <c r="C86">
        <v>4280</v>
      </c>
      <c r="D86">
        <v>0.113551401</v>
      </c>
      <c r="E86">
        <v>0.23387850399999999</v>
      </c>
      <c r="F86">
        <v>0.485514485</v>
      </c>
      <c r="G86">
        <v>0.25865307199999998</v>
      </c>
      <c r="H86">
        <v>0.348375029</v>
      </c>
      <c r="I86">
        <v>0.42956801700000002</v>
      </c>
      <c r="J86">
        <v>0.77794304599999997</v>
      </c>
      <c r="K86">
        <v>0.17091494500000001</v>
      </c>
      <c r="L86">
        <v>5.6669234251026204</v>
      </c>
      <c r="M86">
        <v>0.31649444999999998</v>
      </c>
      <c r="N86">
        <v>19.1000005453825</v>
      </c>
      <c r="O86">
        <v>-6.4000001251697496</v>
      </c>
      <c r="P86">
        <v>4.48765907436609</v>
      </c>
      <c r="Q86">
        <v>6.21150302630849</v>
      </c>
      <c r="R86">
        <v>590.63889719926101</v>
      </c>
      <c r="S86">
        <v>77.928239751684899</v>
      </c>
      <c r="T86">
        <v>0.33748858183238001</v>
      </c>
      <c r="U86">
        <v>114.01944827136199</v>
      </c>
      <c r="V86" t="s">
        <v>1179</v>
      </c>
      <c r="W86">
        <v>2967</v>
      </c>
      <c r="X86">
        <v>502054</v>
      </c>
    </row>
    <row r="87" spans="1:24" x14ac:dyDescent="0.45">
      <c r="A87" t="s">
        <v>1180</v>
      </c>
      <c r="B87" t="s">
        <v>86</v>
      </c>
      <c r="C87">
        <v>1590</v>
      </c>
      <c r="D87">
        <v>0.128301886</v>
      </c>
      <c r="E87">
        <v>0.20566037700000001</v>
      </c>
      <c r="F87">
        <v>0.62385321100000002</v>
      </c>
      <c r="G87">
        <v>0.24608501099999999</v>
      </c>
      <c r="H87">
        <v>0.35275490799999998</v>
      </c>
      <c r="I87">
        <v>0.41088739699999999</v>
      </c>
      <c r="J87">
        <v>0.76364230499999997</v>
      </c>
      <c r="K87">
        <v>0.164802386</v>
      </c>
      <c r="L87">
        <v>3.7594101972403902</v>
      </c>
      <c r="M87">
        <v>0.28717948700000001</v>
      </c>
      <c r="N87">
        <v>-1.9999999850988299</v>
      </c>
      <c r="O87">
        <v>3.6000000089406901</v>
      </c>
      <c r="P87">
        <v>-2.3671250268816899</v>
      </c>
      <c r="Q87">
        <v>-2.104710387066</v>
      </c>
      <c r="R87">
        <v>216.86861245593599</v>
      </c>
      <c r="S87">
        <v>26.166066045673901</v>
      </c>
      <c r="T87">
        <v>0.334522346111712</v>
      </c>
      <c r="U87">
        <v>113.73514498779799</v>
      </c>
      <c r="V87" t="s">
        <v>1180</v>
      </c>
      <c r="W87">
        <v>18126</v>
      </c>
      <c r="X87">
        <v>664774</v>
      </c>
    </row>
    <row r="88" spans="1:24" x14ac:dyDescent="0.45">
      <c r="A88" t="s">
        <v>213</v>
      </c>
      <c r="B88" t="s">
        <v>98</v>
      </c>
      <c r="C88">
        <v>3062</v>
      </c>
      <c r="D88">
        <v>8.7851077E-2</v>
      </c>
      <c r="E88">
        <v>0.24918354000000001</v>
      </c>
      <c r="F88">
        <v>0.352555701</v>
      </c>
      <c r="G88">
        <v>0.25009154099999997</v>
      </c>
      <c r="H88">
        <v>0.32375040799999999</v>
      </c>
      <c r="I88">
        <v>0.45001830799999998</v>
      </c>
      <c r="J88">
        <v>0.77376871599999997</v>
      </c>
      <c r="K88">
        <v>0.19992676700000001</v>
      </c>
      <c r="L88">
        <v>4.0229713340476598</v>
      </c>
      <c r="M88">
        <v>0.29731182699999997</v>
      </c>
      <c r="N88">
        <v>-4.5999999344348899</v>
      </c>
      <c r="O88">
        <v>0.60000000894069605</v>
      </c>
      <c r="P88">
        <v>-3.2068839222192702</v>
      </c>
      <c r="Q88">
        <v>-1.33568766200914</v>
      </c>
      <c r="R88">
        <v>406.34421629858002</v>
      </c>
      <c r="S88">
        <v>39.995323565125801</v>
      </c>
      <c r="T88">
        <v>0.33120693393864797</v>
      </c>
      <c r="U88">
        <v>113.653838788248</v>
      </c>
      <c r="V88" t="s">
        <v>213</v>
      </c>
      <c r="W88">
        <v>14274</v>
      </c>
      <c r="X88">
        <v>571745</v>
      </c>
    </row>
    <row r="89" spans="1:24" x14ac:dyDescent="0.45">
      <c r="A89" t="s">
        <v>1277</v>
      </c>
      <c r="B89" t="s">
        <v>43</v>
      </c>
      <c r="C89">
        <v>993</v>
      </c>
      <c r="D89">
        <v>7.0493453999999997E-2</v>
      </c>
      <c r="E89">
        <v>0.28197381599999999</v>
      </c>
      <c r="F89">
        <v>0.25</v>
      </c>
      <c r="G89">
        <v>0.26448087399999998</v>
      </c>
      <c r="H89">
        <v>0.31653225800000001</v>
      </c>
      <c r="I89">
        <v>0.44590163900000002</v>
      </c>
      <c r="J89">
        <v>0.76243389699999997</v>
      </c>
      <c r="K89">
        <v>0.18142076500000001</v>
      </c>
      <c r="L89">
        <v>6.8119501570317897</v>
      </c>
      <c r="M89">
        <v>0.34646962199999998</v>
      </c>
      <c r="N89">
        <v>1.80000007152557</v>
      </c>
      <c r="O89">
        <v>2.6000000238418499</v>
      </c>
      <c r="P89">
        <v>2.6249577999114901</v>
      </c>
      <c r="Q89">
        <v>7.6640511299483398</v>
      </c>
      <c r="R89">
        <v>127.815019461633</v>
      </c>
      <c r="S89">
        <v>9.4570600346935993</v>
      </c>
      <c r="T89">
        <v>0.325700416768056</v>
      </c>
      <c r="U89">
        <v>113.462169818427</v>
      </c>
      <c r="V89" t="s">
        <v>1277</v>
      </c>
      <c r="W89">
        <v>19953</v>
      </c>
      <c r="X89">
        <v>666139</v>
      </c>
    </row>
    <row r="90" spans="1:24" x14ac:dyDescent="0.45">
      <c r="A90" t="s">
        <v>1181</v>
      </c>
      <c r="B90" t="s">
        <v>35</v>
      </c>
      <c r="C90">
        <v>2104</v>
      </c>
      <c r="D90">
        <v>6.5114067999999997E-2</v>
      </c>
      <c r="E90">
        <v>0.22623574099999999</v>
      </c>
      <c r="F90">
        <v>0.28781512599999998</v>
      </c>
      <c r="G90">
        <v>0.27095115600000003</v>
      </c>
      <c r="H90">
        <v>0.32081748999999998</v>
      </c>
      <c r="I90">
        <v>0.46632390699999998</v>
      </c>
      <c r="J90">
        <v>0.78714139699999996</v>
      </c>
      <c r="K90">
        <v>0.19537275100000001</v>
      </c>
      <c r="L90">
        <v>1.87836471003143</v>
      </c>
      <c r="M90">
        <v>0.311913357</v>
      </c>
      <c r="N90">
        <v>0.50000003725290298</v>
      </c>
      <c r="O90">
        <v>-2.59999994188547</v>
      </c>
      <c r="P90">
        <v>-5.4209379553794799</v>
      </c>
      <c r="Q90">
        <v>-1.7764004138298299</v>
      </c>
      <c r="R90">
        <v>288.69311338446698</v>
      </c>
      <c r="S90">
        <v>33.4311990343747</v>
      </c>
      <c r="T90">
        <v>0.33513274696655099</v>
      </c>
      <c r="U90">
        <v>113.412803292652</v>
      </c>
      <c r="V90" t="s">
        <v>1182</v>
      </c>
      <c r="W90">
        <v>17484</v>
      </c>
      <c r="X90">
        <v>650391</v>
      </c>
    </row>
    <row r="91" spans="1:24" x14ac:dyDescent="0.45">
      <c r="A91" t="s">
        <v>1183</v>
      </c>
      <c r="B91" t="s">
        <v>90</v>
      </c>
      <c r="C91">
        <v>1296</v>
      </c>
      <c r="D91">
        <v>0.132716049</v>
      </c>
      <c r="E91">
        <v>0.20138888799999999</v>
      </c>
      <c r="F91">
        <v>0.65900383100000004</v>
      </c>
      <c r="G91">
        <v>0.24436429200000001</v>
      </c>
      <c r="H91">
        <v>0.34416086600000001</v>
      </c>
      <c r="I91">
        <v>0.42110008999999998</v>
      </c>
      <c r="J91">
        <v>0.76526095599999999</v>
      </c>
      <c r="K91">
        <v>0.176735798</v>
      </c>
      <c r="L91">
        <v>5.1047556156999399</v>
      </c>
      <c r="M91">
        <v>0.280637254</v>
      </c>
      <c r="N91">
        <v>3.1999999731779099</v>
      </c>
      <c r="O91">
        <v>1.39999996125698</v>
      </c>
      <c r="P91">
        <v>3.3629753887653302</v>
      </c>
      <c r="Q91">
        <v>0.61518841632641796</v>
      </c>
      <c r="R91">
        <v>174.79559671714901</v>
      </c>
      <c r="S91">
        <v>20.8500572873652</v>
      </c>
      <c r="T91">
        <v>0.33364294583980802</v>
      </c>
      <c r="U91">
        <v>113.21667962558899</v>
      </c>
      <c r="V91" t="s">
        <v>1183</v>
      </c>
      <c r="W91">
        <v>21454</v>
      </c>
      <c r="X91">
        <v>663457</v>
      </c>
    </row>
    <row r="92" spans="1:24" x14ac:dyDescent="0.45">
      <c r="A92" t="s">
        <v>1101</v>
      </c>
      <c r="B92" t="s">
        <v>55</v>
      </c>
      <c r="C92">
        <v>927</v>
      </c>
      <c r="D92">
        <v>6.2567420999999998E-2</v>
      </c>
      <c r="E92">
        <v>0.137001078</v>
      </c>
      <c r="F92">
        <v>0.45669291299999998</v>
      </c>
      <c r="G92">
        <v>0.28891509399999998</v>
      </c>
      <c r="H92">
        <v>0.34519956800000001</v>
      </c>
      <c r="I92">
        <v>0.438679245</v>
      </c>
      <c r="J92">
        <v>0.78387881299999995</v>
      </c>
      <c r="K92">
        <v>0.14976415100000001</v>
      </c>
      <c r="L92">
        <v>4.1808293029677097</v>
      </c>
      <c r="M92">
        <v>0.31526390799999998</v>
      </c>
      <c r="N92">
        <v>-4.0999998599290803</v>
      </c>
      <c r="O92">
        <v>-2.50000004470348</v>
      </c>
      <c r="P92">
        <v>-4.5609722137451101</v>
      </c>
      <c r="Q92">
        <v>-6.5370182506740093E-2</v>
      </c>
      <c r="R92">
        <v>130.63615348737599</v>
      </c>
      <c r="S92">
        <v>19.049862278513501</v>
      </c>
      <c r="T92">
        <v>0.340645432793721</v>
      </c>
      <c r="U92">
        <v>113.119749054275</v>
      </c>
      <c r="V92" t="s">
        <v>1101</v>
      </c>
      <c r="W92">
        <v>31837</v>
      </c>
      <c r="X92">
        <v>807799</v>
      </c>
    </row>
    <row r="93" spans="1:24" x14ac:dyDescent="0.45">
      <c r="A93" t="s">
        <v>147</v>
      </c>
      <c r="B93" t="s">
        <v>47</v>
      </c>
      <c r="C93">
        <v>1333</v>
      </c>
      <c r="D93">
        <v>4.8012002999999998E-2</v>
      </c>
      <c r="E93">
        <v>0.21755438799999999</v>
      </c>
      <c r="F93">
        <v>0.22068965500000001</v>
      </c>
      <c r="G93">
        <v>0.28160000000000002</v>
      </c>
      <c r="H93">
        <v>0.32231404899999999</v>
      </c>
      <c r="I93">
        <v>0.46079999999999999</v>
      </c>
      <c r="J93">
        <v>0.78311404900000003</v>
      </c>
      <c r="K93">
        <v>0.1792</v>
      </c>
      <c r="L93">
        <v>6.3483479760101904</v>
      </c>
      <c r="M93">
        <v>0.33333333300000001</v>
      </c>
      <c r="N93">
        <v>4.4999999180436099</v>
      </c>
      <c r="O93">
        <v>1.1999999880790699</v>
      </c>
      <c r="P93">
        <v>6.1521051824092803</v>
      </c>
      <c r="Q93">
        <v>3.5196220739744599</v>
      </c>
      <c r="R93">
        <v>182.76029388272499</v>
      </c>
      <c r="S93">
        <v>25.035335895059301</v>
      </c>
      <c r="T93">
        <v>0.33682291928406799</v>
      </c>
      <c r="U93">
        <v>112.999255783461</v>
      </c>
      <c r="V93" t="s">
        <v>147</v>
      </c>
      <c r="W93">
        <v>25931</v>
      </c>
      <c r="X93">
        <v>671739</v>
      </c>
    </row>
    <row r="94" spans="1:24" x14ac:dyDescent="0.45">
      <c r="A94" t="s">
        <v>216</v>
      </c>
      <c r="B94" t="s">
        <v>68</v>
      </c>
      <c r="C94">
        <v>4580</v>
      </c>
      <c r="D94">
        <v>0.112008733</v>
      </c>
      <c r="E94">
        <v>0.18777292500000001</v>
      </c>
      <c r="F94">
        <v>0.59651162700000004</v>
      </c>
      <c r="G94">
        <v>0.25819364500000003</v>
      </c>
      <c r="H94">
        <v>0.343032159</v>
      </c>
      <c r="I94">
        <v>0.44733550100000002</v>
      </c>
      <c r="J94">
        <v>0.79036766000000003</v>
      </c>
      <c r="K94">
        <v>0.189141856</v>
      </c>
      <c r="L94">
        <v>2.5222056379933702</v>
      </c>
      <c r="M94">
        <v>0.28685524099999998</v>
      </c>
      <c r="N94">
        <v>-19.699999853968599</v>
      </c>
      <c r="O94">
        <v>-5.60000012814998</v>
      </c>
      <c r="P94">
        <v>-17.721521750092499</v>
      </c>
      <c r="Q94">
        <v>-9.6818973708432097</v>
      </c>
      <c r="R94">
        <v>635.78319101846205</v>
      </c>
      <c r="S94">
        <v>85.501697861313602</v>
      </c>
      <c r="T94">
        <v>0.33822740676461299</v>
      </c>
      <c r="U94">
        <v>112.52131745254501</v>
      </c>
      <c r="V94" t="s">
        <v>216</v>
      </c>
      <c r="W94">
        <v>13145</v>
      </c>
      <c r="X94">
        <v>605137</v>
      </c>
    </row>
    <row r="95" spans="1:24" x14ac:dyDescent="0.45">
      <c r="A95" t="s">
        <v>173</v>
      </c>
      <c r="B95" t="s">
        <v>35</v>
      </c>
      <c r="C95">
        <v>3015</v>
      </c>
      <c r="D95">
        <v>7.0315090999999996E-2</v>
      </c>
      <c r="E95">
        <v>0.206965174</v>
      </c>
      <c r="F95">
        <v>0.33974358900000001</v>
      </c>
      <c r="G95">
        <v>0.246630236</v>
      </c>
      <c r="H95">
        <v>0.30667109100000001</v>
      </c>
      <c r="I95">
        <v>0.47030965299999999</v>
      </c>
      <c r="J95">
        <v>0.77698074399999995</v>
      </c>
      <c r="K95">
        <v>0.22367941699999999</v>
      </c>
      <c r="L95">
        <v>2.7579621894378898</v>
      </c>
      <c r="M95">
        <v>0.264558232</v>
      </c>
      <c r="N95">
        <v>1.5000001341104501</v>
      </c>
      <c r="O95">
        <v>4.2000000327825502</v>
      </c>
      <c r="P95">
        <v>-1.7780747413635201</v>
      </c>
      <c r="Q95">
        <v>-4.0729078541044101</v>
      </c>
      <c r="R95">
        <v>400.42785221021097</v>
      </c>
      <c r="S95">
        <v>38.818064857828197</v>
      </c>
      <c r="T95">
        <v>0.330550186018994</v>
      </c>
      <c r="U95">
        <v>112.493702075822</v>
      </c>
      <c r="V95" t="s">
        <v>173</v>
      </c>
      <c r="W95">
        <v>14551</v>
      </c>
      <c r="X95">
        <v>623993</v>
      </c>
    </row>
    <row r="96" spans="1:24" x14ac:dyDescent="0.45">
      <c r="A96" t="s">
        <v>1184</v>
      </c>
      <c r="B96" t="s">
        <v>86</v>
      </c>
      <c r="C96">
        <v>2496</v>
      </c>
      <c r="D96">
        <v>0.100160256</v>
      </c>
      <c r="E96">
        <v>0.25400641000000002</v>
      </c>
      <c r="F96">
        <v>0.39432176600000002</v>
      </c>
      <c r="G96">
        <v>0.240327719</v>
      </c>
      <c r="H96">
        <v>0.32409638499999999</v>
      </c>
      <c r="I96">
        <v>0.45653163400000002</v>
      </c>
      <c r="J96">
        <v>0.78062801900000001</v>
      </c>
      <c r="K96">
        <v>0.216203915</v>
      </c>
      <c r="L96">
        <v>4.9408621669056201</v>
      </c>
      <c r="M96">
        <v>0.28977657400000001</v>
      </c>
      <c r="N96">
        <v>5.1999998241662899</v>
      </c>
      <c r="O96">
        <v>6.6000000387430102</v>
      </c>
      <c r="P96">
        <v>7.2596129775047302</v>
      </c>
      <c r="Q96">
        <v>-3.1572810944635399</v>
      </c>
      <c r="R96">
        <v>339.340687266776</v>
      </c>
      <c r="S96">
        <v>38.901864066013601</v>
      </c>
      <c r="T96">
        <v>0.33322105745771002</v>
      </c>
      <c r="U96">
        <v>112.362281035992</v>
      </c>
      <c r="V96" t="s">
        <v>1184</v>
      </c>
      <c r="W96">
        <v>14854</v>
      </c>
      <c r="X96">
        <v>573262</v>
      </c>
    </row>
    <row r="97" spans="1:24" x14ac:dyDescent="0.45">
      <c r="A97" t="s">
        <v>1185</v>
      </c>
      <c r="B97" t="s">
        <v>78</v>
      </c>
      <c r="C97">
        <v>1012</v>
      </c>
      <c r="D97">
        <v>5.4347826000000002E-2</v>
      </c>
      <c r="E97">
        <v>0.16600790500000001</v>
      </c>
      <c r="F97">
        <v>0.327380952</v>
      </c>
      <c r="G97">
        <v>0.27165775399999997</v>
      </c>
      <c r="H97">
        <v>0.32213438700000002</v>
      </c>
      <c r="I97">
        <v>0.42459892999999999</v>
      </c>
      <c r="J97">
        <v>0.74673331700000001</v>
      </c>
      <c r="K97">
        <v>0.15294117600000001</v>
      </c>
      <c r="L97">
        <v>2.56976327843386</v>
      </c>
      <c r="M97">
        <v>0.30469798599999998</v>
      </c>
      <c r="N97">
        <v>-0.69999998807907104</v>
      </c>
      <c r="O97">
        <v>-4.8000000119209201</v>
      </c>
      <c r="P97">
        <v>-1.97172576189041</v>
      </c>
      <c r="Q97">
        <v>-2.02404050854966</v>
      </c>
      <c r="R97">
        <v>128.75634402175999</v>
      </c>
      <c r="S97">
        <v>10.5525614856715</v>
      </c>
      <c r="T97">
        <v>0.32477068741880399</v>
      </c>
      <c r="U97">
        <v>112.075433033008</v>
      </c>
      <c r="V97" t="s">
        <v>1185</v>
      </c>
      <c r="W97">
        <v>20538</v>
      </c>
      <c r="X97">
        <v>669304</v>
      </c>
    </row>
    <row r="98" spans="1:24" x14ac:dyDescent="0.45">
      <c r="A98" t="s">
        <v>192</v>
      </c>
      <c r="B98" t="s">
        <v>32</v>
      </c>
      <c r="C98">
        <v>3559</v>
      </c>
      <c r="D98">
        <v>9.0755829999999996E-2</v>
      </c>
      <c r="E98">
        <v>0.20398988400000001</v>
      </c>
      <c r="F98">
        <v>0.44490358099999999</v>
      </c>
      <c r="G98">
        <v>0.26282656500000001</v>
      </c>
      <c r="H98">
        <v>0.33164414399999997</v>
      </c>
      <c r="I98">
        <v>0.439408246</v>
      </c>
      <c r="J98">
        <v>0.77105239000000003</v>
      </c>
      <c r="K98">
        <v>0.17658168099999999</v>
      </c>
      <c r="L98">
        <v>3.5368635885433499</v>
      </c>
      <c r="M98">
        <v>0.29812606400000002</v>
      </c>
      <c r="N98">
        <v>-2.00000002235174</v>
      </c>
      <c r="O98">
        <v>-1.7999999597668599</v>
      </c>
      <c r="P98">
        <v>-5.6850390098989001</v>
      </c>
      <c r="Q98">
        <v>-3.49969501094892</v>
      </c>
      <c r="R98">
        <v>476.40228187719299</v>
      </c>
      <c r="S98">
        <v>49.066518914494601</v>
      </c>
      <c r="T98">
        <v>0.33156451176627999</v>
      </c>
      <c r="U98">
        <v>111.855484431148</v>
      </c>
      <c r="V98" t="s">
        <v>192</v>
      </c>
      <c r="W98">
        <v>16997</v>
      </c>
      <c r="X98">
        <v>650402</v>
      </c>
    </row>
    <row r="99" spans="1:24" x14ac:dyDescent="0.45">
      <c r="A99" t="s">
        <v>146</v>
      </c>
      <c r="B99" t="s">
        <v>49</v>
      </c>
      <c r="C99">
        <v>2166</v>
      </c>
      <c r="D99">
        <v>7.7100645999999995E-2</v>
      </c>
      <c r="E99">
        <v>0.164358264</v>
      </c>
      <c r="F99">
        <v>0.46910112300000001</v>
      </c>
      <c r="G99">
        <v>0.263131055</v>
      </c>
      <c r="H99">
        <v>0.32454923699999999</v>
      </c>
      <c r="I99">
        <v>0.44518102999999998</v>
      </c>
      <c r="J99">
        <v>0.76973026700000002</v>
      </c>
      <c r="K99">
        <v>0.182049975</v>
      </c>
      <c r="L99">
        <v>3.0510183064943202</v>
      </c>
      <c r="M99">
        <v>0.28246753200000002</v>
      </c>
      <c r="N99">
        <v>-5.5999999642372096</v>
      </c>
      <c r="O99">
        <v>-2.30000004172325</v>
      </c>
      <c r="P99">
        <v>-5.1657130271196303</v>
      </c>
      <c r="Q99">
        <v>-0.76185931125655704</v>
      </c>
      <c r="R99">
        <v>283.58791600942101</v>
      </c>
      <c r="S99">
        <v>24.241012037093999</v>
      </c>
      <c r="T99">
        <v>0.32822881494933598</v>
      </c>
      <c r="U99">
        <v>111.802233219874</v>
      </c>
      <c r="V99" t="s">
        <v>146</v>
      </c>
      <c r="W99">
        <v>18839</v>
      </c>
      <c r="X99">
        <v>647304</v>
      </c>
    </row>
    <row r="100" spans="1:24" x14ac:dyDescent="0.45">
      <c r="A100" t="s">
        <v>1186</v>
      </c>
      <c r="B100" t="s">
        <v>121</v>
      </c>
      <c r="C100">
        <v>4846</v>
      </c>
      <c r="D100">
        <v>0.138258357</v>
      </c>
      <c r="E100">
        <v>0.23008666899999999</v>
      </c>
      <c r="F100">
        <v>0.60089685999999998</v>
      </c>
      <c r="G100">
        <v>0.23558043300000001</v>
      </c>
      <c r="H100">
        <v>0.34373063399999998</v>
      </c>
      <c r="I100">
        <v>0.42346069600000003</v>
      </c>
      <c r="J100">
        <v>0.76719132999999995</v>
      </c>
      <c r="K100">
        <v>0.18788026299999999</v>
      </c>
      <c r="L100">
        <v>2.2099440594584401</v>
      </c>
      <c r="M100">
        <v>0.27343199400000001</v>
      </c>
      <c r="N100">
        <v>-39.300000853836501</v>
      </c>
      <c r="O100">
        <v>-7.0000000521540597</v>
      </c>
      <c r="P100">
        <v>-23.786763668060299</v>
      </c>
      <c r="Q100">
        <v>-4.6615687666926497</v>
      </c>
      <c r="R100">
        <v>647.82571294633203</v>
      </c>
      <c r="S100">
        <v>75.963890058076899</v>
      </c>
      <c r="T100">
        <v>0.33454113853150502</v>
      </c>
      <c r="U100">
        <v>111.772271248797</v>
      </c>
      <c r="V100" t="s">
        <v>1186</v>
      </c>
      <c r="W100">
        <v>11368</v>
      </c>
      <c r="X100">
        <v>518735</v>
      </c>
    </row>
    <row r="101" spans="1:24" x14ac:dyDescent="0.45">
      <c r="A101" t="s">
        <v>202</v>
      </c>
      <c r="B101" t="s">
        <v>47</v>
      </c>
      <c r="C101">
        <v>3958</v>
      </c>
      <c r="D101">
        <v>0.10737746300000001</v>
      </c>
      <c r="E101">
        <v>0.26528549699999998</v>
      </c>
      <c r="F101">
        <v>0.40476190400000001</v>
      </c>
      <c r="G101">
        <v>0.24136930600000001</v>
      </c>
      <c r="H101">
        <v>0.32969819900000003</v>
      </c>
      <c r="I101">
        <v>0.46098056199999998</v>
      </c>
      <c r="J101">
        <v>0.79067876100000001</v>
      </c>
      <c r="K101">
        <v>0.219611256</v>
      </c>
      <c r="L101">
        <v>2.3727310159830499</v>
      </c>
      <c r="M101">
        <v>0.28820375300000001</v>
      </c>
      <c r="N101">
        <v>-5.5999998897314001</v>
      </c>
      <c r="O101">
        <v>-4.4000000655651004</v>
      </c>
      <c r="P101">
        <v>-10.8820291906595</v>
      </c>
      <c r="Q101">
        <v>-3.3400772644672498</v>
      </c>
      <c r="R101">
        <v>547.49525471173502</v>
      </c>
      <c r="S101">
        <v>74.131386497545407</v>
      </c>
      <c r="T101">
        <v>0.33806580663121699</v>
      </c>
      <c r="U101">
        <v>111.71368957936799</v>
      </c>
      <c r="V101" t="s">
        <v>202</v>
      </c>
      <c r="W101">
        <v>14221</v>
      </c>
      <c r="X101">
        <v>624585</v>
      </c>
    </row>
    <row r="102" spans="1:24" x14ac:dyDescent="0.45">
      <c r="A102" t="s">
        <v>1088</v>
      </c>
      <c r="B102" t="s">
        <v>86</v>
      </c>
      <c r="C102">
        <v>502</v>
      </c>
      <c r="D102">
        <v>7.7689243000000005E-2</v>
      </c>
      <c r="E102">
        <v>0.28286852499999998</v>
      </c>
      <c r="F102">
        <v>0.27464788699999998</v>
      </c>
      <c r="G102">
        <v>0.255458515</v>
      </c>
      <c r="H102">
        <v>0.314741035</v>
      </c>
      <c r="I102">
        <v>0.447598253</v>
      </c>
      <c r="J102">
        <v>0.76233928799999995</v>
      </c>
      <c r="K102">
        <v>0.192139738</v>
      </c>
      <c r="L102">
        <v>3.5166487137499498</v>
      </c>
      <c r="M102">
        <v>0.32214765099999998</v>
      </c>
      <c r="N102" s="17">
        <v>-1.49011611938476E-8</v>
      </c>
      <c r="O102">
        <v>-0.20000000298023199</v>
      </c>
      <c r="P102">
        <v>0.37422285974025699</v>
      </c>
      <c r="Q102">
        <v>-0.44190992135554502</v>
      </c>
      <c r="R102">
        <v>65.595971239466493</v>
      </c>
      <c r="S102">
        <v>6.24520259882914</v>
      </c>
      <c r="T102">
        <v>0.32716304337978303</v>
      </c>
      <c r="U102">
        <v>111.60594601528901</v>
      </c>
      <c r="V102" t="s">
        <v>1088</v>
      </c>
      <c r="W102">
        <v>22515</v>
      </c>
      <c r="X102">
        <v>671218</v>
      </c>
    </row>
    <row r="103" spans="1:24" x14ac:dyDescent="0.45">
      <c r="A103" t="s">
        <v>142</v>
      </c>
      <c r="B103" t="s">
        <v>121</v>
      </c>
      <c r="C103">
        <v>917</v>
      </c>
      <c r="D103">
        <v>7.9607415000000001E-2</v>
      </c>
      <c r="E103">
        <v>0.32279171200000001</v>
      </c>
      <c r="F103">
        <v>0.24662162100000001</v>
      </c>
      <c r="G103">
        <v>0.257177033</v>
      </c>
      <c r="H103">
        <v>0.31733914899999999</v>
      </c>
      <c r="I103">
        <v>0.46052631500000002</v>
      </c>
      <c r="J103">
        <v>0.77786546400000001</v>
      </c>
      <c r="K103">
        <v>0.20334928199999999</v>
      </c>
      <c r="L103">
        <v>6.4868488584378596</v>
      </c>
      <c r="M103">
        <v>0.35039369999999997</v>
      </c>
      <c r="N103">
        <v>0.20000003278255399</v>
      </c>
      <c r="O103">
        <v>1.0999999791383701</v>
      </c>
      <c r="P103">
        <v>5.1602429747581402</v>
      </c>
      <c r="Q103">
        <v>3.37126199202612</v>
      </c>
      <c r="R103">
        <v>123.293916231802</v>
      </c>
      <c r="S103">
        <v>16.2684362594396</v>
      </c>
      <c r="T103">
        <v>0.33274642885974398</v>
      </c>
      <c r="U103">
        <v>111.249736035127</v>
      </c>
      <c r="V103" t="s">
        <v>142</v>
      </c>
      <c r="W103">
        <v>21711</v>
      </c>
      <c r="X103">
        <v>665833</v>
      </c>
    </row>
    <row r="104" spans="1:24" x14ac:dyDescent="0.45">
      <c r="A104" t="s">
        <v>185</v>
      </c>
      <c r="B104" t="s">
        <v>68</v>
      </c>
      <c r="C104">
        <v>2978</v>
      </c>
      <c r="D104">
        <v>5.5742107999999999E-2</v>
      </c>
      <c r="E104">
        <v>0.19442578899999999</v>
      </c>
      <c r="F104">
        <v>0.28670120799999999</v>
      </c>
      <c r="G104">
        <v>0.27816008599999997</v>
      </c>
      <c r="H104">
        <v>0.322797579</v>
      </c>
      <c r="I104">
        <v>0.45961608100000001</v>
      </c>
      <c r="J104">
        <v>0.78241366000000001</v>
      </c>
      <c r="K104">
        <v>0.18145599500000001</v>
      </c>
      <c r="L104">
        <v>3.3514336072713902</v>
      </c>
      <c r="M104">
        <v>0.31470869099999998</v>
      </c>
      <c r="N104">
        <v>-5.4000001698732296</v>
      </c>
      <c r="O104">
        <v>-1.8999999910593</v>
      </c>
      <c r="P104">
        <v>-5.0108807645738098</v>
      </c>
      <c r="Q104">
        <v>-4.3339078810531602</v>
      </c>
      <c r="R104">
        <v>404.84572202351001</v>
      </c>
      <c r="S104">
        <v>47.312508586906702</v>
      </c>
      <c r="T104">
        <v>0.33397235584082302</v>
      </c>
      <c r="U104">
        <v>111.160621554564</v>
      </c>
      <c r="V104" t="s">
        <v>185</v>
      </c>
      <c r="W104">
        <v>19238</v>
      </c>
      <c r="X104">
        <v>666971</v>
      </c>
    </row>
    <row r="105" spans="1:24" x14ac:dyDescent="0.45">
      <c r="A105" t="s">
        <v>77</v>
      </c>
      <c r="B105" t="s">
        <v>78</v>
      </c>
      <c r="C105">
        <v>1321</v>
      </c>
      <c r="D105">
        <v>8.4784254000000003E-2</v>
      </c>
      <c r="E105">
        <v>0.27176381500000002</v>
      </c>
      <c r="F105">
        <v>0.31197771499999999</v>
      </c>
      <c r="G105">
        <v>0.23413379000000001</v>
      </c>
      <c r="H105">
        <v>0.31558935300000002</v>
      </c>
      <c r="I105">
        <v>0.437392795</v>
      </c>
      <c r="J105">
        <v>0.75298214799999996</v>
      </c>
      <c r="K105">
        <v>0.20325900499999999</v>
      </c>
      <c r="L105">
        <v>3.1769857486023598</v>
      </c>
      <c r="M105">
        <v>0.284391534</v>
      </c>
      <c r="N105">
        <v>-2.3999999240040699</v>
      </c>
      <c r="O105">
        <v>-9.9999956786632496E-2</v>
      </c>
      <c r="P105">
        <v>-2.1479436308145501</v>
      </c>
      <c r="Q105">
        <v>-1.8472116384655199</v>
      </c>
      <c r="R105">
        <v>171.31933525905001</v>
      </c>
      <c r="S105">
        <v>13.691150895804901</v>
      </c>
      <c r="T105">
        <v>0.32611899855837201</v>
      </c>
      <c r="U105">
        <v>110.859848816612</v>
      </c>
      <c r="V105" t="s">
        <v>77</v>
      </c>
      <c r="W105">
        <v>24618</v>
      </c>
      <c r="X105">
        <v>680777</v>
      </c>
    </row>
    <row r="106" spans="1:24" x14ac:dyDescent="0.45">
      <c r="A106" t="s">
        <v>221</v>
      </c>
      <c r="B106" t="s">
        <v>45</v>
      </c>
      <c r="C106">
        <v>6267</v>
      </c>
      <c r="D106">
        <v>6.2709429999999997E-2</v>
      </c>
      <c r="E106">
        <v>0.233445029</v>
      </c>
      <c r="F106">
        <v>0.26862610999999997</v>
      </c>
      <c r="G106">
        <v>0.27348209600000001</v>
      </c>
      <c r="H106">
        <v>0.32248284599999999</v>
      </c>
      <c r="I106">
        <v>0.46998789099999999</v>
      </c>
      <c r="J106">
        <v>0.79247073700000004</v>
      </c>
      <c r="K106">
        <v>0.19650579500000001</v>
      </c>
      <c r="L106">
        <v>3.7919473438114699</v>
      </c>
      <c r="M106">
        <v>0.32696493300000001</v>
      </c>
      <c r="N106">
        <v>-13.3999999985098</v>
      </c>
      <c r="O106" s="17">
        <v>7.4505805969238199E-9</v>
      </c>
      <c r="P106">
        <v>-6.7461501359939504</v>
      </c>
      <c r="Q106">
        <v>-6.8227048718836096</v>
      </c>
      <c r="R106">
        <v>854.73049461376797</v>
      </c>
      <c r="S106">
        <v>113.828125896872</v>
      </c>
      <c r="T106">
        <v>0.33705714634034101</v>
      </c>
      <c r="U106">
        <v>110.85465315716201</v>
      </c>
      <c r="V106" t="s">
        <v>221</v>
      </c>
      <c r="W106">
        <v>11737</v>
      </c>
      <c r="X106">
        <v>592206</v>
      </c>
    </row>
    <row r="107" spans="1:24" x14ac:dyDescent="0.45">
      <c r="A107" t="s">
        <v>1082</v>
      </c>
      <c r="B107" t="s">
        <v>103</v>
      </c>
      <c r="C107">
        <v>629</v>
      </c>
      <c r="D107">
        <v>6.6772655E-2</v>
      </c>
      <c r="E107">
        <v>0.28934817099999999</v>
      </c>
      <c r="F107">
        <v>0.23076922999999999</v>
      </c>
      <c r="G107">
        <v>0.247833622</v>
      </c>
      <c r="H107">
        <v>0.30206677199999998</v>
      </c>
      <c r="I107">
        <v>0.45753899399999998</v>
      </c>
      <c r="J107">
        <v>0.75960576599999996</v>
      </c>
      <c r="K107">
        <v>0.209705372</v>
      </c>
      <c r="L107">
        <v>2.1790450939028201</v>
      </c>
      <c r="M107">
        <v>0.303523035</v>
      </c>
      <c r="N107">
        <v>-2.4999999105930302</v>
      </c>
      <c r="O107">
        <v>0.30000000447034803</v>
      </c>
      <c r="P107">
        <v>-2.6838928759098</v>
      </c>
      <c r="Q107">
        <v>-0.77326761651784104</v>
      </c>
      <c r="R107">
        <v>80.712581938793093</v>
      </c>
      <c r="S107">
        <v>5.7746928992766797</v>
      </c>
      <c r="T107">
        <v>0.32537579820720802</v>
      </c>
      <c r="U107">
        <v>110.78706551539</v>
      </c>
      <c r="V107" t="s">
        <v>1082</v>
      </c>
      <c r="W107">
        <v>22184</v>
      </c>
      <c r="X107">
        <v>668901</v>
      </c>
    </row>
    <row r="108" spans="1:24" x14ac:dyDescent="0.45">
      <c r="A108" t="s">
        <v>190</v>
      </c>
      <c r="B108" t="s">
        <v>68</v>
      </c>
      <c r="C108">
        <v>5866</v>
      </c>
      <c r="D108">
        <v>9.8704397999999999E-2</v>
      </c>
      <c r="E108">
        <v>0.270371633</v>
      </c>
      <c r="F108">
        <v>0.36506935600000001</v>
      </c>
      <c r="G108">
        <v>0.246690031</v>
      </c>
      <c r="H108">
        <v>0.33003243900000001</v>
      </c>
      <c r="I108">
        <v>0.45404984399999998</v>
      </c>
      <c r="J108">
        <v>0.78408228300000005</v>
      </c>
      <c r="K108">
        <v>0.207359813</v>
      </c>
      <c r="L108">
        <v>3.1736243716508601</v>
      </c>
      <c r="M108">
        <v>0.29937069199999999</v>
      </c>
      <c r="N108">
        <v>-16.800000295042899</v>
      </c>
      <c r="O108">
        <v>1.3000000566244101</v>
      </c>
      <c r="P108">
        <v>-11.698995158076199</v>
      </c>
      <c r="Q108">
        <v>-6.7633771572727701</v>
      </c>
      <c r="R108">
        <v>798.88033690671796</v>
      </c>
      <c r="S108">
        <v>101.237890560137</v>
      </c>
      <c r="T108">
        <v>0.33639991385426998</v>
      </c>
      <c r="U108">
        <v>110.49419166194799</v>
      </c>
      <c r="V108" t="s">
        <v>191</v>
      </c>
      <c r="W108">
        <v>12552</v>
      </c>
      <c r="X108">
        <v>553993</v>
      </c>
    </row>
    <row r="109" spans="1:24" x14ac:dyDescent="0.45">
      <c r="A109" t="s">
        <v>1278</v>
      </c>
      <c r="B109" t="s">
        <v>64</v>
      </c>
      <c r="C109">
        <v>755</v>
      </c>
      <c r="D109">
        <v>0.119205298</v>
      </c>
      <c r="E109">
        <v>0.30198675400000002</v>
      </c>
      <c r="F109">
        <v>0.39473684199999998</v>
      </c>
      <c r="G109">
        <v>0.26484018199999998</v>
      </c>
      <c r="H109">
        <v>0.35543766500000001</v>
      </c>
      <c r="I109">
        <v>0.45205479399999998</v>
      </c>
      <c r="J109">
        <v>0.807492459</v>
      </c>
      <c r="K109">
        <v>0.187214612</v>
      </c>
      <c r="L109">
        <v>5.4994216793654003</v>
      </c>
      <c r="M109">
        <v>0.36609336599999998</v>
      </c>
      <c r="N109">
        <v>-0.200000144541263</v>
      </c>
      <c r="O109">
        <v>1.99999997764825</v>
      </c>
      <c r="P109">
        <v>0.83004719018936102</v>
      </c>
      <c r="Q109">
        <v>6.8712055683135903E-2</v>
      </c>
      <c r="R109">
        <v>111.18193815610999</v>
      </c>
      <c r="S109">
        <v>20.825473829728701</v>
      </c>
      <c r="T109">
        <v>0.34801816286887699</v>
      </c>
      <c r="U109">
        <v>110.026101084681</v>
      </c>
      <c r="V109" t="s">
        <v>1278</v>
      </c>
      <c r="W109">
        <v>20529</v>
      </c>
      <c r="X109">
        <v>666134</v>
      </c>
    </row>
    <row r="110" spans="1:24" x14ac:dyDescent="0.45">
      <c r="A110" t="s">
        <v>123</v>
      </c>
      <c r="B110" t="s">
        <v>45</v>
      </c>
      <c r="C110">
        <v>4927</v>
      </c>
      <c r="D110">
        <v>6.5963060000000004E-2</v>
      </c>
      <c r="E110">
        <v>0.20844327100000001</v>
      </c>
      <c r="F110">
        <v>0.31645569600000001</v>
      </c>
      <c r="G110">
        <v>0.27155268399999999</v>
      </c>
      <c r="H110">
        <v>0.32838853800000001</v>
      </c>
      <c r="I110">
        <v>0.45266206199999998</v>
      </c>
      <c r="J110">
        <v>0.78105060000000004</v>
      </c>
      <c r="K110">
        <v>0.18110937799999999</v>
      </c>
      <c r="L110">
        <v>5.2896799434123301</v>
      </c>
      <c r="M110">
        <v>0.31632652999999999</v>
      </c>
      <c r="N110">
        <v>16.500000134110401</v>
      </c>
      <c r="O110">
        <v>4.4000000208616203</v>
      </c>
      <c r="P110">
        <v>14.4530012607574</v>
      </c>
      <c r="Q110">
        <v>4.5652226640377096</v>
      </c>
      <c r="R110">
        <v>659.849212314444</v>
      </c>
      <c r="S110">
        <v>72.137682754056996</v>
      </c>
      <c r="T110">
        <v>0.33375669804848901</v>
      </c>
      <c r="U110">
        <v>109.969048403207</v>
      </c>
      <c r="V110" t="s">
        <v>123</v>
      </c>
      <c r="W110">
        <v>11739</v>
      </c>
      <c r="X110">
        <v>592663</v>
      </c>
    </row>
    <row r="111" spans="1:24" x14ac:dyDescent="0.45">
      <c r="A111" t="s">
        <v>60</v>
      </c>
      <c r="B111" t="s">
        <v>61</v>
      </c>
      <c r="C111">
        <v>6430</v>
      </c>
      <c r="D111">
        <v>8.9269051000000002E-2</v>
      </c>
      <c r="E111">
        <v>0.18584758900000001</v>
      </c>
      <c r="F111">
        <v>0.48033472799999999</v>
      </c>
      <c r="G111">
        <v>0.25556514200000002</v>
      </c>
      <c r="H111">
        <v>0.32310806600000003</v>
      </c>
      <c r="I111">
        <v>0.44089732500000001</v>
      </c>
      <c r="J111">
        <v>0.76400539099999998</v>
      </c>
      <c r="K111">
        <v>0.18533218300000001</v>
      </c>
      <c r="L111">
        <v>5.3432833287042296</v>
      </c>
      <c r="M111">
        <v>0.283636363</v>
      </c>
      <c r="N111">
        <v>15.300000123679601</v>
      </c>
      <c r="O111">
        <v>2.9999999627470899</v>
      </c>
      <c r="P111">
        <v>14.0599844902753</v>
      </c>
      <c r="Q111">
        <v>3.4503939731512201</v>
      </c>
      <c r="R111">
        <v>835.63763367181105</v>
      </c>
      <c r="S111">
        <v>72.969249864867507</v>
      </c>
      <c r="T111">
        <v>0.32876848390178898</v>
      </c>
      <c r="U111">
        <v>109.649191675937</v>
      </c>
      <c r="V111" t="s">
        <v>60</v>
      </c>
      <c r="W111">
        <v>12533</v>
      </c>
      <c r="X111">
        <v>543760</v>
      </c>
    </row>
    <row r="112" spans="1:24" x14ac:dyDescent="0.45">
      <c r="A112" t="s">
        <v>82</v>
      </c>
      <c r="B112" t="s">
        <v>38</v>
      </c>
      <c r="C112">
        <v>3513</v>
      </c>
      <c r="D112">
        <v>9.6783376000000004E-2</v>
      </c>
      <c r="E112">
        <v>0.27241673700000002</v>
      </c>
      <c r="F112">
        <v>0.35527690699999998</v>
      </c>
      <c r="G112">
        <v>0.248565965</v>
      </c>
      <c r="H112">
        <v>0.32278300500000001</v>
      </c>
      <c r="I112">
        <v>0.44455066900000001</v>
      </c>
      <c r="J112">
        <v>0.76733367399999997</v>
      </c>
      <c r="K112">
        <v>0.19598470400000001</v>
      </c>
      <c r="L112">
        <v>3.7934171784689399</v>
      </c>
      <c r="M112">
        <v>0.30896686099999998</v>
      </c>
      <c r="N112">
        <v>11.2999997660517</v>
      </c>
      <c r="O112">
        <v>1.9000000432133599</v>
      </c>
      <c r="P112">
        <v>5.9162586927413896</v>
      </c>
      <c r="Q112">
        <v>-3.85821192990988</v>
      </c>
      <c r="R112">
        <v>463.86724794243099</v>
      </c>
      <c r="S112">
        <v>41.771162289722</v>
      </c>
      <c r="T112">
        <v>0.32965663041348298</v>
      </c>
      <c r="U112">
        <v>109.577205413103</v>
      </c>
      <c r="V112" t="s">
        <v>82</v>
      </c>
      <c r="W112">
        <v>15986</v>
      </c>
      <c r="X112">
        <v>642715</v>
      </c>
    </row>
    <row r="113" spans="1:24" x14ac:dyDescent="0.45">
      <c r="A113" t="s">
        <v>212</v>
      </c>
      <c r="B113" t="s">
        <v>98</v>
      </c>
      <c r="C113">
        <v>3914</v>
      </c>
      <c r="D113">
        <v>8.8145119999999993E-2</v>
      </c>
      <c r="E113">
        <v>0.19391926400000001</v>
      </c>
      <c r="F113">
        <v>0.45454545400000002</v>
      </c>
      <c r="G113">
        <v>0.263157894</v>
      </c>
      <c r="H113">
        <v>0.33093894299999999</v>
      </c>
      <c r="I113">
        <v>0.436212814</v>
      </c>
      <c r="J113">
        <v>0.76715175700000005</v>
      </c>
      <c r="K113">
        <v>0.17305492</v>
      </c>
      <c r="L113">
        <v>4.2501304301166698</v>
      </c>
      <c r="M113">
        <v>0.30068078599999998</v>
      </c>
      <c r="N113">
        <v>5.7000001594424203</v>
      </c>
      <c r="O113">
        <v>8.6999999955296499</v>
      </c>
      <c r="P113">
        <v>7.3734241109341303</v>
      </c>
      <c r="Q113">
        <v>-5.4417516950052196</v>
      </c>
      <c r="R113">
        <v>515.24096064202399</v>
      </c>
      <c r="S113">
        <v>43.058411627336604</v>
      </c>
      <c r="T113">
        <v>0.32962302589465498</v>
      </c>
      <c r="U113">
        <v>109.307677195759</v>
      </c>
      <c r="V113" t="s">
        <v>212</v>
      </c>
      <c r="W113">
        <v>13152</v>
      </c>
      <c r="X113">
        <v>593871</v>
      </c>
    </row>
    <row r="114" spans="1:24" x14ac:dyDescent="0.45">
      <c r="A114" t="s">
        <v>1187</v>
      </c>
      <c r="B114" t="s">
        <v>38</v>
      </c>
      <c r="C114">
        <v>3162</v>
      </c>
      <c r="D114">
        <v>9.6141682000000006E-2</v>
      </c>
      <c r="E114">
        <v>0.26691967100000002</v>
      </c>
      <c r="F114">
        <v>0.36018957299999999</v>
      </c>
      <c r="G114">
        <v>0.22500895700000001</v>
      </c>
      <c r="H114">
        <v>0.31024667900000003</v>
      </c>
      <c r="I114">
        <v>0.465066284</v>
      </c>
      <c r="J114">
        <v>0.77531296299999997</v>
      </c>
      <c r="K114">
        <v>0.24005732699999999</v>
      </c>
      <c r="L114">
        <v>2.2737123961050201</v>
      </c>
      <c r="M114">
        <v>0.250140213</v>
      </c>
      <c r="N114">
        <v>-11.500000230967901</v>
      </c>
      <c r="O114">
        <v>-0.70000002533197403</v>
      </c>
      <c r="P114">
        <v>-12.981257170438701</v>
      </c>
      <c r="Q114">
        <v>-2.0929297783877701</v>
      </c>
      <c r="R114">
        <v>416.700004316557</v>
      </c>
      <c r="S114">
        <v>36.599380880284897</v>
      </c>
      <c r="T114">
        <v>0.32980006328280898</v>
      </c>
      <c r="U114">
        <v>109.21536654389099</v>
      </c>
      <c r="V114" t="s">
        <v>1188</v>
      </c>
      <c r="W114">
        <v>11442</v>
      </c>
      <c r="X114">
        <v>596142</v>
      </c>
    </row>
    <row r="115" spans="1:24" x14ac:dyDescent="0.45">
      <c r="A115" t="s">
        <v>209</v>
      </c>
      <c r="B115" t="s">
        <v>64</v>
      </c>
      <c r="C115">
        <v>6746</v>
      </c>
      <c r="D115">
        <v>7.0856803999999995E-2</v>
      </c>
      <c r="E115">
        <v>0.16706196200000001</v>
      </c>
      <c r="F115">
        <v>0.42413487100000002</v>
      </c>
      <c r="G115">
        <v>0.29269893299999999</v>
      </c>
      <c r="H115">
        <v>0.35282738000000002</v>
      </c>
      <c r="I115">
        <v>0.47891714499999999</v>
      </c>
      <c r="J115">
        <v>0.83174452499999996</v>
      </c>
      <c r="K115">
        <v>0.18621821199999999</v>
      </c>
      <c r="L115">
        <v>5.9133757183181199</v>
      </c>
      <c r="M115">
        <v>0.326223337</v>
      </c>
      <c r="N115">
        <v>6.3000002130865997</v>
      </c>
      <c r="O115">
        <v>5.1000000089406896</v>
      </c>
      <c r="P115">
        <v>3.01685851812362</v>
      </c>
      <c r="Q115">
        <v>-0.20704528107307801</v>
      </c>
      <c r="R115">
        <v>1018.30818211216</v>
      </c>
      <c r="S115">
        <v>226.25252007621901</v>
      </c>
      <c r="T115">
        <v>0.35579001908883601</v>
      </c>
      <c r="U115">
        <v>109.16420152679</v>
      </c>
      <c r="V115" t="s">
        <v>209</v>
      </c>
      <c r="W115">
        <v>7859</v>
      </c>
      <c r="X115">
        <v>453568</v>
      </c>
    </row>
    <row r="116" spans="1:24" x14ac:dyDescent="0.45">
      <c r="A116" t="s">
        <v>104</v>
      </c>
      <c r="B116" t="s">
        <v>105</v>
      </c>
      <c r="C116">
        <v>2060</v>
      </c>
      <c r="D116">
        <v>9.2233009000000005E-2</v>
      </c>
      <c r="E116">
        <v>0.23883495099999999</v>
      </c>
      <c r="F116">
        <v>0.38617886099999998</v>
      </c>
      <c r="G116">
        <v>0.25096100999999998</v>
      </c>
      <c r="H116">
        <v>0.32750242899999998</v>
      </c>
      <c r="I116">
        <v>0.42504118600000002</v>
      </c>
      <c r="J116">
        <v>0.752543615</v>
      </c>
      <c r="K116">
        <v>0.174080176</v>
      </c>
      <c r="L116">
        <v>3.7755862913239402</v>
      </c>
      <c r="M116">
        <v>0.30203442800000002</v>
      </c>
      <c r="N116">
        <v>2.2999998927116301</v>
      </c>
      <c r="O116">
        <v>1.80000007152557</v>
      </c>
      <c r="P116">
        <v>-1.9140272885560901</v>
      </c>
      <c r="Q116">
        <v>-2.8442252818495</v>
      </c>
      <c r="R116">
        <v>267.213886892581</v>
      </c>
      <c r="S116">
        <v>22.980159839773499</v>
      </c>
      <c r="T116">
        <v>0.32745026568977198</v>
      </c>
      <c r="U116">
        <v>109.03413331522</v>
      </c>
      <c r="V116" t="s">
        <v>104</v>
      </c>
      <c r="W116">
        <v>17548</v>
      </c>
      <c r="X116">
        <v>621493</v>
      </c>
    </row>
    <row r="117" spans="1:24" x14ac:dyDescent="0.45">
      <c r="A117" t="s">
        <v>1189</v>
      </c>
      <c r="B117" t="s">
        <v>70</v>
      </c>
      <c r="C117">
        <v>1484</v>
      </c>
      <c r="D117">
        <v>0.104447439</v>
      </c>
      <c r="E117">
        <v>0.11388140099999999</v>
      </c>
      <c r="F117">
        <v>0.91715976300000002</v>
      </c>
      <c r="G117">
        <v>0.26214340699999999</v>
      </c>
      <c r="H117">
        <v>0.34366576799999998</v>
      </c>
      <c r="I117">
        <v>0.390131071</v>
      </c>
      <c r="J117">
        <v>0.73379683900000003</v>
      </c>
      <c r="K117">
        <v>0.127987664</v>
      </c>
      <c r="L117">
        <v>0.86589635249999997</v>
      </c>
      <c r="M117">
        <v>0.27412082900000001</v>
      </c>
      <c r="N117">
        <v>-13.5999996438622</v>
      </c>
      <c r="O117">
        <v>-5.4000001177191699</v>
      </c>
      <c r="P117">
        <v>-13.427019059658001</v>
      </c>
      <c r="Q117">
        <v>-2.3424133830703702</v>
      </c>
      <c r="R117">
        <v>187.09859621084701</v>
      </c>
      <c r="S117">
        <v>11.6027705178366</v>
      </c>
      <c r="T117">
        <v>0.32307767767358397</v>
      </c>
      <c r="U117">
        <v>108.882223642425</v>
      </c>
      <c r="V117" t="s">
        <v>1189</v>
      </c>
      <c r="W117">
        <v>22581</v>
      </c>
      <c r="X117">
        <v>672386</v>
      </c>
    </row>
    <row r="118" spans="1:24" x14ac:dyDescent="0.45">
      <c r="A118" t="s">
        <v>99</v>
      </c>
      <c r="B118" t="s">
        <v>53</v>
      </c>
      <c r="C118">
        <v>2610</v>
      </c>
      <c r="D118">
        <v>9.0804597000000001E-2</v>
      </c>
      <c r="E118">
        <v>0.17203065100000001</v>
      </c>
      <c r="F118">
        <v>0.52783964299999997</v>
      </c>
      <c r="G118">
        <v>0.249234805</v>
      </c>
      <c r="H118">
        <v>0.33011955199999998</v>
      </c>
      <c r="I118">
        <v>0.415391342</v>
      </c>
      <c r="J118">
        <v>0.74551089400000004</v>
      </c>
      <c r="K118">
        <v>0.16615653699999999</v>
      </c>
      <c r="L118">
        <v>5.0251339255063598</v>
      </c>
      <c r="M118">
        <v>0.28044692700000001</v>
      </c>
      <c r="N118">
        <v>7.1999995708465496</v>
      </c>
      <c r="O118">
        <v>4.8999999165534902</v>
      </c>
      <c r="P118">
        <v>7.4516928791999799</v>
      </c>
      <c r="Q118">
        <v>-2.0656152314040801</v>
      </c>
      <c r="R118">
        <v>332.55508221307298</v>
      </c>
      <c r="S118">
        <v>21.717902351110101</v>
      </c>
      <c r="T118">
        <v>0.32373200612045999</v>
      </c>
      <c r="U118">
        <v>108.809797545059</v>
      </c>
      <c r="V118" t="s">
        <v>99</v>
      </c>
      <c r="W118">
        <v>18036</v>
      </c>
      <c r="X118">
        <v>630105</v>
      </c>
    </row>
    <row r="119" spans="1:24" x14ac:dyDescent="0.45">
      <c r="A119" t="s">
        <v>1190</v>
      </c>
      <c r="B119" t="s">
        <v>53</v>
      </c>
      <c r="C119">
        <v>4551</v>
      </c>
      <c r="D119">
        <v>7.2731267000000002E-2</v>
      </c>
      <c r="E119">
        <v>0.19292463100000001</v>
      </c>
      <c r="F119">
        <v>0.37699316599999999</v>
      </c>
      <c r="G119">
        <v>0.278767453</v>
      </c>
      <c r="H119">
        <v>0.33472527400000002</v>
      </c>
      <c r="I119">
        <v>0.44848338900000001</v>
      </c>
      <c r="J119">
        <v>0.78320866300000003</v>
      </c>
      <c r="K119">
        <v>0.16971593600000001</v>
      </c>
      <c r="L119">
        <v>4.6052368485653998</v>
      </c>
      <c r="M119">
        <v>0.32485076899999998</v>
      </c>
      <c r="N119">
        <v>3.3999998942017502</v>
      </c>
      <c r="O119">
        <v>1.8999999985098801</v>
      </c>
      <c r="P119">
        <v>3.1503251194953901</v>
      </c>
      <c r="Q119">
        <v>-2.4309437393676401</v>
      </c>
      <c r="R119">
        <v>613.47908581954596</v>
      </c>
      <c r="S119">
        <v>75.140140028420902</v>
      </c>
      <c r="T119">
        <v>0.335782846538699</v>
      </c>
      <c r="U119">
        <v>108.658063456977</v>
      </c>
      <c r="V119" t="s">
        <v>1190</v>
      </c>
      <c r="W119">
        <v>2136</v>
      </c>
      <c r="X119">
        <v>444482</v>
      </c>
    </row>
    <row r="120" spans="1:24" x14ac:dyDescent="0.45">
      <c r="A120" t="s">
        <v>135</v>
      </c>
      <c r="B120" t="s">
        <v>41</v>
      </c>
      <c r="C120">
        <v>1334</v>
      </c>
      <c r="D120">
        <v>0.105697151</v>
      </c>
      <c r="E120">
        <v>0.209895052</v>
      </c>
      <c r="F120">
        <v>0.50357142799999999</v>
      </c>
      <c r="G120">
        <v>0.25171232799999999</v>
      </c>
      <c r="H120">
        <v>0.34032983500000002</v>
      </c>
      <c r="I120">
        <v>0.43493150600000002</v>
      </c>
      <c r="J120">
        <v>0.77526134099999999</v>
      </c>
      <c r="K120">
        <v>0.18321917800000001</v>
      </c>
      <c r="L120">
        <v>5.0881179680281896</v>
      </c>
      <c r="M120">
        <v>0.29411764699999998</v>
      </c>
      <c r="N120">
        <v>1.0999999493360499</v>
      </c>
      <c r="O120">
        <v>1.70000000298023</v>
      </c>
      <c r="P120">
        <v>0.79021281003952004</v>
      </c>
      <c r="Q120">
        <v>2.06713493727147</v>
      </c>
      <c r="R120">
        <v>185.041101735316</v>
      </c>
      <c r="S120">
        <v>25.514728594802399</v>
      </c>
      <c r="T120">
        <v>0.337668935517484</v>
      </c>
      <c r="U120">
        <v>108.59770252818601</v>
      </c>
      <c r="V120" t="s">
        <v>135</v>
      </c>
      <c r="W120">
        <v>26323</v>
      </c>
      <c r="X120">
        <v>668715</v>
      </c>
    </row>
    <row r="121" spans="1:24" x14ac:dyDescent="0.45">
      <c r="A121" t="s">
        <v>1191</v>
      </c>
      <c r="B121" t="s">
        <v>28</v>
      </c>
      <c r="C121">
        <v>3637</v>
      </c>
      <c r="D121">
        <v>5.8839703E-2</v>
      </c>
      <c r="E121">
        <v>0.114105031</v>
      </c>
      <c r="F121">
        <v>0.51566265</v>
      </c>
      <c r="G121">
        <v>0.28084852100000002</v>
      </c>
      <c r="H121">
        <v>0.32609293299999997</v>
      </c>
      <c r="I121">
        <v>0.43979683200000003</v>
      </c>
      <c r="J121">
        <v>0.76588976499999994</v>
      </c>
      <c r="K121">
        <v>0.15894831100000001</v>
      </c>
      <c r="L121">
        <v>3.4779275424410701</v>
      </c>
      <c r="M121">
        <v>0.29256428000000001</v>
      </c>
      <c r="N121">
        <v>0.60000009089708295</v>
      </c>
      <c r="O121">
        <v>-7.5000001266598701</v>
      </c>
      <c r="P121">
        <v>-0.21590250730514499</v>
      </c>
      <c r="Q121">
        <v>-1.2794534801505499</v>
      </c>
      <c r="R121">
        <v>470.42917489055498</v>
      </c>
      <c r="S121">
        <v>32.296445948816597</v>
      </c>
      <c r="T121">
        <v>0.32670411849422598</v>
      </c>
      <c r="U121">
        <v>107.991464164954</v>
      </c>
      <c r="V121" t="s">
        <v>1191</v>
      </c>
      <c r="W121">
        <v>19198</v>
      </c>
      <c r="X121">
        <v>493329</v>
      </c>
    </row>
    <row r="122" spans="1:24" x14ac:dyDescent="0.45">
      <c r="A122" t="s">
        <v>150</v>
      </c>
      <c r="B122" t="s">
        <v>96</v>
      </c>
      <c r="C122">
        <v>564</v>
      </c>
      <c r="D122">
        <v>0.111702127</v>
      </c>
      <c r="E122">
        <v>0.30319148899999998</v>
      </c>
      <c r="F122">
        <v>0.36842105200000003</v>
      </c>
      <c r="G122">
        <v>0.24040404000000001</v>
      </c>
      <c r="H122">
        <v>0.32624113399999999</v>
      </c>
      <c r="I122">
        <v>0.41414141399999999</v>
      </c>
      <c r="J122">
        <v>0.74038254800000003</v>
      </c>
      <c r="K122">
        <v>0.173737374</v>
      </c>
      <c r="L122">
        <v>3.8004482874305898</v>
      </c>
      <c r="M122">
        <v>0.325806451</v>
      </c>
      <c r="N122">
        <v>0.19999998807907099</v>
      </c>
      <c r="O122">
        <v>0.80000001192092896</v>
      </c>
      <c r="P122">
        <v>1.8950502872467001</v>
      </c>
      <c r="Q122">
        <v>-0.83027801150456004</v>
      </c>
      <c r="R122">
        <v>71.602906394744707</v>
      </c>
      <c r="S122">
        <v>4.7803575359233799</v>
      </c>
      <c r="T122">
        <v>0.32272825253793203</v>
      </c>
      <c r="U122">
        <v>107.978160242379</v>
      </c>
      <c r="V122" t="s">
        <v>150</v>
      </c>
      <c r="W122">
        <v>26319</v>
      </c>
      <c r="X122">
        <v>683737</v>
      </c>
    </row>
    <row r="123" spans="1:24" x14ac:dyDescent="0.45">
      <c r="A123" t="s">
        <v>1192</v>
      </c>
      <c r="B123" t="s">
        <v>47</v>
      </c>
      <c r="C123">
        <v>2272</v>
      </c>
      <c r="D123">
        <v>7.2623239000000006E-2</v>
      </c>
      <c r="E123">
        <v>0.27376760500000002</v>
      </c>
      <c r="F123">
        <v>0.26527331100000001</v>
      </c>
      <c r="G123">
        <v>0.24544110299999999</v>
      </c>
      <c r="H123">
        <v>0.31880228900000002</v>
      </c>
      <c r="I123">
        <v>0.42779694400000001</v>
      </c>
      <c r="J123">
        <v>0.74659923299999997</v>
      </c>
      <c r="K123">
        <v>0.18235584099999999</v>
      </c>
      <c r="L123">
        <v>5.6774402664402501</v>
      </c>
      <c r="M123">
        <v>0.311755952</v>
      </c>
      <c r="N123">
        <v>5.8999997824430404</v>
      </c>
      <c r="O123">
        <v>3.70000004768371</v>
      </c>
      <c r="P123">
        <v>2.7332643941044799</v>
      </c>
      <c r="Q123">
        <v>2.92508532479405</v>
      </c>
      <c r="R123">
        <v>288.01932209417703</v>
      </c>
      <c r="S123">
        <v>13.4225662840957</v>
      </c>
      <c r="T123">
        <v>0.32244654031956699</v>
      </c>
      <c r="U123">
        <v>107.873561258603</v>
      </c>
      <c r="V123" t="s">
        <v>1193</v>
      </c>
      <c r="W123">
        <v>17128</v>
      </c>
      <c r="X123">
        <v>657656</v>
      </c>
    </row>
    <row r="124" spans="1:24" x14ac:dyDescent="0.45">
      <c r="A124" t="s">
        <v>1117</v>
      </c>
      <c r="B124" t="s">
        <v>68</v>
      </c>
      <c r="C124">
        <v>1137</v>
      </c>
      <c r="D124">
        <v>7.5637642000000005E-2</v>
      </c>
      <c r="E124">
        <v>0.199648197</v>
      </c>
      <c r="F124">
        <v>0.378854625</v>
      </c>
      <c r="G124">
        <v>0.27353815599999998</v>
      </c>
      <c r="H124">
        <v>0.34399999999999997</v>
      </c>
      <c r="I124">
        <v>0.40039643200000002</v>
      </c>
      <c r="J124">
        <v>0.74439643200000005</v>
      </c>
      <c r="K124">
        <v>0.12685827599999999</v>
      </c>
      <c r="L124">
        <v>8.0366405349818493</v>
      </c>
      <c r="M124">
        <v>0.33376792599999999</v>
      </c>
      <c r="N124">
        <v>5.5999998748302398</v>
      </c>
      <c r="O124">
        <v>1.80000004172325</v>
      </c>
      <c r="P124">
        <v>8.7906285226344991</v>
      </c>
      <c r="Q124">
        <v>7.0645040133967996</v>
      </c>
      <c r="R124">
        <v>147.52168836147399</v>
      </c>
      <c r="S124">
        <v>13.269652907558401</v>
      </c>
      <c r="T124">
        <v>0.32761851615965099</v>
      </c>
      <c r="U124">
        <v>107.45288601297</v>
      </c>
      <c r="V124" t="s">
        <v>1117</v>
      </c>
      <c r="W124">
        <v>21622</v>
      </c>
      <c r="X124">
        <v>664983</v>
      </c>
    </row>
    <row r="125" spans="1:24" x14ac:dyDescent="0.45">
      <c r="A125" t="s">
        <v>1091</v>
      </c>
      <c r="B125" t="s">
        <v>41</v>
      </c>
      <c r="C125">
        <v>1548</v>
      </c>
      <c r="D125">
        <v>9.1085270999999995E-2</v>
      </c>
      <c r="E125">
        <v>0.22674418599999999</v>
      </c>
      <c r="F125">
        <v>0.40170940100000002</v>
      </c>
      <c r="G125">
        <v>0.26870007200000001</v>
      </c>
      <c r="H125">
        <v>0.34302325500000003</v>
      </c>
      <c r="I125">
        <v>0.432824981</v>
      </c>
      <c r="J125">
        <v>0.77584823599999997</v>
      </c>
      <c r="K125">
        <v>0.16412490900000001</v>
      </c>
      <c r="L125">
        <v>2.6126840405723502</v>
      </c>
      <c r="M125">
        <v>0.32522796300000001</v>
      </c>
      <c r="N125">
        <v>-2.30000016093254</v>
      </c>
      <c r="O125">
        <v>-2.6000000983476599</v>
      </c>
      <c r="P125">
        <v>-4.4777525532990596</v>
      </c>
      <c r="Q125">
        <v>-2.3883188979234502</v>
      </c>
      <c r="R125">
        <v>213.458202462521</v>
      </c>
      <c r="S125">
        <v>28.13369765493</v>
      </c>
      <c r="T125">
        <v>0.33677348593033801</v>
      </c>
      <c r="U125">
        <v>107.38218424777099</v>
      </c>
      <c r="V125" t="s">
        <v>1091</v>
      </c>
      <c r="W125">
        <v>17988</v>
      </c>
      <c r="X125">
        <v>663886</v>
      </c>
    </row>
    <row r="126" spans="1:24" x14ac:dyDescent="0.45">
      <c r="A126" t="s">
        <v>79</v>
      </c>
      <c r="B126" t="s">
        <v>35</v>
      </c>
      <c r="C126">
        <v>546</v>
      </c>
      <c r="D126">
        <v>0.10073260000000001</v>
      </c>
      <c r="E126">
        <v>0.30036629999999997</v>
      </c>
      <c r="F126">
        <v>0.33536585299999999</v>
      </c>
      <c r="G126">
        <v>0.22803347199999999</v>
      </c>
      <c r="H126">
        <v>0.31684981600000001</v>
      </c>
      <c r="I126">
        <v>0.41004184100000002</v>
      </c>
      <c r="J126">
        <v>0.72689165700000002</v>
      </c>
      <c r="K126">
        <v>0.182008369</v>
      </c>
      <c r="L126">
        <v>5.1440718452956196</v>
      </c>
      <c r="M126">
        <v>0.29865771800000002</v>
      </c>
      <c r="N126">
        <v>0.89999996870756105</v>
      </c>
      <c r="O126">
        <v>-0.30000000447034803</v>
      </c>
      <c r="P126">
        <v>2.1299581527709899</v>
      </c>
      <c r="Q126">
        <v>-0.78664848487824202</v>
      </c>
      <c r="R126">
        <v>66.668902818378399</v>
      </c>
      <c r="S126">
        <v>1.98454720925948</v>
      </c>
      <c r="T126">
        <v>0.31674433159915799</v>
      </c>
      <c r="U126">
        <v>107.298951701129</v>
      </c>
      <c r="V126" t="s">
        <v>79</v>
      </c>
      <c r="W126">
        <v>29591</v>
      </c>
      <c r="X126">
        <v>681297</v>
      </c>
    </row>
    <row r="127" spans="1:24" x14ac:dyDescent="0.45">
      <c r="A127" t="s">
        <v>1194</v>
      </c>
      <c r="B127" t="s">
        <v>125</v>
      </c>
      <c r="C127">
        <v>3338</v>
      </c>
      <c r="D127">
        <v>0.14709406799999999</v>
      </c>
      <c r="E127">
        <v>0.38046734500000001</v>
      </c>
      <c r="F127">
        <v>0.38661417300000001</v>
      </c>
      <c r="G127">
        <v>0.195304162</v>
      </c>
      <c r="H127">
        <v>0.320946958</v>
      </c>
      <c r="I127">
        <v>0.45713269200000001</v>
      </c>
      <c r="J127">
        <v>0.77807965000000001</v>
      </c>
      <c r="K127">
        <v>0.26182853</v>
      </c>
      <c r="L127">
        <v>4.1493634888496</v>
      </c>
      <c r="M127">
        <v>0.25782414300000001</v>
      </c>
      <c r="N127">
        <v>9.0000000745058006</v>
      </c>
      <c r="O127">
        <v>12.200000129640101</v>
      </c>
      <c r="P127">
        <v>2.9504705928266</v>
      </c>
      <c r="Q127">
        <v>-0.45219521480612401</v>
      </c>
      <c r="R127">
        <v>449.55580597179602</v>
      </c>
      <c r="S127">
        <v>49.324351800555803</v>
      </c>
      <c r="T127">
        <v>0.333169459452067</v>
      </c>
      <c r="U127">
        <v>107.23106506441199</v>
      </c>
      <c r="V127" t="s">
        <v>1194</v>
      </c>
      <c r="W127">
        <v>14128</v>
      </c>
      <c r="X127">
        <v>608336</v>
      </c>
    </row>
    <row r="128" spans="1:24" x14ac:dyDescent="0.45">
      <c r="A128" t="s">
        <v>1195</v>
      </c>
      <c r="B128" t="s">
        <v>96</v>
      </c>
      <c r="C128">
        <v>1442</v>
      </c>
      <c r="D128">
        <v>9.0846046999999999E-2</v>
      </c>
      <c r="E128">
        <v>0.36754507600000003</v>
      </c>
      <c r="F128">
        <v>0.24716981099999999</v>
      </c>
      <c r="G128">
        <v>0.21233411299999999</v>
      </c>
      <c r="H128">
        <v>0.29505915100000002</v>
      </c>
      <c r="I128">
        <v>0.46448087399999999</v>
      </c>
      <c r="J128">
        <v>0.75954002499999995</v>
      </c>
      <c r="K128">
        <v>0.252146761</v>
      </c>
      <c r="L128">
        <v>4.3332666051746003</v>
      </c>
      <c r="M128">
        <v>0.276946107</v>
      </c>
      <c r="N128">
        <v>0.70000001043081195</v>
      </c>
      <c r="O128">
        <v>1.20000004768371</v>
      </c>
      <c r="P128">
        <v>0.23233253508806201</v>
      </c>
      <c r="Q128">
        <v>1.4714796561747699E-2</v>
      </c>
      <c r="R128">
        <v>184.54529308283301</v>
      </c>
      <c r="S128">
        <v>13.879488361418799</v>
      </c>
      <c r="T128">
        <v>0.32527364131050202</v>
      </c>
      <c r="U128">
        <v>107.04498039933</v>
      </c>
      <c r="V128" t="s">
        <v>1195</v>
      </c>
      <c r="W128">
        <v>13602</v>
      </c>
      <c r="X128">
        <v>621550</v>
      </c>
    </row>
    <row r="129" spans="1:24" x14ac:dyDescent="0.45">
      <c r="A129" t="s">
        <v>97</v>
      </c>
      <c r="B129" t="s">
        <v>98</v>
      </c>
      <c r="C129">
        <v>1648</v>
      </c>
      <c r="D129">
        <v>9.4660194000000003E-2</v>
      </c>
      <c r="E129">
        <v>0.29368931999999998</v>
      </c>
      <c r="F129">
        <v>0.32231404899999999</v>
      </c>
      <c r="G129">
        <v>0.213315217</v>
      </c>
      <c r="H129">
        <v>0.29065533900000001</v>
      </c>
      <c r="I129">
        <v>0.4375</v>
      </c>
      <c r="J129">
        <v>0.72815533899999996</v>
      </c>
      <c r="K129">
        <v>0.224184783</v>
      </c>
      <c r="L129">
        <v>2.5169185312467102</v>
      </c>
      <c r="M129">
        <v>0.24972617699999999</v>
      </c>
      <c r="N129">
        <v>-3.2999999448657</v>
      </c>
      <c r="O129">
        <v>2.2999999821185999</v>
      </c>
      <c r="P129">
        <v>-2.3286974802613201</v>
      </c>
      <c r="Q129">
        <v>-1.31080596451647</v>
      </c>
      <c r="R129">
        <v>194.140896150869</v>
      </c>
      <c r="S129">
        <v>-1.4028573240809299</v>
      </c>
      <c r="T129">
        <v>0.31265270757152702</v>
      </c>
      <c r="U129">
        <v>106.89064270324999</v>
      </c>
      <c r="V129" t="s">
        <v>97</v>
      </c>
      <c r="W129">
        <v>21534</v>
      </c>
      <c r="X129">
        <v>663728</v>
      </c>
    </row>
    <row r="130" spans="1:24" x14ac:dyDescent="0.45">
      <c r="A130" t="s">
        <v>175</v>
      </c>
      <c r="B130" t="s">
        <v>41</v>
      </c>
      <c r="C130">
        <v>2133</v>
      </c>
      <c r="D130">
        <v>0.10220346900000001</v>
      </c>
      <c r="E130">
        <v>0.212845757</v>
      </c>
      <c r="F130">
        <v>0.48017621100000002</v>
      </c>
      <c r="G130">
        <v>0.25382095999999998</v>
      </c>
      <c r="H130">
        <v>0.35007038899999998</v>
      </c>
      <c r="I130">
        <v>0.41320960600000001</v>
      </c>
      <c r="J130">
        <v>0.76327999499999999</v>
      </c>
      <c r="K130">
        <v>0.15938864599999999</v>
      </c>
      <c r="L130">
        <v>4.7510801870294399</v>
      </c>
      <c r="M130">
        <v>0.30262172199999998</v>
      </c>
      <c r="N130">
        <v>0.60000003874301899</v>
      </c>
      <c r="O130">
        <v>-2.39999996125698</v>
      </c>
      <c r="P130">
        <v>-0.63129377365112305</v>
      </c>
      <c r="Q130">
        <v>0.82808537059463505</v>
      </c>
      <c r="R130">
        <v>292.56915210867101</v>
      </c>
      <c r="S130">
        <v>38.533874242844597</v>
      </c>
      <c r="T130">
        <v>0.335515951175205</v>
      </c>
      <c r="U130">
        <v>106.749602123179</v>
      </c>
      <c r="V130" t="s">
        <v>175</v>
      </c>
      <c r="W130">
        <v>21523</v>
      </c>
      <c r="X130">
        <v>663697</v>
      </c>
    </row>
    <row r="131" spans="1:24" x14ac:dyDescent="0.45">
      <c r="A131" t="s">
        <v>83</v>
      </c>
      <c r="B131" t="s">
        <v>32</v>
      </c>
      <c r="C131">
        <v>1718</v>
      </c>
      <c r="D131">
        <v>7.6251454999999996E-2</v>
      </c>
      <c r="E131">
        <v>0.27881257199999998</v>
      </c>
      <c r="F131">
        <v>0.27348643</v>
      </c>
      <c r="G131">
        <v>0.25064102500000002</v>
      </c>
      <c r="H131">
        <v>0.31271878600000003</v>
      </c>
      <c r="I131">
        <v>0.45320512800000001</v>
      </c>
      <c r="J131">
        <v>0.76592391400000004</v>
      </c>
      <c r="K131">
        <v>0.202564103</v>
      </c>
      <c r="L131">
        <v>6.9358577004359301</v>
      </c>
      <c r="M131">
        <v>0.311330049</v>
      </c>
      <c r="N131">
        <v>4.7000000029802296</v>
      </c>
      <c r="O131">
        <v>3.6000000983476599</v>
      </c>
      <c r="P131">
        <v>12.175696253776501</v>
      </c>
      <c r="Q131">
        <v>4.8551228295545998</v>
      </c>
      <c r="R131">
        <v>224.81037167385</v>
      </c>
      <c r="S131">
        <v>19.526984869687301</v>
      </c>
      <c r="T131">
        <v>0.32807499417929398</v>
      </c>
      <c r="U131">
        <v>106.654075980133</v>
      </c>
      <c r="V131" t="s">
        <v>83</v>
      </c>
      <c r="W131">
        <v>20454</v>
      </c>
      <c r="X131">
        <v>665862</v>
      </c>
    </row>
    <row r="132" spans="1:24" x14ac:dyDescent="0.45">
      <c r="A132" t="s">
        <v>159</v>
      </c>
      <c r="B132" t="s">
        <v>61</v>
      </c>
      <c r="C132">
        <v>2477</v>
      </c>
      <c r="D132">
        <v>7.0649979000000002E-2</v>
      </c>
      <c r="E132">
        <v>0.285425918</v>
      </c>
      <c r="F132">
        <v>0.24752475199999999</v>
      </c>
      <c r="G132">
        <v>0.23959255900000001</v>
      </c>
      <c r="H132">
        <v>0.29834477100000001</v>
      </c>
      <c r="I132">
        <v>0.452612931</v>
      </c>
      <c r="J132">
        <v>0.750957702</v>
      </c>
      <c r="K132">
        <v>0.21302037200000001</v>
      </c>
      <c r="L132">
        <v>5.3121791774096501</v>
      </c>
      <c r="M132">
        <v>0.29092159499999998</v>
      </c>
      <c r="N132">
        <v>3.2000000104308102</v>
      </c>
      <c r="O132">
        <v>0.99999997764825799</v>
      </c>
      <c r="P132">
        <v>2.7984715700149501</v>
      </c>
      <c r="Q132">
        <v>2.8327114335261201</v>
      </c>
      <c r="R132">
        <v>309.50119272356699</v>
      </c>
      <c r="S132">
        <v>15.298802432771099</v>
      </c>
      <c r="T132">
        <v>0.32095883686051702</v>
      </c>
      <c r="U132">
        <v>106.09638463662399</v>
      </c>
      <c r="V132" t="s">
        <v>160</v>
      </c>
      <c r="W132">
        <v>19287</v>
      </c>
      <c r="X132">
        <v>666969</v>
      </c>
    </row>
    <row r="133" spans="1:24" x14ac:dyDescent="0.45">
      <c r="A133" t="s">
        <v>1279</v>
      </c>
      <c r="B133" t="s">
        <v>90</v>
      </c>
      <c r="C133">
        <v>557</v>
      </c>
      <c r="D133">
        <v>7.8994614000000005E-2</v>
      </c>
      <c r="E133">
        <v>0.23339317700000001</v>
      </c>
      <c r="F133">
        <v>0.33846153800000001</v>
      </c>
      <c r="G133">
        <v>0.26294820699999999</v>
      </c>
      <c r="H133">
        <v>0.32854578000000001</v>
      </c>
      <c r="I133">
        <v>0.42231075600000001</v>
      </c>
      <c r="J133">
        <v>0.75085653600000002</v>
      </c>
      <c r="K133">
        <v>0.15936254899999999</v>
      </c>
      <c r="L133">
        <v>4.2638412509484498</v>
      </c>
      <c r="M133">
        <v>0.32033426100000001</v>
      </c>
      <c r="N133">
        <v>0.199999995529651</v>
      </c>
      <c r="O133">
        <v>-0.40000001341104502</v>
      </c>
      <c r="P133">
        <v>1.5636408329010001</v>
      </c>
      <c r="Q133">
        <v>-1.1643603742122599</v>
      </c>
      <c r="R133">
        <v>71.784097833649099</v>
      </c>
      <c r="S133">
        <v>4.2783312556304498</v>
      </c>
      <c r="T133">
        <v>0.32613074929324598</v>
      </c>
      <c r="U133">
        <v>106.031287865735</v>
      </c>
      <c r="V133" t="s">
        <v>1279</v>
      </c>
      <c r="W133">
        <v>27475</v>
      </c>
      <c r="X133">
        <v>691023</v>
      </c>
    </row>
    <row r="134" spans="1:24" x14ac:dyDescent="0.45">
      <c r="A134" t="s">
        <v>40</v>
      </c>
      <c r="B134" t="s">
        <v>41</v>
      </c>
      <c r="C134">
        <v>1020</v>
      </c>
      <c r="D134">
        <v>9.2156862000000006E-2</v>
      </c>
      <c r="E134">
        <v>0.31372549</v>
      </c>
      <c r="F134">
        <v>0.29375000000000001</v>
      </c>
      <c r="G134">
        <v>0.25082146700000002</v>
      </c>
      <c r="H134">
        <v>0.325467059</v>
      </c>
      <c r="I134">
        <v>0.44906900300000002</v>
      </c>
      <c r="J134">
        <v>0.77453606200000003</v>
      </c>
      <c r="K134">
        <v>0.198247536</v>
      </c>
      <c r="L134">
        <v>8.9442141295529396</v>
      </c>
      <c r="M134">
        <v>0.34642857100000002</v>
      </c>
      <c r="N134">
        <v>2.9999998509883801</v>
      </c>
      <c r="O134">
        <v>0.40000000596046398</v>
      </c>
      <c r="P134">
        <v>5.9317722320556596</v>
      </c>
      <c r="Q134">
        <v>8.7695142207667196</v>
      </c>
      <c r="R134">
        <v>137.23193099843601</v>
      </c>
      <c r="S134">
        <v>15.280594577364299</v>
      </c>
      <c r="T134">
        <v>0.33273407222018397</v>
      </c>
      <c r="U134">
        <v>105.735652196003</v>
      </c>
      <c r="V134" t="s">
        <v>40</v>
      </c>
      <c r="W134">
        <v>26668</v>
      </c>
      <c r="X134">
        <v>682829</v>
      </c>
    </row>
    <row r="135" spans="1:24" x14ac:dyDescent="0.45">
      <c r="A135" t="s">
        <v>1196</v>
      </c>
      <c r="B135" t="s">
        <v>45</v>
      </c>
      <c r="C135">
        <v>2193</v>
      </c>
      <c r="D135">
        <v>5.7455539999999999E-2</v>
      </c>
      <c r="E135">
        <v>0.215230278</v>
      </c>
      <c r="F135">
        <v>0.26694915200000002</v>
      </c>
      <c r="G135">
        <v>0.261279127</v>
      </c>
      <c r="H135">
        <v>0.31292827699999998</v>
      </c>
      <c r="I135">
        <v>0.43133366299999998</v>
      </c>
      <c r="J135">
        <v>0.74426194000000001</v>
      </c>
      <c r="K135">
        <v>0.17005453600000001</v>
      </c>
      <c r="L135">
        <v>3.8203283264759298</v>
      </c>
      <c r="M135">
        <v>0.30831099099999998</v>
      </c>
      <c r="N135">
        <v>-0.69999998807907104</v>
      </c>
      <c r="O135">
        <v>1.20000000298023</v>
      </c>
      <c r="P135">
        <v>1.1853604381903999</v>
      </c>
      <c r="Q135">
        <v>-4.0413938923738897</v>
      </c>
      <c r="R135">
        <v>273.50320565510401</v>
      </c>
      <c r="S135">
        <v>11.253757482356299</v>
      </c>
      <c r="T135">
        <v>0.32066191281147199</v>
      </c>
      <c r="U135">
        <v>105.572040210477</v>
      </c>
      <c r="V135" t="s">
        <v>1196</v>
      </c>
      <c r="W135">
        <v>19363</v>
      </c>
      <c r="X135">
        <v>669720</v>
      </c>
    </row>
    <row r="136" spans="1:24" x14ac:dyDescent="0.45">
      <c r="A136" t="s">
        <v>1197</v>
      </c>
      <c r="B136" t="s">
        <v>41</v>
      </c>
      <c r="C136">
        <v>1103</v>
      </c>
      <c r="D136">
        <v>8.1595648000000007E-2</v>
      </c>
      <c r="E136">
        <v>0.157751586</v>
      </c>
      <c r="F136">
        <v>0.517241379</v>
      </c>
      <c r="G136">
        <v>0.25518672100000001</v>
      </c>
      <c r="H136">
        <v>0.33180987200000001</v>
      </c>
      <c r="I136">
        <v>0.437759336</v>
      </c>
      <c r="J136">
        <v>0.76956920799999995</v>
      </c>
      <c r="K136">
        <v>0.18257261499999999</v>
      </c>
      <c r="L136">
        <v>6.8519300179528404</v>
      </c>
      <c r="M136">
        <v>0.27284595299999997</v>
      </c>
      <c r="N136">
        <v>5.0000001415610296</v>
      </c>
      <c r="O136">
        <v>3.3000000491738302</v>
      </c>
      <c r="P136">
        <v>5.45039662718772</v>
      </c>
      <c r="Q136">
        <v>2.6170726378913902</v>
      </c>
      <c r="R136">
        <v>148.462482322146</v>
      </c>
      <c r="S136">
        <v>17.025112230469599</v>
      </c>
      <c r="T136">
        <v>0.33304463186508299</v>
      </c>
      <c r="U136">
        <v>105.512559579848</v>
      </c>
      <c r="V136" t="s">
        <v>1197</v>
      </c>
      <c r="W136">
        <v>19522</v>
      </c>
      <c r="X136">
        <v>670770</v>
      </c>
    </row>
    <row r="137" spans="1:24" x14ac:dyDescent="0.45">
      <c r="A137" t="s">
        <v>1280</v>
      </c>
      <c r="B137" t="s">
        <v>70</v>
      </c>
      <c r="C137">
        <v>533</v>
      </c>
      <c r="D137">
        <v>0.120075046</v>
      </c>
      <c r="E137">
        <v>0.30956847999999998</v>
      </c>
      <c r="F137">
        <v>0.387878787</v>
      </c>
      <c r="G137">
        <v>0.21491228000000001</v>
      </c>
      <c r="H137">
        <v>0.318949343</v>
      </c>
      <c r="I137">
        <v>0.40350877099999999</v>
      </c>
      <c r="J137">
        <v>0.72245811400000004</v>
      </c>
      <c r="K137">
        <v>0.188596491</v>
      </c>
      <c r="L137">
        <v>4.3729298633336198</v>
      </c>
      <c r="M137">
        <v>0.28776978399999997</v>
      </c>
      <c r="N137">
        <v>-0.70000001788139299</v>
      </c>
      <c r="O137">
        <v>0.70000000298023202</v>
      </c>
      <c r="P137">
        <v>-1.0823640525341001</v>
      </c>
      <c r="Q137">
        <v>0.480284064542502</v>
      </c>
      <c r="R137">
        <v>65.304665368798197</v>
      </c>
      <c r="S137">
        <v>1.9017731592087701</v>
      </c>
      <c r="T137">
        <v>0.31655646220380701</v>
      </c>
      <c r="U137">
        <v>105.46683064327</v>
      </c>
      <c r="V137" t="s">
        <v>1280</v>
      </c>
      <c r="W137">
        <v>23565</v>
      </c>
      <c r="X137">
        <v>676914</v>
      </c>
    </row>
    <row r="138" spans="1:24" x14ac:dyDescent="0.45">
      <c r="A138" t="s">
        <v>195</v>
      </c>
      <c r="B138" t="s">
        <v>35</v>
      </c>
      <c r="C138">
        <v>2627</v>
      </c>
      <c r="D138">
        <v>7.9558430999999999E-2</v>
      </c>
      <c r="E138">
        <v>0.19908640999999999</v>
      </c>
      <c r="F138">
        <v>0.39961759000000002</v>
      </c>
      <c r="G138">
        <v>0.25127550999999998</v>
      </c>
      <c r="H138">
        <v>0.31785028700000001</v>
      </c>
      <c r="I138">
        <v>0.422193877</v>
      </c>
      <c r="J138">
        <v>0.74004416399999995</v>
      </c>
      <c r="K138">
        <v>0.17091836699999999</v>
      </c>
      <c r="L138">
        <v>6.5026570436142102</v>
      </c>
      <c r="M138">
        <v>0.289115646</v>
      </c>
      <c r="N138">
        <v>4.6000001132488197</v>
      </c>
      <c r="O138">
        <v>5.3000000417232496</v>
      </c>
      <c r="P138">
        <v>5.03076604008674</v>
      </c>
      <c r="Q138">
        <v>7.5978438348974997</v>
      </c>
      <c r="R138">
        <v>325.43760782269902</v>
      </c>
      <c r="S138">
        <v>12.632445646209399</v>
      </c>
      <c r="T138">
        <v>0.31999626052796998</v>
      </c>
      <c r="U138">
        <v>105.220006370622</v>
      </c>
      <c r="V138" t="s">
        <v>195</v>
      </c>
      <c r="W138">
        <v>17929</v>
      </c>
      <c r="X138">
        <v>656775</v>
      </c>
    </row>
    <row r="139" spans="1:24" x14ac:dyDescent="0.45">
      <c r="A139" t="s">
        <v>1198</v>
      </c>
      <c r="B139" t="s">
        <v>98</v>
      </c>
      <c r="C139">
        <v>3132</v>
      </c>
      <c r="D139">
        <v>0.114303959</v>
      </c>
      <c r="E139">
        <v>0.1848659</v>
      </c>
      <c r="F139">
        <v>0.61830742599999999</v>
      </c>
      <c r="G139">
        <v>0.24603467300000001</v>
      </c>
      <c r="H139">
        <v>0.339102564</v>
      </c>
      <c r="I139">
        <v>0.37144964899999999</v>
      </c>
      <c r="J139">
        <v>0.71055221300000004</v>
      </c>
      <c r="K139">
        <v>0.12541497600000001</v>
      </c>
      <c r="L139">
        <v>4.0561335693841896</v>
      </c>
      <c r="M139">
        <v>0.29212410500000002</v>
      </c>
      <c r="N139">
        <v>4.3999999761581403</v>
      </c>
      <c r="O139">
        <v>0.199999995529651</v>
      </c>
      <c r="P139">
        <v>5.2794955670833499</v>
      </c>
      <c r="Q139">
        <v>-4.4739965875632999</v>
      </c>
      <c r="R139">
        <v>376.45757367205903</v>
      </c>
      <c r="S139">
        <v>-0.44005928444534098</v>
      </c>
      <c r="T139">
        <v>0.31506638302491002</v>
      </c>
      <c r="U139">
        <v>105.089961785003</v>
      </c>
      <c r="V139" t="s">
        <v>1198</v>
      </c>
      <c r="W139">
        <v>15491</v>
      </c>
      <c r="X139">
        <v>641487</v>
      </c>
    </row>
    <row r="140" spans="1:24" x14ac:dyDescent="0.45">
      <c r="A140" t="s">
        <v>1199</v>
      </c>
      <c r="B140" t="s">
        <v>30</v>
      </c>
      <c r="C140">
        <v>3741</v>
      </c>
      <c r="D140">
        <v>9.6765569999999995E-2</v>
      </c>
      <c r="E140">
        <v>0.29163325299999998</v>
      </c>
      <c r="F140">
        <v>0.33180568199999999</v>
      </c>
      <c r="G140">
        <v>0.24932085700000001</v>
      </c>
      <c r="H140">
        <v>0.32869006099999998</v>
      </c>
      <c r="I140">
        <v>0.42257772399999999</v>
      </c>
      <c r="J140">
        <v>0.75126778500000002</v>
      </c>
      <c r="K140">
        <v>0.17325686700000001</v>
      </c>
      <c r="L140">
        <v>6.0913849199239998</v>
      </c>
      <c r="M140">
        <v>0.33692596000000002</v>
      </c>
      <c r="N140">
        <v>12.900000512599901</v>
      </c>
      <c r="O140">
        <v>9.0999999940395302</v>
      </c>
      <c r="P140">
        <v>12.4637369103729</v>
      </c>
      <c r="Q140">
        <v>5.0791983939707199</v>
      </c>
      <c r="R140">
        <v>475.54644355828702</v>
      </c>
      <c r="S140">
        <v>28.378352007817998</v>
      </c>
      <c r="T140">
        <v>0.32471294642263199</v>
      </c>
      <c r="U140">
        <v>105.062471938987</v>
      </c>
      <c r="V140" t="s">
        <v>1199</v>
      </c>
      <c r="W140">
        <v>13757</v>
      </c>
      <c r="X140">
        <v>621035</v>
      </c>
    </row>
    <row r="141" spans="1:24" x14ac:dyDescent="0.45">
      <c r="A141" t="s">
        <v>1281</v>
      </c>
      <c r="B141" t="s">
        <v>61</v>
      </c>
      <c r="C141">
        <v>748</v>
      </c>
      <c r="D141">
        <v>4.9465240000000001E-2</v>
      </c>
      <c r="E141">
        <v>0.30080213900000002</v>
      </c>
      <c r="F141">
        <v>0.164444444</v>
      </c>
      <c r="G141">
        <v>0.256045519</v>
      </c>
      <c r="H141">
        <v>0.29679144299999999</v>
      </c>
      <c r="I141">
        <v>0.45234708299999998</v>
      </c>
      <c r="J141">
        <v>0.74913852599999997</v>
      </c>
      <c r="K141">
        <v>0.19630156400000001</v>
      </c>
      <c r="L141">
        <v>4.1768953034089202</v>
      </c>
      <c r="M141">
        <v>0.328125</v>
      </c>
      <c r="N141">
        <v>-4.2000002339482299</v>
      </c>
      <c r="O141">
        <v>1.09999997168779</v>
      </c>
      <c r="P141">
        <v>-2.3689092397689802</v>
      </c>
      <c r="Q141">
        <v>-1.19133807672187</v>
      </c>
      <c r="R141">
        <v>92.953306763022297</v>
      </c>
      <c r="S141">
        <v>3.09328988805331</v>
      </c>
      <c r="T141">
        <v>0.320641331972285</v>
      </c>
      <c r="U141">
        <v>104.793511102495</v>
      </c>
      <c r="V141" t="s">
        <v>1281</v>
      </c>
      <c r="W141">
        <v>26299</v>
      </c>
      <c r="X141">
        <v>673962</v>
      </c>
    </row>
    <row r="142" spans="1:24" x14ac:dyDescent="0.45">
      <c r="A142" t="s">
        <v>1200</v>
      </c>
      <c r="B142" t="s">
        <v>26</v>
      </c>
      <c r="C142">
        <v>6845</v>
      </c>
      <c r="D142">
        <v>0.101533966</v>
      </c>
      <c r="E142">
        <v>0.175748721</v>
      </c>
      <c r="F142">
        <v>0.57772235999999999</v>
      </c>
      <c r="G142">
        <v>0.25645695299999999</v>
      </c>
      <c r="H142">
        <v>0.337727006</v>
      </c>
      <c r="I142">
        <v>0.40960264899999999</v>
      </c>
      <c r="J142">
        <v>0.74732965500000004</v>
      </c>
      <c r="K142">
        <v>0.153145696</v>
      </c>
      <c r="L142">
        <v>5.0174845302506599</v>
      </c>
      <c r="M142">
        <v>0.29202218400000002</v>
      </c>
      <c r="N142">
        <v>23.3000003248453</v>
      </c>
      <c r="O142">
        <v>8.8999997898936201</v>
      </c>
      <c r="P142">
        <v>8.6838180385529995</v>
      </c>
      <c r="Q142">
        <v>1.9640918425284299</v>
      </c>
      <c r="R142">
        <v>856.32039533279794</v>
      </c>
      <c r="S142">
        <v>60.569955770895099</v>
      </c>
      <c r="T142">
        <v>0.32718635711111899</v>
      </c>
      <c r="U142">
        <v>104.750307500169</v>
      </c>
      <c r="V142" t="s">
        <v>1200</v>
      </c>
      <c r="W142">
        <v>4940</v>
      </c>
      <c r="X142">
        <v>518792</v>
      </c>
    </row>
    <row r="143" spans="1:24" x14ac:dyDescent="0.45">
      <c r="A143" t="s">
        <v>200</v>
      </c>
      <c r="B143" t="s">
        <v>105</v>
      </c>
      <c r="C143">
        <v>657</v>
      </c>
      <c r="D143">
        <v>0.120243531</v>
      </c>
      <c r="E143">
        <v>0.16133942100000001</v>
      </c>
      <c r="F143">
        <v>0.74528301799999996</v>
      </c>
      <c r="G143">
        <v>0.25314183099999998</v>
      </c>
      <c r="H143">
        <v>0.353751914</v>
      </c>
      <c r="I143">
        <v>0.35906642700000002</v>
      </c>
      <c r="J143">
        <v>0.71281834099999997</v>
      </c>
      <c r="K143">
        <v>0.105924596</v>
      </c>
      <c r="L143">
        <v>2.88798479253157</v>
      </c>
      <c r="M143">
        <v>0.288288288</v>
      </c>
      <c r="P143">
        <v>-3.9266619682311998</v>
      </c>
      <c r="Q143">
        <v>-0.90369548136368305</v>
      </c>
      <c r="R143">
        <v>82.021683849393995</v>
      </c>
      <c r="S143">
        <v>4.0326322242614498</v>
      </c>
      <c r="T143">
        <v>0.31989914352542698</v>
      </c>
      <c r="U143">
        <v>104.622065718911</v>
      </c>
      <c r="V143" t="s">
        <v>200</v>
      </c>
      <c r="W143">
        <v>33189</v>
      </c>
      <c r="X143">
        <v>694384</v>
      </c>
    </row>
    <row r="144" spans="1:24" x14ac:dyDescent="0.45">
      <c r="A144" t="s">
        <v>44</v>
      </c>
      <c r="B144" t="s">
        <v>45</v>
      </c>
      <c r="C144">
        <v>2396</v>
      </c>
      <c r="D144">
        <v>6.5943238000000001E-2</v>
      </c>
      <c r="E144">
        <v>0.17821368900000001</v>
      </c>
      <c r="F144">
        <v>0.37002341900000002</v>
      </c>
      <c r="G144">
        <v>0.279324509</v>
      </c>
      <c r="H144">
        <v>0.32929883100000001</v>
      </c>
      <c r="I144">
        <v>0.41898676400000001</v>
      </c>
      <c r="J144">
        <v>0.74828559500000003</v>
      </c>
      <c r="K144">
        <v>0.13966225500000001</v>
      </c>
      <c r="L144">
        <v>3.3023177693650498</v>
      </c>
      <c r="M144">
        <v>0.31988472600000001</v>
      </c>
      <c r="N144">
        <v>-2.3000000789761499</v>
      </c>
      <c r="O144">
        <v>-5.7000000104308102</v>
      </c>
      <c r="P144">
        <v>-5.2340677976608196</v>
      </c>
      <c r="Q144">
        <v>-2.9809993773233101</v>
      </c>
      <c r="R144">
        <v>305.39398177630198</v>
      </c>
      <c r="S144">
        <v>20.052174075608701</v>
      </c>
      <c r="T144">
        <v>0.32395926471737302</v>
      </c>
      <c r="U144">
        <v>104.524172659713</v>
      </c>
      <c r="V144" t="s">
        <v>44</v>
      </c>
      <c r="W144">
        <v>21618</v>
      </c>
      <c r="X144">
        <v>664761</v>
      </c>
    </row>
    <row r="145" spans="1:24" x14ac:dyDescent="0.45">
      <c r="A145" t="s">
        <v>1201</v>
      </c>
      <c r="B145" t="s">
        <v>76</v>
      </c>
      <c r="C145">
        <v>1650</v>
      </c>
      <c r="D145">
        <v>8.2424241999999995E-2</v>
      </c>
      <c r="E145">
        <v>0.27393939299999998</v>
      </c>
      <c r="F145">
        <v>0.30088495500000001</v>
      </c>
      <c r="G145">
        <v>0.22881921199999999</v>
      </c>
      <c r="H145">
        <v>0.29593693100000001</v>
      </c>
      <c r="I145">
        <v>0.43162107999999999</v>
      </c>
      <c r="J145">
        <v>0.72755801099999995</v>
      </c>
      <c r="K145">
        <v>0.202801868</v>
      </c>
      <c r="L145">
        <v>4.4314074461833499</v>
      </c>
      <c r="M145">
        <v>0.27726809299999999</v>
      </c>
      <c r="N145">
        <v>-3.7999999150633799</v>
      </c>
      <c r="O145">
        <v>3.3999999985098799</v>
      </c>
      <c r="P145">
        <v>-3.9618747010826998</v>
      </c>
      <c r="Q145">
        <v>0.34780890960246302</v>
      </c>
      <c r="R145">
        <v>194.45335391714099</v>
      </c>
      <c r="S145">
        <v>-1.2691092734143601</v>
      </c>
      <c r="T145">
        <v>0.31256583178834202</v>
      </c>
      <c r="U145">
        <v>104.519795418599</v>
      </c>
      <c r="V145" t="s">
        <v>1201</v>
      </c>
      <c r="W145">
        <v>18171</v>
      </c>
      <c r="X145">
        <v>664913</v>
      </c>
    </row>
    <row r="146" spans="1:24" x14ac:dyDescent="0.45">
      <c r="A146" t="s">
        <v>1202</v>
      </c>
      <c r="B146" t="s">
        <v>35</v>
      </c>
      <c r="C146">
        <v>1665</v>
      </c>
      <c r="D146">
        <v>0.106306306</v>
      </c>
      <c r="E146">
        <v>0.27687687599999999</v>
      </c>
      <c r="F146">
        <v>0.38394793900000002</v>
      </c>
      <c r="G146">
        <v>0.25189263499999998</v>
      </c>
      <c r="H146">
        <v>0.34254807599999998</v>
      </c>
      <c r="I146">
        <v>0.38747419100000002</v>
      </c>
      <c r="J146">
        <v>0.73002226699999995</v>
      </c>
      <c r="K146">
        <v>0.13558155599999999</v>
      </c>
      <c r="L146">
        <v>5.6904599438668599</v>
      </c>
      <c r="M146">
        <v>0.33993743399999998</v>
      </c>
      <c r="N146">
        <v>8.4999999925494194</v>
      </c>
      <c r="O146">
        <v>-2.3000000342726699</v>
      </c>
      <c r="P146">
        <v>2.6449791742488702</v>
      </c>
      <c r="Q146">
        <v>4.3350815768353597</v>
      </c>
      <c r="R146">
        <v>208.05320115012501</v>
      </c>
      <c r="S146">
        <v>8.5492860488357003</v>
      </c>
      <c r="T146">
        <v>0.321345275069231</v>
      </c>
      <c r="U146">
        <v>104.096049827952</v>
      </c>
      <c r="V146" t="s">
        <v>1202</v>
      </c>
      <c r="W146">
        <v>16153</v>
      </c>
      <c r="X146">
        <v>596103</v>
      </c>
    </row>
    <row r="147" spans="1:24" x14ac:dyDescent="0.45">
      <c r="A147" t="s">
        <v>1282</v>
      </c>
      <c r="B147" t="s">
        <v>28</v>
      </c>
      <c r="C147">
        <v>559</v>
      </c>
      <c r="D147">
        <v>6.0822898E-2</v>
      </c>
      <c r="E147">
        <v>0.19320214599999999</v>
      </c>
      <c r="F147">
        <v>0.314814814</v>
      </c>
      <c r="G147">
        <v>0.28404669199999999</v>
      </c>
      <c r="H147">
        <v>0.32854578000000001</v>
      </c>
      <c r="I147">
        <v>0.42217898799999998</v>
      </c>
      <c r="J147">
        <v>0.75072476799999999</v>
      </c>
      <c r="K147">
        <v>0.13813229599999999</v>
      </c>
      <c r="L147">
        <v>2.3467262663481598</v>
      </c>
      <c r="M147">
        <v>0.32997481099999998</v>
      </c>
      <c r="N147">
        <v>0.10000004619359899</v>
      </c>
      <c r="O147">
        <v>-1.09999997168779</v>
      </c>
      <c r="P147">
        <v>-0.12984433770179701</v>
      </c>
      <c r="Q147">
        <v>-1.2784067373722701</v>
      </c>
      <c r="R147">
        <v>71.553994144249202</v>
      </c>
      <c r="S147">
        <v>4.7409838390830199</v>
      </c>
      <c r="T147">
        <v>0.32426081587084699</v>
      </c>
      <c r="U147">
        <v>104.042836443252</v>
      </c>
      <c r="V147" t="s">
        <v>1282</v>
      </c>
      <c r="W147">
        <v>21840</v>
      </c>
      <c r="X147">
        <v>666023</v>
      </c>
    </row>
    <row r="148" spans="1:24" x14ac:dyDescent="0.45">
      <c r="A148" t="s">
        <v>204</v>
      </c>
      <c r="B148" t="s">
        <v>43</v>
      </c>
      <c r="C148">
        <v>1392</v>
      </c>
      <c r="D148">
        <v>9.5545977000000004E-2</v>
      </c>
      <c r="E148">
        <v>0.29454022899999999</v>
      </c>
      <c r="F148">
        <v>0.32439024300000002</v>
      </c>
      <c r="G148">
        <v>0.22402597399999999</v>
      </c>
      <c r="H148">
        <v>0.30547550400000001</v>
      </c>
      <c r="I148">
        <v>0.426948051</v>
      </c>
      <c r="J148">
        <v>0.732423555</v>
      </c>
      <c r="K148">
        <v>0.20292207700000001</v>
      </c>
      <c r="L148">
        <v>4.9492359303304001</v>
      </c>
      <c r="M148">
        <v>0.27770534499999999</v>
      </c>
      <c r="N148">
        <v>4.4000000655651004</v>
      </c>
      <c r="O148">
        <v>1.2999999821185999</v>
      </c>
      <c r="P148">
        <v>5.5693567804992199</v>
      </c>
      <c r="Q148">
        <v>-3.27856475627049</v>
      </c>
      <c r="R148">
        <v>169.12935743735099</v>
      </c>
      <c r="S148">
        <v>4.8224411855728304</v>
      </c>
      <c r="T148">
        <v>0.31700938810940599</v>
      </c>
      <c r="U148">
        <v>103.776906845851</v>
      </c>
      <c r="V148" t="s">
        <v>204</v>
      </c>
      <c r="W148">
        <v>21897</v>
      </c>
      <c r="X148">
        <v>666624</v>
      </c>
    </row>
    <row r="149" spans="1:24" x14ac:dyDescent="0.45">
      <c r="A149" t="s">
        <v>1203</v>
      </c>
      <c r="B149" t="s">
        <v>78</v>
      </c>
      <c r="C149">
        <v>1019</v>
      </c>
      <c r="D149">
        <v>0.10402355200000001</v>
      </c>
      <c r="E149">
        <v>0.29833169700000001</v>
      </c>
      <c r="F149">
        <v>0.34868420999999999</v>
      </c>
      <c r="G149">
        <v>0.23240223400000001</v>
      </c>
      <c r="H149">
        <v>0.31795878300000002</v>
      </c>
      <c r="I149">
        <v>0.40446927300000002</v>
      </c>
      <c r="J149">
        <v>0.72242805600000004</v>
      </c>
      <c r="K149">
        <v>0.172067039</v>
      </c>
      <c r="L149">
        <v>3.5432410094934998</v>
      </c>
      <c r="M149">
        <v>0.307964601</v>
      </c>
      <c r="N149">
        <v>-1.6999999433755799</v>
      </c>
      <c r="O149">
        <v>2.20000002533197</v>
      </c>
      <c r="P149">
        <v>-1.3336373567581099</v>
      </c>
      <c r="Q149">
        <v>-0.99749621655791998</v>
      </c>
      <c r="R149">
        <v>122.752234844832</v>
      </c>
      <c r="S149">
        <v>1.4606726973942901</v>
      </c>
      <c r="T149">
        <v>0.31519440510983299</v>
      </c>
      <c r="U149">
        <v>103.342087393391</v>
      </c>
      <c r="V149" t="s">
        <v>1203</v>
      </c>
      <c r="W149">
        <v>21501</v>
      </c>
      <c r="X149">
        <v>663616</v>
      </c>
    </row>
    <row r="150" spans="1:24" x14ac:dyDescent="0.45">
      <c r="A150" t="s">
        <v>222</v>
      </c>
      <c r="B150" t="s">
        <v>166</v>
      </c>
      <c r="C150">
        <v>4218</v>
      </c>
      <c r="D150">
        <v>9.3646277E-2</v>
      </c>
      <c r="E150">
        <v>0.17662399200000001</v>
      </c>
      <c r="F150">
        <v>0.53020134200000002</v>
      </c>
      <c r="G150">
        <v>0.26986666599999998</v>
      </c>
      <c r="H150">
        <v>0.34038507200000001</v>
      </c>
      <c r="I150">
        <v>0.41386666599999999</v>
      </c>
      <c r="J150">
        <v>0.754251738</v>
      </c>
      <c r="K150">
        <v>0.14399999999999999</v>
      </c>
      <c r="L150">
        <v>4.7679096175561497</v>
      </c>
      <c r="M150">
        <v>0.31163106099999999</v>
      </c>
      <c r="N150">
        <v>3.1999998241662899</v>
      </c>
      <c r="O150">
        <v>6.8999999761581403</v>
      </c>
      <c r="P150">
        <v>0.74586734361946505</v>
      </c>
      <c r="Q150">
        <v>0.563724493840709</v>
      </c>
      <c r="R150">
        <v>542.49318163834403</v>
      </c>
      <c r="S150">
        <v>35.731111518963601</v>
      </c>
      <c r="T150">
        <v>0.32648633200077998</v>
      </c>
      <c r="U150">
        <v>103.294902585706</v>
      </c>
      <c r="V150" t="s">
        <v>222</v>
      </c>
      <c r="W150">
        <v>17901</v>
      </c>
      <c r="X150">
        <v>643217</v>
      </c>
    </row>
    <row r="151" spans="1:24" x14ac:dyDescent="0.45">
      <c r="A151" t="s">
        <v>154</v>
      </c>
      <c r="B151" t="s">
        <v>105</v>
      </c>
      <c r="C151">
        <v>839</v>
      </c>
      <c r="D151">
        <v>6.3170440999999994E-2</v>
      </c>
      <c r="E151">
        <v>0.22884386100000001</v>
      </c>
      <c r="F151">
        <v>0.27604166600000002</v>
      </c>
      <c r="G151">
        <v>0.240320427</v>
      </c>
      <c r="H151">
        <v>0.31377245500000001</v>
      </c>
      <c r="I151">
        <v>0.41922563400000001</v>
      </c>
      <c r="J151">
        <v>0.73299808899999996</v>
      </c>
      <c r="K151">
        <v>0.17890520700000001</v>
      </c>
      <c r="L151">
        <v>5.0177707618590102</v>
      </c>
      <c r="M151">
        <v>0.283834586</v>
      </c>
      <c r="N151">
        <v>-1.09999999403953</v>
      </c>
      <c r="O151">
        <v>0.30000001192092801</v>
      </c>
      <c r="P151">
        <v>0.54678567498922304</v>
      </c>
      <c r="Q151">
        <v>0.89818666130304303</v>
      </c>
      <c r="R151">
        <v>103.759574030427</v>
      </c>
      <c r="S151">
        <v>3.5359509558368099</v>
      </c>
      <c r="T151">
        <v>0.31918081476819798</v>
      </c>
      <c r="U151">
        <v>103.209212255126</v>
      </c>
      <c r="V151" t="s">
        <v>154</v>
      </c>
      <c r="W151">
        <v>31347</v>
      </c>
      <c r="X151">
        <v>687263</v>
      </c>
    </row>
    <row r="152" spans="1:24" x14ac:dyDescent="0.45">
      <c r="A152" t="s">
        <v>1283</v>
      </c>
      <c r="B152" t="s">
        <v>125</v>
      </c>
      <c r="C152">
        <v>527</v>
      </c>
      <c r="D152">
        <v>6.4516129000000005E-2</v>
      </c>
      <c r="E152">
        <v>0.20872865199999999</v>
      </c>
      <c r="F152">
        <v>0.30909090900000002</v>
      </c>
      <c r="G152">
        <v>0.25465838499999999</v>
      </c>
      <c r="H152">
        <v>0.30360531299999999</v>
      </c>
      <c r="I152">
        <v>0.42857142799999998</v>
      </c>
      <c r="J152">
        <v>0.73217674099999996</v>
      </c>
      <c r="K152">
        <v>0.17391304299999999</v>
      </c>
      <c r="L152">
        <v>1.9217411328599701</v>
      </c>
      <c r="M152">
        <v>0.28808864200000001</v>
      </c>
      <c r="N152">
        <v>-2.4000000283122001</v>
      </c>
      <c r="O152">
        <v>0.30000000447034803</v>
      </c>
      <c r="P152">
        <v>-2.36490595340728</v>
      </c>
      <c r="Q152">
        <v>-1.1019712071865699</v>
      </c>
      <c r="R152">
        <v>63.359227327372203</v>
      </c>
      <c r="S152">
        <v>1.9403200798885001</v>
      </c>
      <c r="T152">
        <v>0.31610980002206002</v>
      </c>
      <c r="U152">
        <v>103.186354803502</v>
      </c>
      <c r="V152" t="s">
        <v>1283</v>
      </c>
      <c r="W152">
        <v>18400</v>
      </c>
      <c r="X152">
        <v>660766</v>
      </c>
    </row>
    <row r="153" spans="1:24" x14ac:dyDescent="0.45">
      <c r="A153" t="s">
        <v>51</v>
      </c>
      <c r="B153" t="s">
        <v>28</v>
      </c>
      <c r="C153">
        <v>6165</v>
      </c>
      <c r="D153">
        <v>3.8605028E-2</v>
      </c>
      <c r="E153">
        <v>0.18815896100000001</v>
      </c>
      <c r="F153">
        <v>0.205172413</v>
      </c>
      <c r="G153">
        <v>0.26748402599999999</v>
      </c>
      <c r="H153">
        <v>0.30331061300000001</v>
      </c>
      <c r="I153">
        <v>0.46054222</v>
      </c>
      <c r="J153">
        <v>0.76385283299999995</v>
      </c>
      <c r="K153">
        <v>0.19305819399999999</v>
      </c>
      <c r="L153">
        <v>2.0530848677412399</v>
      </c>
      <c r="M153">
        <v>0.28973021900000001</v>
      </c>
      <c r="N153">
        <v>-25.0000003129243</v>
      </c>
      <c r="O153">
        <v>-12.5000001043081</v>
      </c>
      <c r="P153">
        <v>-23.881038427352902</v>
      </c>
      <c r="Q153">
        <v>-4.3081412303727102</v>
      </c>
      <c r="R153">
        <v>768.44237373525903</v>
      </c>
      <c r="S153">
        <v>52.128009599993703</v>
      </c>
      <c r="T153">
        <v>0.324929092519817</v>
      </c>
      <c r="U153">
        <v>103.114666184458</v>
      </c>
      <c r="V153" t="s">
        <v>51</v>
      </c>
      <c r="W153">
        <v>7304</v>
      </c>
      <c r="X153">
        <v>521692</v>
      </c>
    </row>
    <row r="154" spans="1:24" x14ac:dyDescent="0.45">
      <c r="A154" t="s">
        <v>1105</v>
      </c>
      <c r="B154" t="s">
        <v>76</v>
      </c>
      <c r="C154">
        <v>750</v>
      </c>
      <c r="D154">
        <v>7.8666665999999996E-2</v>
      </c>
      <c r="E154">
        <v>0.317333333</v>
      </c>
      <c r="F154">
        <v>0.24789915900000001</v>
      </c>
      <c r="G154">
        <v>0.23042836</v>
      </c>
      <c r="H154">
        <v>0.29679144299999999</v>
      </c>
      <c r="I154">
        <v>0.423929098</v>
      </c>
      <c r="J154">
        <v>0.72072054100000005</v>
      </c>
      <c r="K154">
        <v>0.19350073800000001</v>
      </c>
      <c r="L154">
        <v>6.22825736312282</v>
      </c>
      <c r="M154">
        <v>0.30434782599999999</v>
      </c>
      <c r="N154">
        <v>2.4999999776482502</v>
      </c>
      <c r="O154">
        <v>-0.40000001341104502</v>
      </c>
      <c r="P154">
        <v>1.53726094961166</v>
      </c>
      <c r="Q154">
        <v>3.5663682990707399</v>
      </c>
      <c r="R154">
        <v>87.774864385165401</v>
      </c>
      <c r="S154">
        <v>-1.84034948583675</v>
      </c>
      <c r="T154">
        <v>0.31047516502689299</v>
      </c>
      <c r="U154">
        <v>103.099819075532</v>
      </c>
      <c r="V154" t="s">
        <v>1105</v>
      </c>
      <c r="W154">
        <v>29766</v>
      </c>
      <c r="X154">
        <v>680869</v>
      </c>
    </row>
    <row r="155" spans="1:24" x14ac:dyDescent="0.45">
      <c r="A155" t="s">
        <v>72</v>
      </c>
      <c r="B155" t="s">
        <v>49</v>
      </c>
      <c r="C155">
        <v>2052</v>
      </c>
      <c r="D155">
        <v>5.2631577999999998E-2</v>
      </c>
      <c r="E155">
        <v>0.188109161</v>
      </c>
      <c r="F155">
        <v>0.27979274599999998</v>
      </c>
      <c r="G155">
        <v>0.26084598599999997</v>
      </c>
      <c r="H155">
        <v>0.32401960699999999</v>
      </c>
      <c r="I155">
        <v>0.39479392600000002</v>
      </c>
      <c r="J155">
        <v>0.71881353299999995</v>
      </c>
      <c r="K155">
        <v>0.13394793999999999</v>
      </c>
      <c r="L155">
        <v>6.3867738685152</v>
      </c>
      <c r="M155">
        <v>0.304134548</v>
      </c>
      <c r="N155">
        <v>1.6000000312924301</v>
      </c>
      <c r="O155">
        <v>2.59999998658895</v>
      </c>
      <c r="P155">
        <v>4.4772115275263697</v>
      </c>
      <c r="Q155">
        <v>10.4045817707665</v>
      </c>
      <c r="R155">
        <v>244.084682877917</v>
      </c>
      <c r="S155">
        <v>3.4342396814722002E-2</v>
      </c>
      <c r="T155">
        <v>0.31411291054618601</v>
      </c>
      <c r="U155">
        <v>103.06982749463999</v>
      </c>
      <c r="V155" t="s">
        <v>73</v>
      </c>
      <c r="W155">
        <v>19950</v>
      </c>
      <c r="X155">
        <v>665926</v>
      </c>
    </row>
    <row r="156" spans="1:24" x14ac:dyDescent="0.45">
      <c r="A156" t="s">
        <v>111</v>
      </c>
      <c r="B156" t="s">
        <v>45</v>
      </c>
      <c r="C156">
        <v>1592</v>
      </c>
      <c r="D156">
        <v>9.2964824000000001E-2</v>
      </c>
      <c r="E156">
        <v>0.33103015000000002</v>
      </c>
      <c r="F156">
        <v>0.28083491399999999</v>
      </c>
      <c r="G156">
        <v>0.255649717</v>
      </c>
      <c r="H156">
        <v>0.32766225500000001</v>
      </c>
      <c r="I156">
        <v>0.40889830500000002</v>
      </c>
      <c r="J156">
        <v>0.73656056000000003</v>
      </c>
      <c r="K156">
        <v>0.15324858799999999</v>
      </c>
      <c r="L156">
        <v>6.0947459097443701</v>
      </c>
      <c r="M156">
        <v>0.374275782</v>
      </c>
      <c r="N156">
        <v>5.2000001072883597</v>
      </c>
      <c r="O156">
        <v>3.70000004768371</v>
      </c>
      <c r="P156">
        <v>6.2343500256538302</v>
      </c>
      <c r="Q156">
        <v>1.94141367659904</v>
      </c>
      <c r="R156">
        <v>198.62636023378201</v>
      </c>
      <c r="S156">
        <v>9.8794165886030605</v>
      </c>
      <c r="T156">
        <v>0.32076090619419501</v>
      </c>
      <c r="U156">
        <v>103.034241305515</v>
      </c>
      <c r="V156" t="s">
        <v>111</v>
      </c>
      <c r="W156">
        <v>20202</v>
      </c>
      <c r="X156">
        <v>669016</v>
      </c>
    </row>
    <row r="157" spans="1:24" x14ac:dyDescent="0.45">
      <c r="A157" t="s">
        <v>112</v>
      </c>
      <c r="B157" t="s">
        <v>76</v>
      </c>
      <c r="C157">
        <v>1083</v>
      </c>
      <c r="D157">
        <v>0.11726685100000001</v>
      </c>
      <c r="E157">
        <v>0.22345337000000001</v>
      </c>
      <c r="F157">
        <v>0.52479338799999997</v>
      </c>
      <c r="G157">
        <v>0.21610169400000001</v>
      </c>
      <c r="H157">
        <v>0.31146025799999999</v>
      </c>
      <c r="I157">
        <v>0.40042372799999998</v>
      </c>
      <c r="J157">
        <v>0.71188398600000002</v>
      </c>
      <c r="K157">
        <v>0.184322034</v>
      </c>
      <c r="L157">
        <v>4.1783136579507403</v>
      </c>
      <c r="M157">
        <v>0.25148809500000002</v>
      </c>
      <c r="N157">
        <v>-0.200000025331974</v>
      </c>
      <c r="O157">
        <v>1.1000000014901099</v>
      </c>
      <c r="P157">
        <v>-0.23066905140876701</v>
      </c>
      <c r="Q157">
        <v>-1.6772241131402501</v>
      </c>
      <c r="R157">
        <v>127.026916660046</v>
      </c>
      <c r="S157">
        <v>-1.01650825175103</v>
      </c>
      <c r="T157">
        <v>0.31148783879147601</v>
      </c>
      <c r="U157">
        <v>102.998965201177</v>
      </c>
      <c r="V157" t="s">
        <v>112</v>
      </c>
      <c r="W157">
        <v>26368</v>
      </c>
      <c r="X157">
        <v>668709</v>
      </c>
    </row>
    <row r="158" spans="1:24" x14ac:dyDescent="0.45">
      <c r="A158" t="s">
        <v>1103</v>
      </c>
      <c r="B158" t="s">
        <v>78</v>
      </c>
      <c r="C158">
        <v>4251</v>
      </c>
      <c r="D158">
        <v>9.6918372000000003E-2</v>
      </c>
      <c r="E158">
        <v>0.18560338700000001</v>
      </c>
      <c r="F158">
        <v>0.52217997400000005</v>
      </c>
      <c r="G158">
        <v>0.237436851</v>
      </c>
      <c r="H158">
        <v>0.31756120500000001</v>
      </c>
      <c r="I158">
        <v>0.42887529899999999</v>
      </c>
      <c r="J158">
        <v>0.74643650399999995</v>
      </c>
      <c r="K158">
        <v>0.19143844800000001</v>
      </c>
      <c r="L158">
        <v>3.9076954404487001</v>
      </c>
      <c r="M158">
        <v>0.25756509500000002</v>
      </c>
      <c r="N158">
        <v>4.5000001713633502</v>
      </c>
      <c r="O158">
        <v>9.4000001400709099</v>
      </c>
      <c r="P158">
        <v>5.1403855681419302</v>
      </c>
      <c r="Q158">
        <v>-3.3518844735808599</v>
      </c>
      <c r="R158">
        <v>527.09936664258396</v>
      </c>
      <c r="S158">
        <v>16.2798474729559</v>
      </c>
      <c r="T158">
        <v>0.32071881545217401</v>
      </c>
      <c r="U158">
        <v>102.495151102408</v>
      </c>
      <c r="V158" t="s">
        <v>1103</v>
      </c>
      <c r="W158">
        <v>12144</v>
      </c>
      <c r="X158">
        <v>596146</v>
      </c>
    </row>
    <row r="159" spans="1:24" x14ac:dyDescent="0.45">
      <c r="A159" t="s">
        <v>1204</v>
      </c>
      <c r="B159" t="s">
        <v>28</v>
      </c>
      <c r="C159">
        <v>4523</v>
      </c>
      <c r="D159">
        <v>0.12933893399999999</v>
      </c>
      <c r="E159">
        <v>0.221313287</v>
      </c>
      <c r="F159">
        <v>0.58441558400000004</v>
      </c>
      <c r="G159">
        <v>0.243327286</v>
      </c>
      <c r="H159">
        <v>0.34530938100000003</v>
      </c>
      <c r="I159">
        <v>0.37626327999999998</v>
      </c>
      <c r="J159">
        <v>0.72157266099999995</v>
      </c>
      <c r="K159">
        <v>0.132935994</v>
      </c>
      <c r="L159">
        <v>4.0462443355300897</v>
      </c>
      <c r="M159">
        <v>0.30246692800000002</v>
      </c>
      <c r="N159">
        <v>-4.3999996855854899</v>
      </c>
      <c r="O159">
        <v>7.1000000461935997</v>
      </c>
      <c r="P159">
        <v>2.9568367078900302</v>
      </c>
      <c r="Q159">
        <v>-2.0440432142931901</v>
      </c>
      <c r="R159">
        <v>552.15745869570696</v>
      </c>
      <c r="S159">
        <v>17.3795925780516</v>
      </c>
      <c r="T159">
        <v>0.32000820260926099</v>
      </c>
      <c r="U159">
        <v>102.487694060235</v>
      </c>
      <c r="V159" t="s">
        <v>1204</v>
      </c>
      <c r="W159">
        <v>5254</v>
      </c>
      <c r="X159">
        <v>543257</v>
      </c>
    </row>
    <row r="160" spans="1:24" x14ac:dyDescent="0.45">
      <c r="A160" t="s">
        <v>1097</v>
      </c>
      <c r="B160" t="s">
        <v>49</v>
      </c>
      <c r="C160">
        <v>2015</v>
      </c>
      <c r="D160">
        <v>8.0893300000000001E-2</v>
      </c>
      <c r="E160">
        <v>0.24813895699999999</v>
      </c>
      <c r="F160">
        <v>0.32600000000000001</v>
      </c>
      <c r="G160">
        <v>0.247377139</v>
      </c>
      <c r="H160">
        <v>0.31464019799999998</v>
      </c>
      <c r="I160">
        <v>0.42186637199999999</v>
      </c>
      <c r="J160">
        <v>0.73650656999999997</v>
      </c>
      <c r="K160">
        <v>0.17448923299999999</v>
      </c>
      <c r="L160">
        <v>5.8220218788173996</v>
      </c>
      <c r="M160">
        <v>0.30300632900000002</v>
      </c>
      <c r="N160">
        <v>2.4999999627470899</v>
      </c>
      <c r="O160">
        <v>1.69999998062849</v>
      </c>
      <c r="P160">
        <v>5.5827685296535403</v>
      </c>
      <c r="Q160">
        <v>0.20078811491839499</v>
      </c>
      <c r="R160">
        <v>247.92779975863499</v>
      </c>
      <c r="S160">
        <v>8.1259564134706999</v>
      </c>
      <c r="T160">
        <v>0.31872483220805897</v>
      </c>
      <c r="U160">
        <v>101.952645123254</v>
      </c>
      <c r="V160" t="s">
        <v>1097</v>
      </c>
      <c r="W160">
        <v>16939</v>
      </c>
      <c r="X160">
        <v>657041</v>
      </c>
    </row>
    <row r="161" spans="1:24" x14ac:dyDescent="0.45">
      <c r="A161" t="s">
        <v>1205</v>
      </c>
      <c r="B161" t="s">
        <v>98</v>
      </c>
      <c r="C161">
        <v>1624</v>
      </c>
      <c r="D161">
        <v>0.10591133</v>
      </c>
      <c r="E161">
        <v>0.30110837400000001</v>
      </c>
      <c r="F161">
        <v>0.35173824100000001</v>
      </c>
      <c r="G161">
        <v>0.20704529099999999</v>
      </c>
      <c r="H161">
        <v>0.31543209799999999</v>
      </c>
      <c r="I161">
        <v>0.386772106</v>
      </c>
      <c r="J161">
        <v>0.70220420400000005</v>
      </c>
      <c r="K161">
        <v>0.17972681500000001</v>
      </c>
      <c r="L161">
        <v>7.0041296847983903</v>
      </c>
      <c r="M161">
        <v>0.27654609099999999</v>
      </c>
      <c r="N161">
        <v>4.4999999254941896</v>
      </c>
      <c r="O161">
        <v>-0.20000006258487699</v>
      </c>
      <c r="P161">
        <v>4.5024446118623001</v>
      </c>
      <c r="Q161">
        <v>3.1764910544734399</v>
      </c>
      <c r="R161">
        <v>187.83260575316001</v>
      </c>
      <c r="S161">
        <v>-8.0125167108404796</v>
      </c>
      <c r="T161">
        <v>0.30893855476556198</v>
      </c>
      <c r="U161">
        <v>101.946661696302</v>
      </c>
      <c r="V161" t="s">
        <v>1205</v>
      </c>
      <c r="W161">
        <v>18042</v>
      </c>
      <c r="X161">
        <v>664238</v>
      </c>
    </row>
    <row r="162" spans="1:24" x14ac:dyDescent="0.45">
      <c r="A162" t="s">
        <v>65</v>
      </c>
      <c r="B162" t="s">
        <v>26</v>
      </c>
      <c r="C162">
        <v>1749</v>
      </c>
      <c r="D162">
        <v>4.9742710000000002E-2</v>
      </c>
      <c r="E162">
        <v>0.205260148</v>
      </c>
      <c r="F162">
        <v>0.24233983200000001</v>
      </c>
      <c r="G162">
        <v>0.26286422799999998</v>
      </c>
      <c r="H162">
        <v>0.30937320200000001</v>
      </c>
      <c r="I162">
        <v>0.40359578400000001</v>
      </c>
      <c r="J162">
        <v>0.71296898600000003</v>
      </c>
      <c r="K162">
        <v>0.14073155600000001</v>
      </c>
      <c r="L162">
        <v>4.99414170093391</v>
      </c>
      <c r="M162">
        <v>0.30983606499999999</v>
      </c>
      <c r="N162">
        <v>3.1000000238418499</v>
      </c>
      <c r="O162">
        <v>1.6999999284744201</v>
      </c>
      <c r="P162">
        <v>5.9308484792709297</v>
      </c>
      <c r="Q162">
        <v>-1.95805948087945</v>
      </c>
      <c r="R162">
        <v>202.510841588933</v>
      </c>
      <c r="S162">
        <v>-4.2226035339044801</v>
      </c>
      <c r="T162">
        <v>0.31034351454916898</v>
      </c>
      <c r="U162">
        <v>101.521546717935</v>
      </c>
      <c r="V162" t="s">
        <v>66</v>
      </c>
      <c r="W162">
        <v>21636</v>
      </c>
      <c r="X162">
        <v>665161</v>
      </c>
    </row>
    <row r="163" spans="1:24" x14ac:dyDescent="0.45">
      <c r="A163" t="s">
        <v>1096</v>
      </c>
      <c r="B163" t="s">
        <v>90</v>
      </c>
      <c r="C163">
        <v>902</v>
      </c>
      <c r="D163">
        <v>5.9866962000000003E-2</v>
      </c>
      <c r="E163">
        <v>0.13192904599999999</v>
      </c>
      <c r="F163">
        <v>0.453781512</v>
      </c>
      <c r="G163">
        <v>0.26207729400000002</v>
      </c>
      <c r="H163">
        <v>0.30949720600000002</v>
      </c>
      <c r="I163">
        <v>0.42028985499999999</v>
      </c>
      <c r="J163">
        <v>0.72978706100000001</v>
      </c>
      <c r="K163">
        <v>0.158212561</v>
      </c>
      <c r="L163">
        <v>3.7118053238319999</v>
      </c>
      <c r="M163">
        <v>0.272594752</v>
      </c>
      <c r="N163">
        <v>-2.8000001460313699</v>
      </c>
      <c r="O163">
        <v>-1.3000000342726701</v>
      </c>
      <c r="P163">
        <v>-3.3786320534418302</v>
      </c>
      <c r="Q163">
        <v>-0.57994455611333195</v>
      </c>
      <c r="R163">
        <v>108.89663318394101</v>
      </c>
      <c r="S163">
        <v>1.3627766430228301</v>
      </c>
      <c r="T163">
        <v>0.31570203810430703</v>
      </c>
      <c r="U163">
        <v>101.44135905690599</v>
      </c>
      <c r="V163" t="s">
        <v>1096</v>
      </c>
      <c r="W163">
        <v>27615</v>
      </c>
      <c r="X163">
        <v>676475</v>
      </c>
    </row>
    <row r="164" spans="1:24" x14ac:dyDescent="0.45">
      <c r="A164" t="s">
        <v>126</v>
      </c>
      <c r="B164" t="s">
        <v>32</v>
      </c>
      <c r="C164">
        <v>3115</v>
      </c>
      <c r="D164">
        <v>7.5762439000000001E-2</v>
      </c>
      <c r="E164">
        <v>0.151524879</v>
      </c>
      <c r="F164">
        <v>0.5</v>
      </c>
      <c r="G164">
        <v>0.27282377899999999</v>
      </c>
      <c r="H164">
        <v>0.329264375</v>
      </c>
      <c r="I164">
        <v>0.416489738</v>
      </c>
      <c r="J164">
        <v>0.74575411300000005</v>
      </c>
      <c r="K164">
        <v>0.14366595900000001</v>
      </c>
      <c r="L164">
        <v>3.7560435468124602</v>
      </c>
      <c r="M164">
        <v>0.30314790800000002</v>
      </c>
      <c r="N164">
        <v>4.3000000193714998</v>
      </c>
      <c r="O164">
        <v>-2.7000000551342902</v>
      </c>
      <c r="P164">
        <v>1.1726720466976901</v>
      </c>
      <c r="Q164">
        <v>-4.0099035394377998</v>
      </c>
      <c r="R164">
        <v>391.88592104686899</v>
      </c>
      <c r="S164">
        <v>17.963246957199502</v>
      </c>
      <c r="T164">
        <v>0.32145525446866502</v>
      </c>
      <c r="U164">
        <v>101.24552361072401</v>
      </c>
      <c r="V164" t="s">
        <v>126</v>
      </c>
      <c r="W164">
        <v>17027</v>
      </c>
      <c r="X164">
        <v>657077</v>
      </c>
    </row>
    <row r="165" spans="1:24" x14ac:dyDescent="0.45">
      <c r="A165" t="s">
        <v>1206</v>
      </c>
      <c r="B165" t="s">
        <v>41</v>
      </c>
      <c r="C165">
        <v>1262</v>
      </c>
      <c r="D165">
        <v>0.103011093</v>
      </c>
      <c r="E165">
        <v>0.22345483299999999</v>
      </c>
      <c r="F165">
        <v>0.46099290700000001</v>
      </c>
      <c r="G165">
        <v>0.24548736400000001</v>
      </c>
      <c r="H165">
        <v>0.33148295</v>
      </c>
      <c r="I165">
        <v>0.40433212899999998</v>
      </c>
      <c r="J165">
        <v>0.73581507899999998</v>
      </c>
      <c r="K165">
        <v>0.158844765</v>
      </c>
      <c r="L165">
        <v>4.9450516990660498</v>
      </c>
      <c r="M165">
        <v>0.29255989900000001</v>
      </c>
      <c r="N165">
        <v>0.69999998062849</v>
      </c>
      <c r="O165">
        <v>1.8000000268220899</v>
      </c>
      <c r="P165">
        <v>-0.161505287513136</v>
      </c>
      <c r="Q165">
        <v>2.9184207068756201</v>
      </c>
      <c r="R165">
        <v>158.50753493994</v>
      </c>
      <c r="S165">
        <v>7.7118178793740499</v>
      </c>
      <c r="T165">
        <v>0.32205692742111702</v>
      </c>
      <c r="U165">
        <v>101.190413835355</v>
      </c>
      <c r="V165" t="s">
        <v>1206</v>
      </c>
      <c r="W165">
        <v>19260</v>
      </c>
      <c r="X165">
        <v>641584</v>
      </c>
    </row>
    <row r="166" spans="1:24" x14ac:dyDescent="0.45">
      <c r="A166" t="s">
        <v>1207</v>
      </c>
      <c r="B166" t="s">
        <v>47</v>
      </c>
      <c r="C166">
        <v>3281</v>
      </c>
      <c r="D166">
        <v>7.0710149E-2</v>
      </c>
      <c r="E166">
        <v>0.202377323</v>
      </c>
      <c r="F166">
        <v>0.34939758999999998</v>
      </c>
      <c r="G166">
        <v>0.24933065500000001</v>
      </c>
      <c r="H166">
        <v>0.30933495999999999</v>
      </c>
      <c r="I166">
        <v>0.42804551499999999</v>
      </c>
      <c r="J166">
        <v>0.73738047500000004</v>
      </c>
      <c r="K166">
        <v>0.17871486</v>
      </c>
      <c r="L166">
        <v>2.2541108922351101</v>
      </c>
      <c r="M166">
        <v>0.28025191100000002</v>
      </c>
      <c r="N166">
        <v>-5.1000000685453397</v>
      </c>
      <c r="O166">
        <v>-8.0000000521540606</v>
      </c>
      <c r="P166">
        <v>-4.8566458038985703</v>
      </c>
      <c r="Q166">
        <v>-2.5306274255272001</v>
      </c>
      <c r="R166">
        <v>392.58697704981603</v>
      </c>
      <c r="S166">
        <v>6.2566094548592899</v>
      </c>
      <c r="T166">
        <v>0.31775389863796299</v>
      </c>
      <c r="U166">
        <v>101.109663777683</v>
      </c>
      <c r="V166" t="s">
        <v>1207</v>
      </c>
      <c r="W166">
        <v>7739</v>
      </c>
      <c r="X166">
        <v>518595</v>
      </c>
    </row>
    <row r="167" spans="1:24" x14ac:dyDescent="0.45">
      <c r="A167" t="s">
        <v>1208</v>
      </c>
      <c r="B167" t="s">
        <v>68</v>
      </c>
      <c r="C167">
        <v>4494</v>
      </c>
      <c r="D167">
        <v>5.6074765999999998E-2</v>
      </c>
      <c r="E167">
        <v>0.25055629699999998</v>
      </c>
      <c r="F167">
        <v>0.22380106499999999</v>
      </c>
      <c r="G167">
        <v>0.25071770300000001</v>
      </c>
      <c r="H167">
        <v>0.29824170900000002</v>
      </c>
      <c r="I167">
        <v>0.46435406600000001</v>
      </c>
      <c r="J167">
        <v>0.76259577499999998</v>
      </c>
      <c r="K167">
        <v>0.213636363</v>
      </c>
      <c r="L167">
        <v>4.0753927762058799</v>
      </c>
      <c r="M167">
        <v>0.29569145200000002</v>
      </c>
      <c r="N167">
        <v>0.99999997764825799</v>
      </c>
      <c r="O167">
        <v>-3.8999998942017502</v>
      </c>
      <c r="P167">
        <v>6.6484995149075896</v>
      </c>
      <c r="Q167">
        <v>-5.1844210089184299</v>
      </c>
      <c r="R167">
        <v>563.27177515709297</v>
      </c>
      <c r="S167">
        <v>26.9496243008367</v>
      </c>
      <c r="T167">
        <v>0.32349977363046301</v>
      </c>
      <c r="U167">
        <v>100.809210210545</v>
      </c>
      <c r="V167" t="s">
        <v>1208</v>
      </c>
      <c r="W167">
        <v>10243</v>
      </c>
      <c r="X167">
        <v>545341</v>
      </c>
    </row>
    <row r="168" spans="1:24" x14ac:dyDescent="0.45">
      <c r="A168" t="s">
        <v>132</v>
      </c>
      <c r="B168" t="s">
        <v>105</v>
      </c>
      <c r="C168">
        <v>666</v>
      </c>
      <c r="D168">
        <v>6.3063063000000003E-2</v>
      </c>
      <c r="E168">
        <v>0.27627627599999999</v>
      </c>
      <c r="F168">
        <v>0.22826086900000001</v>
      </c>
      <c r="G168">
        <v>0.240589198</v>
      </c>
      <c r="H168">
        <v>0.29924812000000001</v>
      </c>
      <c r="I168">
        <v>0.42880523700000001</v>
      </c>
      <c r="J168">
        <v>0.72805335699999996</v>
      </c>
      <c r="K168">
        <v>0.188216039</v>
      </c>
      <c r="L168">
        <v>2.4024705406363398</v>
      </c>
      <c r="M168">
        <v>0.29145728599999998</v>
      </c>
      <c r="N168">
        <v>-1.59999994188547</v>
      </c>
      <c r="O168">
        <v>-0.59999998658895404</v>
      </c>
      <c r="P168">
        <v>-2.3344646692276001</v>
      </c>
      <c r="Q168">
        <v>-2.3418507971800802</v>
      </c>
      <c r="R168">
        <v>80.250875886780506</v>
      </c>
      <c r="S168">
        <v>0.99446548919136502</v>
      </c>
      <c r="T168">
        <v>0.31482523168836302</v>
      </c>
      <c r="U168">
        <v>100.59088051025</v>
      </c>
      <c r="V168" t="s">
        <v>132</v>
      </c>
      <c r="W168">
        <v>24729</v>
      </c>
      <c r="X168">
        <v>681351</v>
      </c>
    </row>
    <row r="169" spans="1:24" x14ac:dyDescent="0.45">
      <c r="A169" t="s">
        <v>1209</v>
      </c>
      <c r="B169" t="s">
        <v>32</v>
      </c>
      <c r="C169">
        <v>6677</v>
      </c>
      <c r="D169">
        <v>8.4019768999999994E-2</v>
      </c>
      <c r="E169">
        <v>0.15171484099999999</v>
      </c>
      <c r="F169">
        <v>0.55380059199999998</v>
      </c>
      <c r="G169">
        <v>0.289451758</v>
      </c>
      <c r="H169">
        <v>0.35075301199999998</v>
      </c>
      <c r="I169">
        <v>0.41026495499999999</v>
      </c>
      <c r="J169">
        <v>0.76101796700000002</v>
      </c>
      <c r="K169">
        <v>0.120813197</v>
      </c>
      <c r="L169">
        <v>4.6675532799139701</v>
      </c>
      <c r="M169">
        <v>0.328446344</v>
      </c>
      <c r="N169">
        <v>4.5000000074505797</v>
      </c>
      <c r="O169">
        <v>-17.800000078976101</v>
      </c>
      <c r="P169">
        <v>-10.365523755550299</v>
      </c>
      <c r="Q169">
        <v>-7.3707056394778103</v>
      </c>
      <c r="R169">
        <v>873.11683496267403</v>
      </c>
      <c r="S169">
        <v>88.525533759900199</v>
      </c>
      <c r="T169">
        <v>0.33117208022628702</v>
      </c>
      <c r="U169">
        <v>99.943680145484507</v>
      </c>
      <c r="V169" t="s">
        <v>1209</v>
      </c>
      <c r="W169">
        <v>9874</v>
      </c>
      <c r="X169">
        <v>518934</v>
      </c>
    </row>
    <row r="170" spans="1:24" x14ac:dyDescent="0.45">
      <c r="A170" t="s">
        <v>219</v>
      </c>
      <c r="B170" t="s">
        <v>166</v>
      </c>
      <c r="C170">
        <v>2164</v>
      </c>
      <c r="D170">
        <v>6.5619223000000004E-2</v>
      </c>
      <c r="E170">
        <v>0.20425138600000001</v>
      </c>
      <c r="F170">
        <v>0.32126696799999999</v>
      </c>
      <c r="G170">
        <v>0.25075987799999999</v>
      </c>
      <c r="H170">
        <v>0.30868761500000003</v>
      </c>
      <c r="I170">
        <v>0.41185410300000003</v>
      </c>
      <c r="J170">
        <v>0.720541718</v>
      </c>
      <c r="K170">
        <v>0.16109422500000001</v>
      </c>
      <c r="L170">
        <v>2.1118479858966199</v>
      </c>
      <c r="M170">
        <v>0.28831870300000001</v>
      </c>
      <c r="N170">
        <v>-7.8000000715255702</v>
      </c>
      <c r="O170">
        <v>-3.5</v>
      </c>
      <c r="P170">
        <v>-9.6770266294479299</v>
      </c>
      <c r="Q170">
        <v>-2.6377270831726398</v>
      </c>
      <c r="R170">
        <v>255.84409811585499</v>
      </c>
      <c r="S170">
        <v>-1.23313848436522</v>
      </c>
      <c r="T170">
        <v>0.31288551625945399</v>
      </c>
      <c r="U170">
        <v>99.761648943354103</v>
      </c>
      <c r="V170" t="s">
        <v>219</v>
      </c>
      <c r="W170">
        <v>26197</v>
      </c>
      <c r="X170">
        <v>683734</v>
      </c>
    </row>
    <row r="171" spans="1:24" x14ac:dyDescent="0.45">
      <c r="A171" t="s">
        <v>122</v>
      </c>
      <c r="B171" t="s">
        <v>96</v>
      </c>
      <c r="C171">
        <v>1389</v>
      </c>
      <c r="D171">
        <v>0.12670986300000001</v>
      </c>
      <c r="E171">
        <v>0.23686105099999999</v>
      </c>
      <c r="F171">
        <v>0.53495440699999997</v>
      </c>
      <c r="G171">
        <v>0.24140821400000001</v>
      </c>
      <c r="H171">
        <v>0.34271284200000002</v>
      </c>
      <c r="I171">
        <v>0.37468566599999997</v>
      </c>
      <c r="J171">
        <v>0.71739850800000005</v>
      </c>
      <c r="K171">
        <v>0.13327745199999999</v>
      </c>
      <c r="L171">
        <v>5.0023145225577696</v>
      </c>
      <c r="M171">
        <v>0.30631704399999998</v>
      </c>
      <c r="N171">
        <v>3.9000001326203302</v>
      </c>
      <c r="O171">
        <v>0.50000005215406396</v>
      </c>
      <c r="P171">
        <v>3.1197011545300399</v>
      </c>
      <c r="Q171">
        <v>0.996974925277754</v>
      </c>
      <c r="R171">
        <v>169.88869807718601</v>
      </c>
      <c r="S171">
        <v>0.66571355460516102</v>
      </c>
      <c r="T171">
        <v>0.316938770878332</v>
      </c>
      <c r="U171">
        <v>99.610096029981406</v>
      </c>
      <c r="V171" t="s">
        <v>122</v>
      </c>
      <c r="W171">
        <v>15274</v>
      </c>
      <c r="X171">
        <v>643565</v>
      </c>
    </row>
    <row r="172" spans="1:24" x14ac:dyDescent="0.45">
      <c r="A172" t="s">
        <v>1107</v>
      </c>
      <c r="B172" t="s">
        <v>38</v>
      </c>
      <c r="C172">
        <v>452</v>
      </c>
      <c r="D172">
        <v>0.110619469</v>
      </c>
      <c r="E172">
        <v>0.20575221199999999</v>
      </c>
      <c r="F172">
        <v>0.53763440799999995</v>
      </c>
      <c r="G172">
        <v>0.23785166199999999</v>
      </c>
      <c r="H172">
        <v>0.328159645</v>
      </c>
      <c r="I172">
        <v>0.38107416799999999</v>
      </c>
      <c r="J172">
        <v>0.70923381299999999</v>
      </c>
      <c r="K172">
        <v>0.143222506</v>
      </c>
      <c r="L172">
        <v>5.12471471472902</v>
      </c>
      <c r="M172">
        <v>0.28571428500000001</v>
      </c>
      <c r="N172">
        <v>0.69999998807907104</v>
      </c>
      <c r="O172">
        <v>-0.30000000447034803</v>
      </c>
      <c r="P172">
        <v>1.1292724311351701</v>
      </c>
      <c r="Q172">
        <v>-1.3017706563696201</v>
      </c>
      <c r="R172">
        <v>53.8419029450761</v>
      </c>
      <c r="S172">
        <v>0.41053586069217002</v>
      </c>
      <c r="T172">
        <v>0.31282251690020801</v>
      </c>
      <c r="U172">
        <v>99.559057165622704</v>
      </c>
      <c r="V172" t="s">
        <v>1107</v>
      </c>
      <c r="W172">
        <v>25493</v>
      </c>
      <c r="X172">
        <v>687401</v>
      </c>
    </row>
    <row r="173" spans="1:24" x14ac:dyDescent="0.45">
      <c r="A173" t="s">
        <v>1095</v>
      </c>
      <c r="B173" t="s">
        <v>30</v>
      </c>
      <c r="C173">
        <v>1423</v>
      </c>
      <c r="D173">
        <v>9.4869992E-2</v>
      </c>
      <c r="E173">
        <v>0.220660576</v>
      </c>
      <c r="F173">
        <v>0.42993630500000002</v>
      </c>
      <c r="G173">
        <v>0.25293657000000003</v>
      </c>
      <c r="H173">
        <v>0.325368938</v>
      </c>
      <c r="I173">
        <v>0.38762725100000001</v>
      </c>
      <c r="J173">
        <v>0.71299618899999995</v>
      </c>
      <c r="K173">
        <v>0.13469068100000001</v>
      </c>
      <c r="L173">
        <v>5.5502827033247</v>
      </c>
      <c r="M173">
        <v>0.31349628000000002</v>
      </c>
      <c r="N173">
        <v>5.4999998286366401</v>
      </c>
      <c r="O173">
        <v>3.9000000283122001</v>
      </c>
      <c r="P173">
        <v>5.1589595973491598</v>
      </c>
      <c r="Q173">
        <v>6.8212556419894099E-2</v>
      </c>
      <c r="R173">
        <v>167.804423151956</v>
      </c>
      <c r="S173">
        <v>-0.673455150378788</v>
      </c>
      <c r="T173">
        <v>0.31222751216149602</v>
      </c>
      <c r="U173">
        <v>99.523227917993296</v>
      </c>
      <c r="V173" t="s">
        <v>1095</v>
      </c>
      <c r="W173">
        <v>19955</v>
      </c>
      <c r="X173">
        <v>666158</v>
      </c>
    </row>
    <row r="174" spans="1:24" x14ac:dyDescent="0.45">
      <c r="A174" t="s">
        <v>1210</v>
      </c>
      <c r="B174" t="s">
        <v>55</v>
      </c>
      <c r="C174">
        <v>1668</v>
      </c>
      <c r="D174">
        <v>9.4124700000000006E-2</v>
      </c>
      <c r="E174">
        <v>0.19844124699999999</v>
      </c>
      <c r="F174">
        <v>0.47432024099999998</v>
      </c>
      <c r="G174">
        <v>0.221540558</v>
      </c>
      <c r="H174">
        <v>0.30667468399999998</v>
      </c>
      <c r="I174">
        <v>0.421267893</v>
      </c>
      <c r="J174">
        <v>0.72794257699999998</v>
      </c>
      <c r="K174">
        <v>0.19972733500000001</v>
      </c>
      <c r="L174">
        <v>1.8590794207178201</v>
      </c>
      <c r="M174">
        <v>0.234636871</v>
      </c>
      <c r="N174">
        <v>-1.10000012814998</v>
      </c>
      <c r="O174">
        <v>2.7000000104308102</v>
      </c>
      <c r="P174">
        <v>-2.6798934787511799</v>
      </c>
      <c r="Q174">
        <v>-1.9105277659837101</v>
      </c>
      <c r="R174">
        <v>198.908775608306</v>
      </c>
      <c r="S174">
        <v>-2.75622655891845</v>
      </c>
      <c r="T174">
        <v>0.314363401840968</v>
      </c>
      <c r="U174">
        <v>99.500101642074895</v>
      </c>
      <c r="V174" t="s">
        <v>1210</v>
      </c>
      <c r="W174">
        <v>16535</v>
      </c>
      <c r="X174">
        <v>643376</v>
      </c>
    </row>
    <row r="175" spans="1:24" x14ac:dyDescent="0.45">
      <c r="A175" t="s">
        <v>1211</v>
      </c>
      <c r="B175" t="s">
        <v>47</v>
      </c>
      <c r="C175">
        <v>4833</v>
      </c>
      <c r="D175">
        <v>6.4763086999999997E-2</v>
      </c>
      <c r="E175">
        <v>0.15828677799999999</v>
      </c>
      <c r="F175">
        <v>0.40915032600000001</v>
      </c>
      <c r="G175">
        <v>0.27969348599999999</v>
      </c>
      <c r="H175">
        <v>0.32829015499999997</v>
      </c>
      <c r="I175">
        <v>0.413793103</v>
      </c>
      <c r="J175">
        <v>0.74208325799999997</v>
      </c>
      <c r="K175">
        <v>0.134099617</v>
      </c>
      <c r="L175">
        <v>6.2882730445977</v>
      </c>
      <c r="M175">
        <v>0.31658846200000001</v>
      </c>
      <c r="N175">
        <v>13.6999998316168</v>
      </c>
      <c r="O175">
        <v>0.69999993592500598</v>
      </c>
      <c r="P175">
        <v>12.7177302325144</v>
      </c>
      <c r="Q175">
        <v>15.4882437172345</v>
      </c>
      <c r="R175">
        <v>595.01424557823896</v>
      </c>
      <c r="S175">
        <v>13.0086827065451</v>
      </c>
      <c r="T175">
        <v>0.31944588494092802</v>
      </c>
      <c r="U175">
        <v>99.367261171306396</v>
      </c>
      <c r="V175" t="s">
        <v>1211</v>
      </c>
      <c r="W175">
        <v>11281</v>
      </c>
      <c r="X175">
        <v>593160</v>
      </c>
    </row>
    <row r="176" spans="1:24" x14ac:dyDescent="0.45">
      <c r="A176" t="s">
        <v>1116</v>
      </c>
      <c r="B176" t="s">
        <v>47</v>
      </c>
      <c r="C176">
        <v>2737</v>
      </c>
      <c r="D176">
        <v>5.9188892E-2</v>
      </c>
      <c r="E176">
        <v>0.18048958700000001</v>
      </c>
      <c r="F176">
        <v>0.32793522200000003</v>
      </c>
      <c r="G176">
        <v>0.27337278100000001</v>
      </c>
      <c r="H176">
        <v>0.31773308900000002</v>
      </c>
      <c r="I176">
        <v>0.411439842</v>
      </c>
      <c r="J176">
        <v>0.72917293100000002</v>
      </c>
      <c r="K176">
        <v>0.13806706099999999</v>
      </c>
      <c r="L176">
        <v>2.7874286584289201</v>
      </c>
      <c r="M176">
        <v>0.31262525000000002</v>
      </c>
      <c r="N176">
        <v>-9.7000004649162292</v>
      </c>
      <c r="O176">
        <v>-10.999999821186</v>
      </c>
      <c r="P176">
        <v>-5.6483014076948104</v>
      </c>
      <c r="Q176">
        <v>-2.9754241784103201</v>
      </c>
      <c r="R176">
        <v>326.216924448295</v>
      </c>
      <c r="S176">
        <v>-0.93527798654236205</v>
      </c>
      <c r="T176">
        <v>0.31407864785203099</v>
      </c>
      <c r="U176">
        <v>99.320671975691596</v>
      </c>
      <c r="V176" t="s">
        <v>1116</v>
      </c>
      <c r="W176">
        <v>10681</v>
      </c>
      <c r="X176">
        <v>570482</v>
      </c>
    </row>
    <row r="177" spans="1:24" x14ac:dyDescent="0.45">
      <c r="A177" t="s">
        <v>95</v>
      </c>
      <c r="B177" t="s">
        <v>96</v>
      </c>
      <c r="C177">
        <v>2133</v>
      </c>
      <c r="D177">
        <v>7.0323488000000003E-2</v>
      </c>
      <c r="E177">
        <v>0.122362869</v>
      </c>
      <c r="F177">
        <v>0.57471264300000002</v>
      </c>
      <c r="G177">
        <v>0.27423535500000001</v>
      </c>
      <c r="H177">
        <v>0.33646175499999997</v>
      </c>
      <c r="I177">
        <v>0.37532400199999999</v>
      </c>
      <c r="J177">
        <v>0.71178575700000002</v>
      </c>
      <c r="K177">
        <v>0.101088647</v>
      </c>
      <c r="L177">
        <v>6.26965251586671</v>
      </c>
      <c r="M177">
        <v>0.30332326199999998</v>
      </c>
      <c r="N177">
        <v>6.9999998956918699</v>
      </c>
      <c r="O177" s="17">
        <v>-1.49011611938476E-8</v>
      </c>
      <c r="P177">
        <v>5.6099350284784997</v>
      </c>
      <c r="Q177">
        <v>8.6032089968211896</v>
      </c>
      <c r="R177">
        <v>252.126530922451</v>
      </c>
      <c r="S177">
        <v>-2.3776731943101401</v>
      </c>
      <c r="T177">
        <v>0.31295860937246101</v>
      </c>
      <c r="U177">
        <v>99.2165958040557</v>
      </c>
      <c r="V177" t="s">
        <v>95</v>
      </c>
      <c r="W177">
        <v>21479</v>
      </c>
      <c r="X177">
        <v>663538</v>
      </c>
    </row>
    <row r="178" spans="1:24" x14ac:dyDescent="0.45">
      <c r="A178" t="s">
        <v>1099</v>
      </c>
      <c r="B178" t="s">
        <v>118</v>
      </c>
      <c r="C178">
        <v>1444</v>
      </c>
      <c r="D178">
        <v>6.8559555999999994E-2</v>
      </c>
      <c r="E178">
        <v>0.20775623200000001</v>
      </c>
      <c r="F178">
        <v>0.33</v>
      </c>
      <c r="G178">
        <v>0.25984848399999999</v>
      </c>
      <c r="H178">
        <v>0.31462231400000001</v>
      </c>
      <c r="I178">
        <v>0.40075757499999998</v>
      </c>
      <c r="J178">
        <v>0.71537988900000005</v>
      </c>
      <c r="K178">
        <v>0.14090909099999999</v>
      </c>
      <c r="L178">
        <v>5.2691463933880902</v>
      </c>
      <c r="M178">
        <v>0.31031030999999998</v>
      </c>
      <c r="N178">
        <v>3.50000004470348</v>
      </c>
      <c r="O178">
        <v>-0.20000000298023199</v>
      </c>
      <c r="P178">
        <v>5.2313605099916396</v>
      </c>
      <c r="Q178">
        <v>-2.9757441750261902</v>
      </c>
      <c r="R178">
        <v>168.373437927921</v>
      </c>
      <c r="S178">
        <v>-2.9463804793752102</v>
      </c>
      <c r="T178">
        <v>0.31086777900342299</v>
      </c>
      <c r="U178">
        <v>99.111527123224207</v>
      </c>
      <c r="V178" t="s">
        <v>1099</v>
      </c>
      <c r="W178">
        <v>21558</v>
      </c>
      <c r="X178">
        <v>663837</v>
      </c>
    </row>
    <row r="179" spans="1:24" x14ac:dyDescent="0.45">
      <c r="A179" t="s">
        <v>1212</v>
      </c>
      <c r="B179" t="s">
        <v>121</v>
      </c>
      <c r="C179">
        <v>2257</v>
      </c>
      <c r="D179">
        <v>8.2410279000000003E-2</v>
      </c>
      <c r="E179">
        <v>0.22463447</v>
      </c>
      <c r="F179">
        <v>0.36686390499999999</v>
      </c>
      <c r="G179">
        <v>0.236712598</v>
      </c>
      <c r="H179">
        <v>0.30394328700000001</v>
      </c>
      <c r="I179">
        <v>0.44045275499999997</v>
      </c>
      <c r="J179">
        <v>0.74439604199999998</v>
      </c>
      <c r="K179">
        <v>0.20374015700000001</v>
      </c>
      <c r="L179">
        <v>1.8996014529333201</v>
      </c>
      <c r="M179">
        <v>0.26162387199999998</v>
      </c>
      <c r="N179">
        <v>-8.6000005453824997</v>
      </c>
      <c r="O179">
        <v>-3.6999999359250002</v>
      </c>
      <c r="P179">
        <v>-9.9179806392639804</v>
      </c>
      <c r="Q179">
        <v>-2.7054851332213699</v>
      </c>
      <c r="R179">
        <v>273.24018031104703</v>
      </c>
      <c r="S179">
        <v>2.7319465626709101</v>
      </c>
      <c r="T179">
        <v>0.31621972147218802</v>
      </c>
      <c r="U179">
        <v>98.878304298964295</v>
      </c>
      <c r="V179" t="s">
        <v>1212</v>
      </c>
      <c r="W179">
        <v>15679</v>
      </c>
      <c r="X179">
        <v>642133</v>
      </c>
    </row>
    <row r="180" spans="1:24" x14ac:dyDescent="0.45">
      <c r="A180" t="s">
        <v>1213</v>
      </c>
      <c r="B180" t="s">
        <v>103</v>
      </c>
      <c r="C180">
        <v>1259</v>
      </c>
      <c r="D180">
        <v>5.2422557000000002E-2</v>
      </c>
      <c r="E180">
        <v>0.231930103</v>
      </c>
      <c r="F180">
        <v>0.22602739699999999</v>
      </c>
      <c r="G180">
        <v>0.23924268500000001</v>
      </c>
      <c r="H180">
        <v>0.29252782100000002</v>
      </c>
      <c r="I180">
        <v>0.43803786500000003</v>
      </c>
      <c r="J180">
        <v>0.73056568600000005</v>
      </c>
      <c r="K180">
        <v>0.19879517999999999</v>
      </c>
      <c r="L180">
        <v>6.2212663808626596</v>
      </c>
      <c r="M180">
        <v>0.27864897399999999</v>
      </c>
      <c r="N180">
        <v>3.8000000193714998</v>
      </c>
      <c r="O180">
        <v>-2.4999999925494101</v>
      </c>
      <c r="P180">
        <v>5.8334624990820796</v>
      </c>
      <c r="Q180">
        <v>1.9118971074931299</v>
      </c>
      <c r="R180">
        <v>149.839306959482</v>
      </c>
      <c r="S180">
        <v>0.61923238781342105</v>
      </c>
      <c r="T180">
        <v>0.31362263148231101</v>
      </c>
      <c r="U180">
        <v>98.852736921444205</v>
      </c>
      <c r="V180" t="s">
        <v>1213</v>
      </c>
      <c r="W180">
        <v>13675</v>
      </c>
      <c r="X180">
        <v>621438</v>
      </c>
    </row>
    <row r="181" spans="1:24" x14ac:dyDescent="0.45">
      <c r="A181" t="s">
        <v>1214</v>
      </c>
      <c r="B181" t="s">
        <v>30</v>
      </c>
      <c r="C181">
        <v>2471</v>
      </c>
      <c r="D181">
        <v>6.1513557000000003E-2</v>
      </c>
      <c r="E181">
        <v>0.16471064299999999</v>
      </c>
      <c r="F181">
        <v>0.37346437300000002</v>
      </c>
      <c r="G181">
        <v>0.26552179599999998</v>
      </c>
      <c r="H181">
        <v>0.31845841699999999</v>
      </c>
      <c r="I181">
        <v>0.40686921999999998</v>
      </c>
      <c r="J181">
        <v>0.72532763700000003</v>
      </c>
      <c r="K181">
        <v>0.141347424</v>
      </c>
      <c r="L181">
        <v>7.1234227861833199</v>
      </c>
      <c r="M181">
        <v>0.30170049300000001</v>
      </c>
      <c r="N181">
        <v>10.0000001490116</v>
      </c>
      <c r="O181">
        <v>2.80000004172325</v>
      </c>
      <c r="P181">
        <v>10.779571922495901</v>
      </c>
      <c r="Q181">
        <v>12.101772530470001</v>
      </c>
      <c r="R181">
        <v>295.09653875855003</v>
      </c>
      <c r="S181">
        <v>-2.73942080261912</v>
      </c>
      <c r="T181">
        <v>0.31384615772674301</v>
      </c>
      <c r="U181">
        <v>98.588029657076802</v>
      </c>
      <c r="V181" t="s">
        <v>1214</v>
      </c>
      <c r="W181">
        <v>19470</v>
      </c>
      <c r="X181">
        <v>669242</v>
      </c>
    </row>
    <row r="182" spans="1:24" x14ac:dyDescent="0.45">
      <c r="A182" t="s">
        <v>1215</v>
      </c>
      <c r="B182" t="s">
        <v>53</v>
      </c>
      <c r="C182">
        <v>2943</v>
      </c>
      <c r="D182">
        <v>6.2861026E-2</v>
      </c>
      <c r="E182">
        <v>0.18858307799999999</v>
      </c>
      <c r="F182">
        <v>0.33333333300000001</v>
      </c>
      <c r="G182">
        <v>0.280059746</v>
      </c>
      <c r="H182">
        <v>0.33526800899999998</v>
      </c>
      <c r="I182">
        <v>0.38013442800000002</v>
      </c>
      <c r="J182">
        <v>0.71540243699999995</v>
      </c>
      <c r="K182">
        <v>0.100074682</v>
      </c>
      <c r="L182">
        <v>3.02203774782893</v>
      </c>
      <c r="M182">
        <v>0.33840304100000002</v>
      </c>
      <c r="N182">
        <v>-7.29999970644712</v>
      </c>
      <c r="O182">
        <v>1.30000004172325</v>
      </c>
      <c r="P182">
        <v>-5.5266219675540897</v>
      </c>
      <c r="Q182">
        <v>-2.82161240512505</v>
      </c>
      <c r="R182">
        <v>344.60605596357499</v>
      </c>
      <c r="S182">
        <v>1.0647019406556399</v>
      </c>
      <c r="T182">
        <v>0.31439971513676301</v>
      </c>
      <c r="U182">
        <v>98.578145166632595</v>
      </c>
      <c r="V182" t="s">
        <v>1215</v>
      </c>
      <c r="W182">
        <v>8623</v>
      </c>
      <c r="X182">
        <v>456781</v>
      </c>
    </row>
    <row r="183" spans="1:24" x14ac:dyDescent="0.45">
      <c r="A183" t="s">
        <v>52</v>
      </c>
      <c r="B183" t="s">
        <v>53</v>
      </c>
      <c r="C183">
        <v>4199</v>
      </c>
      <c r="D183">
        <v>0.10026196699999999</v>
      </c>
      <c r="E183">
        <v>0.161228864</v>
      </c>
      <c r="F183">
        <v>0.62186115200000003</v>
      </c>
      <c r="G183">
        <v>0.24393567699999999</v>
      </c>
      <c r="H183">
        <v>0.33046183200000001</v>
      </c>
      <c r="I183">
        <v>0.393295175</v>
      </c>
      <c r="J183">
        <v>0.72375700700000001</v>
      </c>
      <c r="K183">
        <v>0.14935949800000001</v>
      </c>
      <c r="L183">
        <v>4.6101600347703497</v>
      </c>
      <c r="M183">
        <v>0.27063273700000001</v>
      </c>
      <c r="N183">
        <v>-2.0999998375773399</v>
      </c>
      <c r="O183">
        <v>-0.29999999701976698</v>
      </c>
      <c r="P183">
        <v>2.9887268505990501</v>
      </c>
      <c r="Q183">
        <v>4.8896673135459402E-2</v>
      </c>
      <c r="R183">
        <v>506.39580168766099</v>
      </c>
      <c r="S183">
        <v>7.8311027754579996</v>
      </c>
      <c r="T183">
        <v>0.31758244253125101</v>
      </c>
      <c r="U183">
        <v>98.215568351881302</v>
      </c>
      <c r="V183" t="s">
        <v>52</v>
      </c>
      <c r="W183">
        <v>10815</v>
      </c>
      <c r="X183">
        <v>595777</v>
      </c>
    </row>
    <row r="184" spans="1:24" x14ac:dyDescent="0.45">
      <c r="A184" t="s">
        <v>203</v>
      </c>
      <c r="B184" t="s">
        <v>41</v>
      </c>
      <c r="C184">
        <v>754</v>
      </c>
      <c r="D184">
        <v>0.10742705499999999</v>
      </c>
      <c r="E184">
        <v>0.351458885</v>
      </c>
      <c r="F184">
        <v>0.30566037699999998</v>
      </c>
      <c r="G184">
        <v>0.22775263900000001</v>
      </c>
      <c r="H184">
        <v>0.315159574</v>
      </c>
      <c r="I184">
        <v>0.42383106999999998</v>
      </c>
      <c r="J184">
        <v>0.73899064400000003</v>
      </c>
      <c r="K184">
        <v>0.196078431</v>
      </c>
      <c r="L184">
        <v>7.46856614917803</v>
      </c>
      <c r="M184">
        <v>0.33510638199999998</v>
      </c>
      <c r="N184">
        <v>-1.0999999344348901</v>
      </c>
      <c r="O184">
        <v>1.29999995231628</v>
      </c>
      <c r="P184">
        <v>-1.16124097257852</v>
      </c>
      <c r="Q184">
        <v>1.25170833291485</v>
      </c>
      <c r="R184">
        <v>94.414483310762904</v>
      </c>
      <c r="S184">
        <v>4.4313847591319302</v>
      </c>
      <c r="T184">
        <v>0.32078314358566601</v>
      </c>
      <c r="U184">
        <v>97.912145992571297</v>
      </c>
      <c r="V184" t="s">
        <v>203</v>
      </c>
      <c r="W184">
        <v>21853</v>
      </c>
      <c r="X184">
        <v>666181</v>
      </c>
    </row>
    <row r="185" spans="1:24" x14ac:dyDescent="0.45">
      <c r="A185" t="s">
        <v>1284</v>
      </c>
      <c r="B185" t="s">
        <v>118</v>
      </c>
      <c r="C185">
        <v>981</v>
      </c>
      <c r="D185">
        <v>6.1162079000000001E-2</v>
      </c>
      <c r="E185">
        <v>0.179408766</v>
      </c>
      <c r="F185">
        <v>0.34090909000000003</v>
      </c>
      <c r="G185">
        <v>0.26043956000000001</v>
      </c>
      <c r="H185">
        <v>0.30847803800000001</v>
      </c>
      <c r="I185">
        <v>0.40549450500000001</v>
      </c>
      <c r="J185">
        <v>0.71397254300000002</v>
      </c>
      <c r="K185">
        <v>0.14505494499999999</v>
      </c>
      <c r="L185">
        <v>3.7146360990720302</v>
      </c>
      <c r="M185">
        <v>0.29831932700000002</v>
      </c>
      <c r="N185">
        <v>-0.700000040233135</v>
      </c>
      <c r="O185">
        <v>1.1000000312924301</v>
      </c>
      <c r="P185">
        <v>-0.404024917632341</v>
      </c>
      <c r="Q185">
        <v>-1.1502484648954101</v>
      </c>
      <c r="R185">
        <v>113.654426107117</v>
      </c>
      <c r="S185">
        <v>-3.9226777088552498</v>
      </c>
      <c r="T185">
        <v>0.30944750336996701</v>
      </c>
      <c r="U185">
        <v>97.548711126201596</v>
      </c>
      <c r="V185" t="s">
        <v>1285</v>
      </c>
      <c r="W185">
        <v>18819</v>
      </c>
      <c r="X185">
        <v>628451</v>
      </c>
    </row>
    <row r="186" spans="1:24" x14ac:dyDescent="0.45">
      <c r="A186" t="s">
        <v>1077</v>
      </c>
      <c r="B186" t="s">
        <v>84</v>
      </c>
      <c r="C186">
        <v>1471</v>
      </c>
      <c r="D186">
        <v>7.9537729000000001E-2</v>
      </c>
      <c r="E186">
        <v>0.27260367000000002</v>
      </c>
      <c r="F186">
        <v>0.29177057299999998</v>
      </c>
      <c r="G186">
        <v>0.235955056</v>
      </c>
      <c r="H186">
        <v>0.30224642600000001</v>
      </c>
      <c r="I186">
        <v>0.42921348300000001</v>
      </c>
      <c r="J186">
        <v>0.73145990900000002</v>
      </c>
      <c r="K186">
        <v>0.19325842700000001</v>
      </c>
      <c r="L186">
        <v>4.2372611685646904</v>
      </c>
      <c r="M186">
        <v>0.29171396100000002</v>
      </c>
      <c r="N186">
        <v>-5.1999999880790702</v>
      </c>
      <c r="O186">
        <v>-1.3000000119209201</v>
      </c>
      <c r="P186">
        <v>-2.0726610086858201</v>
      </c>
      <c r="Q186">
        <v>-0.51312163774855402</v>
      </c>
      <c r="R186">
        <v>176.54662675508399</v>
      </c>
      <c r="S186">
        <v>1.7307239855190899</v>
      </c>
      <c r="T186">
        <v>0.314738805825304</v>
      </c>
      <c r="U186">
        <v>97.509229877375802</v>
      </c>
      <c r="V186" t="s">
        <v>1078</v>
      </c>
      <c r="W186">
        <v>19913</v>
      </c>
      <c r="X186">
        <v>660821</v>
      </c>
    </row>
    <row r="187" spans="1:24" x14ac:dyDescent="0.45">
      <c r="A187" t="s">
        <v>1216</v>
      </c>
      <c r="B187" t="s">
        <v>98</v>
      </c>
      <c r="C187">
        <v>1735</v>
      </c>
      <c r="D187">
        <v>0.103170028</v>
      </c>
      <c r="E187">
        <v>0.22305475499999999</v>
      </c>
      <c r="F187">
        <v>0.46253229899999998</v>
      </c>
      <c r="G187">
        <v>0.22958500600000001</v>
      </c>
      <c r="H187">
        <v>0.32909196000000002</v>
      </c>
      <c r="I187">
        <v>0.38085676000000002</v>
      </c>
      <c r="J187">
        <v>0.70994871999999998</v>
      </c>
      <c r="K187">
        <v>0.15127175400000001</v>
      </c>
      <c r="L187">
        <v>3.04974285842823</v>
      </c>
      <c r="M187">
        <v>0.27417840300000001</v>
      </c>
      <c r="N187">
        <v>-0.50000016391277302</v>
      </c>
      <c r="O187">
        <v>-1.8000000342726701</v>
      </c>
      <c r="P187">
        <v>0.93622215092182104</v>
      </c>
      <c r="Q187">
        <v>-2.5134132793173101</v>
      </c>
      <c r="R187">
        <v>207.24365876077999</v>
      </c>
      <c r="S187">
        <v>-0.95626199037368498</v>
      </c>
      <c r="T187">
        <v>0.31412501455320202</v>
      </c>
      <c r="U187">
        <v>97.447879734194899</v>
      </c>
      <c r="V187" t="s">
        <v>1217</v>
      </c>
      <c r="W187">
        <v>16622</v>
      </c>
      <c r="X187">
        <v>649966</v>
      </c>
    </row>
    <row r="188" spans="1:24" x14ac:dyDescent="0.45">
      <c r="A188" t="s">
        <v>120</v>
      </c>
      <c r="B188" t="s">
        <v>121</v>
      </c>
      <c r="C188">
        <v>1547</v>
      </c>
      <c r="D188">
        <v>0.108597285</v>
      </c>
      <c r="E188">
        <v>0.21784098199999999</v>
      </c>
      <c r="F188">
        <v>0.49851632000000001</v>
      </c>
      <c r="G188">
        <v>0.243884358</v>
      </c>
      <c r="H188">
        <v>0.33678086600000001</v>
      </c>
      <c r="I188">
        <v>0.39510748699999998</v>
      </c>
      <c r="J188">
        <v>0.73188835299999999</v>
      </c>
      <c r="K188">
        <v>0.15122312900000001</v>
      </c>
      <c r="L188">
        <v>4.0439242261628801</v>
      </c>
      <c r="M188">
        <v>0.29908443499999998</v>
      </c>
      <c r="N188">
        <v>2.3999999687075602</v>
      </c>
      <c r="O188">
        <v>1.3999999687075599</v>
      </c>
      <c r="P188">
        <v>1.3920185193419401</v>
      </c>
      <c r="Q188">
        <v>-3.40921237855218</v>
      </c>
      <c r="R188">
        <v>195.412787049672</v>
      </c>
      <c r="S188">
        <v>12.020894735714799</v>
      </c>
      <c r="T188">
        <v>0.32292865635043999</v>
      </c>
      <c r="U188">
        <v>97.446750210788593</v>
      </c>
      <c r="V188" t="s">
        <v>120</v>
      </c>
      <c r="W188">
        <v>16572</v>
      </c>
      <c r="X188">
        <v>656582</v>
      </c>
    </row>
    <row r="189" spans="1:24" x14ac:dyDescent="0.45">
      <c r="A189" t="s">
        <v>1087</v>
      </c>
      <c r="B189" t="s">
        <v>35</v>
      </c>
      <c r="C189">
        <v>1851</v>
      </c>
      <c r="D189">
        <v>8.2658021999999998E-2</v>
      </c>
      <c r="E189">
        <v>0.22744462400000001</v>
      </c>
      <c r="F189">
        <v>0.36342042699999999</v>
      </c>
      <c r="G189">
        <v>0.243873281</v>
      </c>
      <c r="H189">
        <v>0.30918918899999998</v>
      </c>
      <c r="I189">
        <v>0.41781231299999999</v>
      </c>
      <c r="J189">
        <v>0.72700150200000002</v>
      </c>
      <c r="K189">
        <v>0.17393903199999999</v>
      </c>
      <c r="L189">
        <v>3.3086891514604302</v>
      </c>
      <c r="M189">
        <v>0.28583333300000002</v>
      </c>
      <c r="N189">
        <v>-5.6999999880790702</v>
      </c>
      <c r="O189">
        <v>1.90000003576278</v>
      </c>
      <c r="P189">
        <v>-4.25062376260757</v>
      </c>
      <c r="Q189">
        <v>-1.74387744138948</v>
      </c>
      <c r="R189">
        <v>217.77392863326801</v>
      </c>
      <c r="S189">
        <v>-5.9491538718980399</v>
      </c>
      <c r="T189">
        <v>0.31221312119529998</v>
      </c>
      <c r="U189">
        <v>97.273925229930697</v>
      </c>
      <c r="V189" t="s">
        <v>1087</v>
      </c>
      <c r="W189">
        <v>16442</v>
      </c>
      <c r="X189">
        <v>656811</v>
      </c>
    </row>
    <row r="190" spans="1:24" x14ac:dyDescent="0.45">
      <c r="A190" t="s">
        <v>1218</v>
      </c>
      <c r="B190" t="s">
        <v>45</v>
      </c>
      <c r="C190">
        <v>1073</v>
      </c>
      <c r="D190">
        <v>4.0074556999999997E-2</v>
      </c>
      <c r="E190">
        <v>0.231127679</v>
      </c>
      <c r="F190">
        <v>0.17338709599999999</v>
      </c>
      <c r="G190">
        <v>0.25562372100000003</v>
      </c>
      <c r="H190">
        <v>0.31238273900000002</v>
      </c>
      <c r="I190">
        <v>0.406952965</v>
      </c>
      <c r="J190">
        <v>0.71933570400000002</v>
      </c>
      <c r="K190">
        <v>0.151329244</v>
      </c>
      <c r="L190">
        <v>6.7380998256932996</v>
      </c>
      <c r="M190">
        <v>0.316901408</v>
      </c>
      <c r="N190">
        <v>3.89999998360872</v>
      </c>
      <c r="O190">
        <v>-2.0999999716877902</v>
      </c>
      <c r="P190">
        <v>5.16578893363475</v>
      </c>
      <c r="Q190">
        <v>-0.27534597297198998</v>
      </c>
      <c r="R190">
        <v>126.93959653037599</v>
      </c>
      <c r="S190">
        <v>-1.1837141398797799</v>
      </c>
      <c r="T190">
        <v>0.31240464948621899</v>
      </c>
      <c r="U190">
        <v>97.234157797988701</v>
      </c>
      <c r="V190" t="s">
        <v>1218</v>
      </c>
      <c r="W190">
        <v>17022</v>
      </c>
      <c r="X190">
        <v>624641</v>
      </c>
    </row>
    <row r="191" spans="1:24" x14ac:dyDescent="0.45">
      <c r="A191" t="s">
        <v>101</v>
      </c>
      <c r="B191" t="s">
        <v>78</v>
      </c>
      <c r="C191">
        <v>2051</v>
      </c>
      <c r="D191">
        <v>6.3871282000000001E-2</v>
      </c>
      <c r="E191">
        <v>0.241833252</v>
      </c>
      <c r="F191">
        <v>0.26411290300000001</v>
      </c>
      <c r="G191">
        <v>0.249594813</v>
      </c>
      <c r="H191">
        <v>0.31326480600000001</v>
      </c>
      <c r="I191">
        <v>0.39222042099999999</v>
      </c>
      <c r="J191">
        <v>0.70548522700000005</v>
      </c>
      <c r="K191">
        <v>0.14262560799999999</v>
      </c>
      <c r="L191">
        <v>6.8964942556247202</v>
      </c>
      <c r="M191">
        <v>0.31547169800000002</v>
      </c>
      <c r="N191">
        <v>4.3000001311302096</v>
      </c>
      <c r="O191">
        <v>2.3000000715255702</v>
      </c>
      <c r="P191">
        <v>6.3276038318872398</v>
      </c>
      <c r="Q191">
        <v>0.38842561445198898</v>
      </c>
      <c r="R191">
        <v>234.69912656897301</v>
      </c>
      <c r="S191">
        <v>-10.692232335566899</v>
      </c>
      <c r="T191">
        <v>0.30767849054130902</v>
      </c>
      <c r="U191">
        <v>97.209639994817493</v>
      </c>
      <c r="V191" t="s">
        <v>101</v>
      </c>
      <c r="W191">
        <v>17338</v>
      </c>
      <c r="X191">
        <v>650489</v>
      </c>
    </row>
    <row r="192" spans="1:24" x14ac:dyDescent="0.45">
      <c r="A192" t="s">
        <v>69</v>
      </c>
      <c r="B192" t="s">
        <v>70</v>
      </c>
      <c r="C192">
        <v>2087</v>
      </c>
      <c r="D192">
        <v>8.5769046000000002E-2</v>
      </c>
      <c r="E192">
        <v>0.24245328199999999</v>
      </c>
      <c r="F192">
        <v>0.35375494000000002</v>
      </c>
      <c r="G192">
        <v>0.22613333299999999</v>
      </c>
      <c r="H192">
        <v>0.29807692299999999</v>
      </c>
      <c r="I192">
        <v>0.41599999999999998</v>
      </c>
      <c r="J192">
        <v>0.71407692300000003</v>
      </c>
      <c r="K192">
        <v>0.18986666699999999</v>
      </c>
      <c r="L192">
        <v>6.1998359355061803</v>
      </c>
      <c r="M192">
        <v>0.26615384600000003</v>
      </c>
      <c r="N192">
        <v>8.2000002115964801</v>
      </c>
      <c r="O192">
        <v>3.3999999910593002</v>
      </c>
      <c r="P192">
        <v>8.8188584446907008</v>
      </c>
      <c r="Q192">
        <v>1.1272700766567101</v>
      </c>
      <c r="R192">
        <v>239.775870395417</v>
      </c>
      <c r="S192">
        <v>-8.3405277602720407</v>
      </c>
      <c r="T192">
        <v>0.30901606444104301</v>
      </c>
      <c r="U192">
        <v>96.708610265022998</v>
      </c>
      <c r="V192" t="s">
        <v>69</v>
      </c>
      <c r="W192">
        <v>19918</v>
      </c>
      <c r="X192">
        <v>662139</v>
      </c>
    </row>
    <row r="193" spans="1:24" x14ac:dyDescent="0.45">
      <c r="A193" t="s">
        <v>1111</v>
      </c>
      <c r="B193" t="s">
        <v>118</v>
      </c>
      <c r="C193">
        <v>473</v>
      </c>
      <c r="D193">
        <v>6.5539111999999997E-2</v>
      </c>
      <c r="E193">
        <v>0.190274841</v>
      </c>
      <c r="F193">
        <v>0.34444444400000002</v>
      </c>
      <c r="G193">
        <v>0.25740318899999998</v>
      </c>
      <c r="H193">
        <v>0.30866807600000001</v>
      </c>
      <c r="I193">
        <v>0.38496583099999998</v>
      </c>
      <c r="J193">
        <v>0.69363390700000005</v>
      </c>
      <c r="K193">
        <v>0.127562642</v>
      </c>
      <c r="L193">
        <v>4.7353321252321896</v>
      </c>
      <c r="M193">
        <v>0.298816568</v>
      </c>
      <c r="N193">
        <v>-0.30000001192092801</v>
      </c>
      <c r="O193">
        <v>0.30000001192092801</v>
      </c>
      <c r="P193">
        <v>0.15164138376712799</v>
      </c>
      <c r="Q193">
        <v>0.115526219829916</v>
      </c>
      <c r="R193">
        <v>52.6798938957008</v>
      </c>
      <c r="S193">
        <v>-3.0941217246499502</v>
      </c>
      <c r="T193">
        <v>0.30282441842353902</v>
      </c>
      <c r="U193">
        <v>96.702921042349601</v>
      </c>
      <c r="V193" t="s">
        <v>1111</v>
      </c>
      <c r="W193">
        <v>27899</v>
      </c>
      <c r="X193">
        <v>690993</v>
      </c>
    </row>
    <row r="194" spans="1:24" x14ac:dyDescent="0.45">
      <c r="A194" t="s">
        <v>1219</v>
      </c>
      <c r="B194" t="s">
        <v>26</v>
      </c>
      <c r="C194">
        <v>2291</v>
      </c>
      <c r="D194">
        <v>0.10301178499999999</v>
      </c>
      <c r="E194">
        <v>0.24705368799999999</v>
      </c>
      <c r="F194">
        <v>0.41696113000000001</v>
      </c>
      <c r="G194">
        <v>0.25345849799999998</v>
      </c>
      <c r="H194">
        <v>0.33391684900000002</v>
      </c>
      <c r="I194">
        <v>0.38389328</v>
      </c>
      <c r="J194">
        <v>0.71781012899999996</v>
      </c>
      <c r="K194">
        <v>0.130434782</v>
      </c>
      <c r="L194">
        <v>4.49246974118015</v>
      </c>
      <c r="M194">
        <v>0.33053221199999999</v>
      </c>
      <c r="N194">
        <v>5.6999998539686203</v>
      </c>
      <c r="O194">
        <v>1.90000008046627</v>
      </c>
      <c r="P194">
        <v>3.1856264397501901</v>
      </c>
      <c r="Q194">
        <v>-3.7450263090431601</v>
      </c>
      <c r="R194">
        <v>270.26362369194101</v>
      </c>
      <c r="S194">
        <v>-5.3089530916555798</v>
      </c>
      <c r="T194">
        <v>0.31369883248906499</v>
      </c>
      <c r="U194">
        <v>96.530114932437101</v>
      </c>
      <c r="V194" t="s">
        <v>1219</v>
      </c>
      <c r="W194">
        <v>12160</v>
      </c>
      <c r="X194">
        <v>592325</v>
      </c>
    </row>
    <row r="195" spans="1:24" x14ac:dyDescent="0.45">
      <c r="A195" t="s">
        <v>91</v>
      </c>
      <c r="B195" t="s">
        <v>61</v>
      </c>
      <c r="C195">
        <v>979</v>
      </c>
      <c r="D195">
        <v>9.6016343000000004E-2</v>
      </c>
      <c r="E195">
        <v>0.20939734400000001</v>
      </c>
      <c r="F195">
        <v>0.458536585</v>
      </c>
      <c r="G195">
        <v>0.22976190399999999</v>
      </c>
      <c r="H195">
        <v>0.328879753</v>
      </c>
      <c r="I195">
        <v>0.35</v>
      </c>
      <c r="J195">
        <v>0.67887975300000003</v>
      </c>
      <c r="K195">
        <v>0.120238096</v>
      </c>
      <c r="L195">
        <v>3.9327195622845101</v>
      </c>
      <c r="M195">
        <v>0.27858293000000001</v>
      </c>
      <c r="N195">
        <v>-0.40000003576278598</v>
      </c>
      <c r="O195">
        <v>1.3000000119209201</v>
      </c>
      <c r="P195">
        <v>1.27723336219787</v>
      </c>
      <c r="Q195">
        <v>-1.1409906325861801</v>
      </c>
      <c r="R195">
        <v>109.568322724493</v>
      </c>
      <c r="S195">
        <v>-5.8794198047196904</v>
      </c>
      <c r="T195">
        <v>0.30495892514171902</v>
      </c>
      <c r="U195">
        <v>96.236566446964503</v>
      </c>
      <c r="V195" t="s">
        <v>91</v>
      </c>
      <c r="W195">
        <v>26396</v>
      </c>
      <c r="X195">
        <v>669701</v>
      </c>
    </row>
    <row r="196" spans="1:24" x14ac:dyDescent="0.45">
      <c r="A196" t="s">
        <v>1220</v>
      </c>
      <c r="B196" t="s">
        <v>41</v>
      </c>
      <c r="C196">
        <v>2266</v>
      </c>
      <c r="D196">
        <v>7.5022064999999999E-2</v>
      </c>
      <c r="E196">
        <v>0.221094439</v>
      </c>
      <c r="F196">
        <v>0.33932135699999999</v>
      </c>
      <c r="G196">
        <v>0.24633431</v>
      </c>
      <c r="H196">
        <v>0.31332744899999998</v>
      </c>
      <c r="I196">
        <v>0.40322580600000002</v>
      </c>
      <c r="J196">
        <v>0.716553255</v>
      </c>
      <c r="K196">
        <v>0.15689149599999999</v>
      </c>
      <c r="L196">
        <v>2.4012428055914201</v>
      </c>
      <c r="M196">
        <v>0.29431438100000001</v>
      </c>
      <c r="N196">
        <v>-5.5999999791383699</v>
      </c>
      <c r="O196">
        <v>0.50000001490116097</v>
      </c>
      <c r="P196">
        <v>-7.6199780728202304</v>
      </c>
      <c r="Q196">
        <v>-3.7427197275683199</v>
      </c>
      <c r="R196">
        <v>264.72153474131602</v>
      </c>
      <c r="S196">
        <v>-9.4035956214927001</v>
      </c>
      <c r="T196">
        <v>0.31068518092766001</v>
      </c>
      <c r="U196">
        <v>96.232676292189396</v>
      </c>
      <c r="V196" t="s">
        <v>1220</v>
      </c>
      <c r="W196">
        <v>15653</v>
      </c>
      <c r="X196">
        <v>642086</v>
      </c>
    </row>
    <row r="197" spans="1:24" x14ac:dyDescent="0.45">
      <c r="A197" t="s">
        <v>1221</v>
      </c>
      <c r="B197" t="s">
        <v>41</v>
      </c>
      <c r="C197">
        <v>1366</v>
      </c>
      <c r="D197">
        <v>7.1742313000000002E-2</v>
      </c>
      <c r="E197">
        <v>0.137628111</v>
      </c>
      <c r="F197">
        <v>0.52127659500000001</v>
      </c>
      <c r="G197">
        <v>0.27133655299999998</v>
      </c>
      <c r="H197">
        <v>0.326455416</v>
      </c>
      <c r="I197">
        <v>0.37520128800000002</v>
      </c>
      <c r="J197">
        <v>0.70165670400000002</v>
      </c>
      <c r="K197">
        <v>0.103864735</v>
      </c>
      <c r="L197">
        <v>3.54384514085117</v>
      </c>
      <c r="M197">
        <v>0.30393096800000002</v>
      </c>
      <c r="N197">
        <v>3.1999999508261601</v>
      </c>
      <c r="O197">
        <v>-0.29999997466802503</v>
      </c>
      <c r="P197">
        <v>1.3862767517566601</v>
      </c>
      <c r="Q197">
        <v>-0.88986158091574896</v>
      </c>
      <c r="R197">
        <v>156.23006633741699</v>
      </c>
      <c r="S197">
        <v>-5.3585819296725798</v>
      </c>
      <c r="T197">
        <v>0.30823111203959902</v>
      </c>
      <c r="U197">
        <v>95.723934152316403</v>
      </c>
      <c r="V197" t="s">
        <v>1221</v>
      </c>
      <c r="W197">
        <v>19997</v>
      </c>
      <c r="X197">
        <v>669289</v>
      </c>
    </row>
    <row r="198" spans="1:24" x14ac:dyDescent="0.45">
      <c r="A198" t="s">
        <v>1222</v>
      </c>
      <c r="B198" t="s">
        <v>55</v>
      </c>
      <c r="C198">
        <v>1326</v>
      </c>
      <c r="D198">
        <v>0.105580693</v>
      </c>
      <c r="E198">
        <v>0.22473604799999999</v>
      </c>
      <c r="F198">
        <v>0.46979865700000001</v>
      </c>
      <c r="G198">
        <v>0.25043478200000002</v>
      </c>
      <c r="H198">
        <v>0.3388931</v>
      </c>
      <c r="I198">
        <v>0.365217391</v>
      </c>
      <c r="J198">
        <v>0.70411049100000001</v>
      </c>
      <c r="K198">
        <v>0.11478260899999999</v>
      </c>
      <c r="L198">
        <v>3.92162025355581</v>
      </c>
      <c r="M198">
        <v>0.31666666599999999</v>
      </c>
      <c r="N198">
        <v>0.29999991506338097</v>
      </c>
      <c r="O198">
        <v>-2.5999999493360502</v>
      </c>
      <c r="P198">
        <v>1.04163581505417</v>
      </c>
      <c r="Q198">
        <v>-1.68290392891503</v>
      </c>
      <c r="R198">
        <v>153.59947207749701</v>
      </c>
      <c r="S198">
        <v>-3.8281610068591401</v>
      </c>
      <c r="T198">
        <v>0.31217488898453699</v>
      </c>
      <c r="U198">
        <v>95.696848506121498</v>
      </c>
      <c r="V198" t="s">
        <v>1222</v>
      </c>
      <c r="W198">
        <v>13770</v>
      </c>
      <c r="X198">
        <v>608701</v>
      </c>
    </row>
    <row r="199" spans="1:24" x14ac:dyDescent="0.45">
      <c r="A199" t="s">
        <v>1223</v>
      </c>
      <c r="B199" t="s">
        <v>41</v>
      </c>
      <c r="C199">
        <v>3680</v>
      </c>
      <c r="D199">
        <v>4.3749999999999997E-2</v>
      </c>
      <c r="E199">
        <v>0.19429347799999999</v>
      </c>
      <c r="F199">
        <v>0.225174825</v>
      </c>
      <c r="G199">
        <v>0.27461139800000001</v>
      </c>
      <c r="H199">
        <v>0.30938775499999999</v>
      </c>
      <c r="I199">
        <v>0.40069084599999999</v>
      </c>
      <c r="J199">
        <v>0.71007860099999998</v>
      </c>
      <c r="K199">
        <v>0.12607944800000001</v>
      </c>
      <c r="L199">
        <v>6.5081066028437498</v>
      </c>
      <c r="M199">
        <v>0.32829771499999999</v>
      </c>
      <c r="N199">
        <v>7.8000000268220901</v>
      </c>
      <c r="O199">
        <v>-5.0000000298023197</v>
      </c>
      <c r="P199">
        <v>15.608826383948299</v>
      </c>
      <c r="Q199">
        <v>3.0123309805057898</v>
      </c>
      <c r="R199">
        <v>411.84455003353497</v>
      </c>
      <c r="S199">
        <v>-29.996532099817799</v>
      </c>
      <c r="T199">
        <v>0.30562365503459299</v>
      </c>
      <c r="U199">
        <v>95.447420570602802</v>
      </c>
      <c r="V199" t="s">
        <v>1223</v>
      </c>
      <c r="W199">
        <v>15518</v>
      </c>
      <c r="X199">
        <v>642708</v>
      </c>
    </row>
    <row r="200" spans="1:24" x14ac:dyDescent="0.45">
      <c r="A200" t="s">
        <v>1224</v>
      </c>
      <c r="B200" t="s">
        <v>28</v>
      </c>
      <c r="C200">
        <v>3765</v>
      </c>
      <c r="D200">
        <v>7.4103585E-2</v>
      </c>
      <c r="E200">
        <v>0.13466135400000001</v>
      </c>
      <c r="F200">
        <v>0.55029585700000005</v>
      </c>
      <c r="G200">
        <v>0.26433401899999998</v>
      </c>
      <c r="H200">
        <v>0.32772435799999999</v>
      </c>
      <c r="I200">
        <v>0.385180829</v>
      </c>
      <c r="J200">
        <v>0.71290518700000005</v>
      </c>
      <c r="K200">
        <v>0.12084681</v>
      </c>
      <c r="L200">
        <v>4.7807723797615997</v>
      </c>
      <c r="M200">
        <v>0.294736842</v>
      </c>
      <c r="N200">
        <v>10.800000406801701</v>
      </c>
      <c r="O200">
        <v>1.3999999240040699</v>
      </c>
      <c r="P200">
        <v>10.720716580748499</v>
      </c>
      <c r="Q200">
        <v>-6.1856150075327596</v>
      </c>
      <c r="R200">
        <v>437.58039506478099</v>
      </c>
      <c r="S200">
        <v>-15.953478239942701</v>
      </c>
      <c r="T200">
        <v>0.31077129151716998</v>
      </c>
      <c r="U200">
        <v>95.328480610869704</v>
      </c>
      <c r="V200" t="s">
        <v>1224</v>
      </c>
      <c r="W200">
        <v>15223</v>
      </c>
      <c r="X200">
        <v>624428</v>
      </c>
    </row>
    <row r="201" spans="1:24" x14ac:dyDescent="0.45">
      <c r="A201" t="s">
        <v>1093</v>
      </c>
      <c r="B201" t="s">
        <v>96</v>
      </c>
      <c r="C201">
        <v>4516</v>
      </c>
      <c r="D201">
        <v>8.8795394E-2</v>
      </c>
      <c r="E201">
        <v>0.242914083</v>
      </c>
      <c r="F201">
        <v>0.365542388</v>
      </c>
      <c r="G201">
        <v>0.25092615400000001</v>
      </c>
      <c r="H201">
        <v>0.32016862600000001</v>
      </c>
      <c r="I201">
        <v>0.41170659399999998</v>
      </c>
      <c r="J201">
        <v>0.73187522000000005</v>
      </c>
      <c r="K201">
        <v>0.16078044</v>
      </c>
      <c r="L201">
        <v>4.9083082640620699</v>
      </c>
      <c r="M201">
        <v>0.30909729499999999</v>
      </c>
      <c r="N201">
        <v>16.400000087916801</v>
      </c>
      <c r="O201">
        <v>8.4000000804662704</v>
      </c>
      <c r="P201">
        <v>18.903403997421201</v>
      </c>
      <c r="Q201">
        <v>1.2356008507777001</v>
      </c>
      <c r="R201">
        <v>535.97020375116097</v>
      </c>
      <c r="S201">
        <v>-6.4934173883646302</v>
      </c>
      <c r="T201">
        <v>0.31440519863765798</v>
      </c>
      <c r="U201">
        <v>95.1702483197014</v>
      </c>
      <c r="V201" t="s">
        <v>1093</v>
      </c>
      <c r="W201">
        <v>18314</v>
      </c>
      <c r="X201">
        <v>621020</v>
      </c>
    </row>
    <row r="202" spans="1:24" x14ac:dyDescent="0.45">
      <c r="A202" t="s">
        <v>143</v>
      </c>
      <c r="B202" t="s">
        <v>38</v>
      </c>
      <c r="C202">
        <v>529</v>
      </c>
      <c r="D202">
        <v>0.11153119</v>
      </c>
      <c r="E202">
        <v>0.25708884599999998</v>
      </c>
      <c r="F202">
        <v>0.43382352899999999</v>
      </c>
      <c r="G202">
        <v>0.247826086</v>
      </c>
      <c r="H202">
        <v>0.33396584400000001</v>
      </c>
      <c r="I202">
        <v>0.360869565</v>
      </c>
      <c r="J202">
        <v>0.69483540899999996</v>
      </c>
      <c r="K202">
        <v>0.113043479</v>
      </c>
      <c r="L202">
        <v>5.9713622652617104</v>
      </c>
      <c r="M202">
        <v>0.32601880799999999</v>
      </c>
      <c r="N202">
        <v>1.49999993294477</v>
      </c>
      <c r="O202">
        <v>0.40000001341104502</v>
      </c>
      <c r="P202">
        <v>1.5639781951904199</v>
      </c>
      <c r="Q202">
        <v>0.61432477505877603</v>
      </c>
      <c r="R202">
        <v>60.928834540638697</v>
      </c>
      <c r="S202">
        <v>-2.10847106775307</v>
      </c>
      <c r="T202">
        <v>0.30849360921083702</v>
      </c>
      <c r="U202">
        <v>95.127224295759603</v>
      </c>
      <c r="V202" t="s">
        <v>143</v>
      </c>
      <c r="W202">
        <v>19921</v>
      </c>
      <c r="X202">
        <v>663368</v>
      </c>
    </row>
    <row r="203" spans="1:24" x14ac:dyDescent="0.45">
      <c r="A203" t="s">
        <v>1225</v>
      </c>
      <c r="B203" t="s">
        <v>30</v>
      </c>
      <c r="C203">
        <v>4025</v>
      </c>
      <c r="D203">
        <v>6.8571428000000004E-2</v>
      </c>
      <c r="E203">
        <v>0.224347826</v>
      </c>
      <c r="F203">
        <v>0.30564784</v>
      </c>
      <c r="G203">
        <v>0.24591057699999999</v>
      </c>
      <c r="H203">
        <v>0.304521608</v>
      </c>
      <c r="I203">
        <v>0.40239912700000002</v>
      </c>
      <c r="J203">
        <v>0.70692073499999997</v>
      </c>
      <c r="K203">
        <v>0.15648855</v>
      </c>
      <c r="L203">
        <v>7.2770723600908402</v>
      </c>
      <c r="M203">
        <v>0.30022321400000002</v>
      </c>
      <c r="N203">
        <v>13.499999903142401</v>
      </c>
      <c r="O203">
        <v>6.7000000849366099</v>
      </c>
      <c r="P203">
        <v>26.1996135860681</v>
      </c>
      <c r="Q203">
        <v>7.2565139662474296</v>
      </c>
      <c r="R203">
        <v>440.55193777956998</v>
      </c>
      <c r="S203">
        <v>-35.5679403486007</v>
      </c>
      <c r="T203">
        <v>0.30519514669603698</v>
      </c>
      <c r="U203">
        <v>95.058235359901801</v>
      </c>
      <c r="V203" t="s">
        <v>1225</v>
      </c>
      <c r="W203">
        <v>11038</v>
      </c>
      <c r="X203">
        <v>595281</v>
      </c>
    </row>
    <row r="204" spans="1:24" x14ac:dyDescent="0.45">
      <c r="A204" t="s">
        <v>134</v>
      </c>
      <c r="B204" t="s">
        <v>76</v>
      </c>
      <c r="C204">
        <v>1093</v>
      </c>
      <c r="D204">
        <v>6.9533393999999998E-2</v>
      </c>
      <c r="E204">
        <v>0.28911253399999998</v>
      </c>
      <c r="F204">
        <v>0.24050632899999999</v>
      </c>
      <c r="G204">
        <v>0.213426853</v>
      </c>
      <c r="H204">
        <v>0.273809523</v>
      </c>
      <c r="I204">
        <v>0.42585170300000003</v>
      </c>
      <c r="J204">
        <v>0.69966122600000002</v>
      </c>
      <c r="K204">
        <v>0.21242485</v>
      </c>
      <c r="L204">
        <v>4.0219621703203101</v>
      </c>
      <c r="M204">
        <v>0.25352112599999999</v>
      </c>
      <c r="N204">
        <v>-1.6999999880790699</v>
      </c>
      <c r="O204">
        <v>-0.20000000298023199</v>
      </c>
      <c r="P204">
        <v>-0.34679713845252902</v>
      </c>
      <c r="Q204">
        <v>-1.64467723388224</v>
      </c>
      <c r="R204">
        <v>116.319172961484</v>
      </c>
      <c r="S204">
        <v>-13.941442260671099</v>
      </c>
      <c r="T204">
        <v>0.29862992355928702</v>
      </c>
      <c r="U204">
        <v>94.819411660005301</v>
      </c>
      <c r="V204" t="s">
        <v>134</v>
      </c>
      <c r="W204">
        <v>25816</v>
      </c>
      <c r="X204">
        <v>669127</v>
      </c>
    </row>
    <row r="205" spans="1:24" x14ac:dyDescent="0.45">
      <c r="A205" t="s">
        <v>208</v>
      </c>
      <c r="B205" t="s">
        <v>118</v>
      </c>
      <c r="C205">
        <v>1378</v>
      </c>
      <c r="D205">
        <v>8.9985486000000003E-2</v>
      </c>
      <c r="E205">
        <v>0.25108853399999997</v>
      </c>
      <c r="F205">
        <v>0.35838150200000002</v>
      </c>
      <c r="G205">
        <v>0.22195121900000001</v>
      </c>
      <c r="H205">
        <v>0.29920116099999999</v>
      </c>
      <c r="I205">
        <v>0.39674796699999998</v>
      </c>
      <c r="J205">
        <v>0.69594912799999997</v>
      </c>
      <c r="K205">
        <v>0.174796748</v>
      </c>
      <c r="L205">
        <v>2.7656899397808199</v>
      </c>
      <c r="M205">
        <v>0.26745562099999998</v>
      </c>
      <c r="N205">
        <v>9.9999986588954898E-2</v>
      </c>
      <c r="O205">
        <v>-1.6000000461935899</v>
      </c>
      <c r="P205">
        <v>-8.8848561048507593E-2</v>
      </c>
      <c r="Q205">
        <v>-1.7255332428030601</v>
      </c>
      <c r="R205">
        <v>152.09555411343501</v>
      </c>
      <c r="S205">
        <v>-11.6373168527603</v>
      </c>
      <c r="T205">
        <v>0.30352900129591298</v>
      </c>
      <c r="U205">
        <v>94.813888863292405</v>
      </c>
      <c r="V205" t="s">
        <v>208</v>
      </c>
      <c r="W205">
        <v>27465</v>
      </c>
      <c r="X205">
        <v>679529</v>
      </c>
    </row>
    <row r="206" spans="1:24" x14ac:dyDescent="0.45">
      <c r="A206" t="s">
        <v>1226</v>
      </c>
      <c r="B206" t="s">
        <v>32</v>
      </c>
      <c r="C206">
        <v>2236</v>
      </c>
      <c r="D206">
        <v>0.115831842</v>
      </c>
      <c r="E206">
        <v>0.26207513399999999</v>
      </c>
      <c r="F206">
        <v>0.44197952200000001</v>
      </c>
      <c r="G206">
        <v>0.21272158399999999</v>
      </c>
      <c r="H206">
        <v>0.31365479899999998</v>
      </c>
      <c r="I206">
        <v>0.38112617300000001</v>
      </c>
      <c r="J206">
        <v>0.694780972</v>
      </c>
      <c r="K206">
        <v>0.16840458899999999</v>
      </c>
      <c r="L206">
        <v>5.4301216462580504</v>
      </c>
      <c r="M206">
        <v>0.26624902099999997</v>
      </c>
      <c r="N206">
        <v>6.3000003471970496</v>
      </c>
      <c r="O206">
        <v>2.5999999269843102</v>
      </c>
      <c r="P206">
        <v>4.8720769649371496</v>
      </c>
      <c r="Q206">
        <v>2.3122318154200898</v>
      </c>
      <c r="R206">
        <v>252.02834426243001</v>
      </c>
      <c r="S206">
        <v>-16.943772088697401</v>
      </c>
      <c r="T206">
        <v>0.30561409593973898</v>
      </c>
      <c r="U206">
        <v>94.757237368307798</v>
      </c>
      <c r="V206" t="s">
        <v>1226</v>
      </c>
      <c r="W206">
        <v>18564</v>
      </c>
      <c r="X206">
        <v>663757</v>
      </c>
    </row>
    <row r="207" spans="1:24" x14ac:dyDescent="0.45">
      <c r="A207" t="s">
        <v>1329</v>
      </c>
      <c r="B207" t="s">
        <v>86</v>
      </c>
      <c r="C207">
        <v>382</v>
      </c>
      <c r="D207">
        <v>7.5916230000000001E-2</v>
      </c>
      <c r="E207">
        <v>0.32984293100000001</v>
      </c>
      <c r="F207">
        <v>0.23015873000000001</v>
      </c>
      <c r="G207">
        <v>0.24269005799999999</v>
      </c>
      <c r="H207">
        <v>0.31315789399999999</v>
      </c>
      <c r="I207">
        <v>0.39181286500000001</v>
      </c>
      <c r="J207">
        <v>0.70497075899999995</v>
      </c>
      <c r="K207">
        <v>0.149122807</v>
      </c>
      <c r="L207">
        <v>2.7802655863227899</v>
      </c>
      <c r="M207">
        <v>0.34146341400000002</v>
      </c>
      <c r="N207">
        <v>1.09999996423721</v>
      </c>
      <c r="O207">
        <v>0.69999998807907104</v>
      </c>
      <c r="P207">
        <v>0.56641392409801405</v>
      </c>
      <c r="Q207">
        <v>-0.75880490103736498</v>
      </c>
      <c r="R207">
        <v>43.314779018132903</v>
      </c>
      <c r="S207">
        <v>-3.08040660145973</v>
      </c>
      <c r="T207">
        <v>0.30793751953145099</v>
      </c>
      <c r="U207">
        <v>94.650671848661901</v>
      </c>
      <c r="V207" t="s">
        <v>1329</v>
      </c>
      <c r="W207">
        <v>25805</v>
      </c>
      <c r="X207">
        <v>666165</v>
      </c>
    </row>
    <row r="208" spans="1:24" x14ac:dyDescent="0.45">
      <c r="A208" t="s">
        <v>1286</v>
      </c>
      <c r="B208" t="s">
        <v>103</v>
      </c>
      <c r="C208">
        <v>709</v>
      </c>
      <c r="D208">
        <v>8.0394921999999994E-2</v>
      </c>
      <c r="E208">
        <v>0.26093088800000003</v>
      </c>
      <c r="F208">
        <v>0.30810810799999999</v>
      </c>
      <c r="G208">
        <v>0.21772939299999999</v>
      </c>
      <c r="H208">
        <v>0.28772919600000002</v>
      </c>
      <c r="I208">
        <v>0.41213063700000002</v>
      </c>
      <c r="J208">
        <v>0.69985983299999999</v>
      </c>
      <c r="K208">
        <v>0.194401244</v>
      </c>
      <c r="L208">
        <v>3.4488151568835699</v>
      </c>
      <c r="M208">
        <v>0.25233644799999999</v>
      </c>
      <c r="N208">
        <v>-1.70000000298023</v>
      </c>
      <c r="O208">
        <v>-2.5999999195337198</v>
      </c>
      <c r="P208">
        <v>-4.0478603653609699</v>
      </c>
      <c r="Q208">
        <v>-0.50121388724073701</v>
      </c>
      <c r="R208">
        <v>78.058561432672604</v>
      </c>
      <c r="S208">
        <v>-7.1553838741649001</v>
      </c>
      <c r="T208">
        <v>0.30301376349162601</v>
      </c>
      <c r="U208">
        <v>94.448853983134796</v>
      </c>
      <c r="V208" t="s">
        <v>1286</v>
      </c>
      <c r="W208">
        <v>26121</v>
      </c>
      <c r="X208">
        <v>682626</v>
      </c>
    </row>
    <row r="209" spans="1:24" x14ac:dyDescent="0.45">
      <c r="A209" t="s">
        <v>1227</v>
      </c>
      <c r="B209" t="s">
        <v>47</v>
      </c>
      <c r="C209">
        <v>3716</v>
      </c>
      <c r="D209">
        <v>6.6200215000000007E-2</v>
      </c>
      <c r="E209">
        <v>0.28902045199999998</v>
      </c>
      <c r="F209">
        <v>0.229050279</v>
      </c>
      <c r="G209">
        <v>0.227567886</v>
      </c>
      <c r="H209">
        <v>0.28667563899999998</v>
      </c>
      <c r="I209">
        <v>0.45956316400000002</v>
      </c>
      <c r="J209">
        <v>0.74623880300000001</v>
      </c>
      <c r="K209">
        <v>0.231995278</v>
      </c>
      <c r="L209">
        <v>3.8006723181845601</v>
      </c>
      <c r="M209">
        <v>0.26765799200000001</v>
      </c>
      <c r="N209">
        <v>0.60000015795230799</v>
      </c>
      <c r="O209">
        <v>11.699999973177899</v>
      </c>
      <c r="P209">
        <v>3.84270375967025</v>
      </c>
      <c r="Q209">
        <v>-3.0001359062734898</v>
      </c>
      <c r="R209">
        <v>443.066443902571</v>
      </c>
      <c r="S209">
        <v>-0.54498520759795499</v>
      </c>
      <c r="T209">
        <v>0.31563924744600602</v>
      </c>
      <c r="U209">
        <v>94.328510454173497</v>
      </c>
      <c r="V209" t="s">
        <v>1227</v>
      </c>
      <c r="W209">
        <v>10950</v>
      </c>
      <c r="X209">
        <v>594807</v>
      </c>
    </row>
    <row r="210" spans="1:24" x14ac:dyDescent="0.45">
      <c r="A210" t="s">
        <v>1228</v>
      </c>
      <c r="B210" t="s">
        <v>43</v>
      </c>
      <c r="C210">
        <v>1697</v>
      </c>
      <c r="D210">
        <v>9.0748379000000004E-2</v>
      </c>
      <c r="E210">
        <v>0.22863877399999999</v>
      </c>
      <c r="F210">
        <v>0.39690721600000001</v>
      </c>
      <c r="G210">
        <v>0.237106496</v>
      </c>
      <c r="H210">
        <v>0.31721698100000001</v>
      </c>
      <c r="I210">
        <v>0.38044206200000003</v>
      </c>
      <c r="J210">
        <v>0.69765904300000003</v>
      </c>
      <c r="K210">
        <v>0.143335566</v>
      </c>
      <c r="L210">
        <v>4.2766609060286802</v>
      </c>
      <c r="M210">
        <v>0.29162833399999999</v>
      </c>
      <c r="N210">
        <v>2.6999999284744201</v>
      </c>
      <c r="O210">
        <v>1.3000000119209201</v>
      </c>
      <c r="P210">
        <v>3.8749037720263</v>
      </c>
      <c r="Q210">
        <v>-1.41489613917656</v>
      </c>
      <c r="R210">
        <v>191.55139395696099</v>
      </c>
      <c r="S210">
        <v>-10.653234883127199</v>
      </c>
      <c r="T210">
        <v>0.30586117903860899</v>
      </c>
      <c r="U210">
        <v>94.247222629912898</v>
      </c>
      <c r="V210" t="s">
        <v>1228</v>
      </c>
      <c r="W210">
        <v>20126</v>
      </c>
      <c r="X210">
        <v>666185</v>
      </c>
    </row>
    <row r="211" spans="1:24" x14ac:dyDescent="0.45">
      <c r="A211" t="s">
        <v>1287</v>
      </c>
      <c r="B211" t="s">
        <v>53</v>
      </c>
      <c r="C211">
        <v>560</v>
      </c>
      <c r="D211">
        <v>5.7142856999999998E-2</v>
      </c>
      <c r="E211">
        <v>0.15178571399999999</v>
      </c>
      <c r="F211">
        <v>0.37647058799999999</v>
      </c>
      <c r="G211">
        <v>0.25192307600000002</v>
      </c>
      <c r="H211">
        <v>0.3</v>
      </c>
      <c r="I211">
        <v>0.39038461499999999</v>
      </c>
      <c r="J211">
        <v>0.69038461500000003</v>
      </c>
      <c r="K211">
        <v>0.13846153899999999</v>
      </c>
      <c r="L211">
        <v>1.7866927525</v>
      </c>
      <c r="M211">
        <v>0.27078384700000002</v>
      </c>
      <c r="N211">
        <v>-2.9999998360872202</v>
      </c>
      <c r="O211">
        <v>-2.7000000327825502</v>
      </c>
      <c r="P211">
        <v>-2.3122608046978699</v>
      </c>
      <c r="Q211">
        <v>-0.91858860314823598</v>
      </c>
      <c r="R211">
        <v>61.084444490903302</v>
      </c>
      <c r="S211">
        <v>-5.6028819552722604</v>
      </c>
      <c r="T211">
        <v>0.30075674280524201</v>
      </c>
      <c r="U211">
        <v>94.139887046641803</v>
      </c>
      <c r="V211" t="s">
        <v>1287</v>
      </c>
      <c r="W211">
        <v>22217</v>
      </c>
      <c r="X211">
        <v>669134</v>
      </c>
    </row>
    <row r="212" spans="1:24" x14ac:dyDescent="0.45">
      <c r="A212" t="s">
        <v>1113</v>
      </c>
      <c r="B212" t="s">
        <v>28</v>
      </c>
      <c r="C212">
        <v>3253</v>
      </c>
      <c r="D212">
        <v>7.2241007999999995E-2</v>
      </c>
      <c r="E212">
        <v>0.273901014</v>
      </c>
      <c r="F212">
        <v>0.26374859699999997</v>
      </c>
      <c r="G212">
        <v>0.22972051800000001</v>
      </c>
      <c r="H212">
        <v>0.29704796999999999</v>
      </c>
      <c r="I212">
        <v>0.42229038800000002</v>
      </c>
      <c r="J212">
        <v>0.71933835800000001</v>
      </c>
      <c r="K212">
        <v>0.19256987</v>
      </c>
      <c r="L212">
        <v>3.2524794460359199</v>
      </c>
      <c r="M212">
        <v>0.27682737099999999</v>
      </c>
      <c r="N212">
        <v>-1.70000007748603</v>
      </c>
      <c r="O212">
        <v>2.5000000298023202</v>
      </c>
      <c r="P212">
        <v>-6.9475253932178003</v>
      </c>
      <c r="Q212">
        <v>-3.5555327320471402</v>
      </c>
      <c r="R212">
        <v>372.41299999060999</v>
      </c>
      <c r="S212">
        <v>-20.935017575296001</v>
      </c>
      <c r="T212">
        <v>0.30837331095646098</v>
      </c>
      <c r="U212">
        <v>93.912627164930896</v>
      </c>
      <c r="V212" t="s">
        <v>1113</v>
      </c>
      <c r="W212">
        <v>18015</v>
      </c>
      <c r="X212">
        <v>657557</v>
      </c>
    </row>
    <row r="213" spans="1:24" x14ac:dyDescent="0.45">
      <c r="A213" t="s">
        <v>130</v>
      </c>
      <c r="B213" t="s">
        <v>125</v>
      </c>
      <c r="C213">
        <v>1701</v>
      </c>
      <c r="D213">
        <v>4.5855379000000002E-2</v>
      </c>
      <c r="E213">
        <v>0.168724279</v>
      </c>
      <c r="F213">
        <v>0.27177700300000002</v>
      </c>
      <c r="G213">
        <v>0.271766169</v>
      </c>
      <c r="H213">
        <v>0.30370806299999997</v>
      </c>
      <c r="I213">
        <v>0.41044776100000002</v>
      </c>
      <c r="J213">
        <v>0.71415582399999999</v>
      </c>
      <c r="K213">
        <v>0.13868159199999999</v>
      </c>
      <c r="L213">
        <v>4.7086474601123696</v>
      </c>
      <c r="M213">
        <v>0.30757341500000002</v>
      </c>
      <c r="N213">
        <v>-2.3999999016523299</v>
      </c>
      <c r="O213">
        <v>-0.60000000894069605</v>
      </c>
      <c r="P213">
        <v>-0.54403569735586599</v>
      </c>
      <c r="Q213">
        <v>-1.23954213527031</v>
      </c>
      <c r="R213">
        <v>192.95117156939099</v>
      </c>
      <c r="S213">
        <v>-9.9958353267465796</v>
      </c>
      <c r="T213">
        <v>0.30704093007579703</v>
      </c>
      <c r="U213">
        <v>93.889247487288898</v>
      </c>
      <c r="V213" t="s">
        <v>131</v>
      </c>
      <c r="W213">
        <v>20391</v>
      </c>
      <c r="X213">
        <v>671277</v>
      </c>
    </row>
    <row r="214" spans="1:24" x14ac:dyDescent="0.45">
      <c r="A214" t="s">
        <v>1288</v>
      </c>
      <c r="B214" t="s">
        <v>49</v>
      </c>
      <c r="C214">
        <v>561</v>
      </c>
      <c r="D214">
        <v>9.4474153000000005E-2</v>
      </c>
      <c r="E214">
        <v>0.28698752199999999</v>
      </c>
      <c r="F214">
        <v>0.32919254599999997</v>
      </c>
      <c r="G214">
        <v>0.216</v>
      </c>
      <c r="H214">
        <v>0.29338103700000001</v>
      </c>
      <c r="I214">
        <v>0.40200000000000002</v>
      </c>
      <c r="J214">
        <v>0.69538103699999998</v>
      </c>
      <c r="K214">
        <v>0.186</v>
      </c>
      <c r="L214">
        <v>4.9169458310021303</v>
      </c>
      <c r="M214">
        <v>0.26874999999999999</v>
      </c>
      <c r="N214">
        <v>0.79999995231628396</v>
      </c>
      <c r="O214">
        <v>1.1999999880790699</v>
      </c>
      <c r="P214">
        <v>0.92560884356498696</v>
      </c>
      <c r="Q214">
        <v>0.107343883719295</v>
      </c>
      <c r="R214">
        <v>61.3040292796572</v>
      </c>
      <c r="S214">
        <v>-5.7215993764916897</v>
      </c>
      <c r="T214">
        <v>0.30101304272560903</v>
      </c>
      <c r="U214">
        <v>93.640941572039594</v>
      </c>
      <c r="V214" t="s">
        <v>1288</v>
      </c>
      <c r="W214">
        <v>21865</v>
      </c>
      <c r="X214">
        <v>666310</v>
      </c>
    </row>
    <row r="215" spans="1:24" x14ac:dyDescent="0.45">
      <c r="A215" t="s">
        <v>1104</v>
      </c>
      <c r="B215" t="s">
        <v>98</v>
      </c>
      <c r="C215">
        <v>2049</v>
      </c>
      <c r="D215">
        <v>0.100536847</v>
      </c>
      <c r="E215">
        <v>0.225963884</v>
      </c>
      <c r="F215">
        <v>0.44492440599999999</v>
      </c>
      <c r="G215">
        <v>0.249584947</v>
      </c>
      <c r="H215">
        <v>0.326119035</v>
      </c>
      <c r="I215">
        <v>0.365799667</v>
      </c>
      <c r="J215">
        <v>0.69191870200000005</v>
      </c>
      <c r="K215">
        <v>0.11621471999999999</v>
      </c>
      <c r="L215">
        <v>5.2066808397289597</v>
      </c>
      <c r="M215">
        <v>0.31547169800000002</v>
      </c>
      <c r="N215">
        <v>10.000000253319699</v>
      </c>
      <c r="O215">
        <v>2.50000004470348</v>
      </c>
      <c r="P215">
        <v>1.7715705931186601</v>
      </c>
      <c r="Q215">
        <v>3.1886554483789902</v>
      </c>
      <c r="R215">
        <v>229.741757229645</v>
      </c>
      <c r="S215">
        <v>-14.917984693567</v>
      </c>
      <c r="T215">
        <v>0.30532616955591202</v>
      </c>
      <c r="U215">
        <v>93.609113194905206</v>
      </c>
      <c r="V215" t="s">
        <v>1104</v>
      </c>
      <c r="W215">
        <v>19734</v>
      </c>
      <c r="X215">
        <v>668942</v>
      </c>
    </row>
    <row r="216" spans="1:24" x14ac:dyDescent="0.45">
      <c r="A216" t="s">
        <v>89</v>
      </c>
      <c r="B216" t="s">
        <v>90</v>
      </c>
      <c r="C216">
        <v>673</v>
      </c>
      <c r="D216">
        <v>6.8350668000000003E-2</v>
      </c>
      <c r="E216">
        <v>0.172362555</v>
      </c>
      <c r="F216">
        <v>0.39655172399999999</v>
      </c>
      <c r="G216">
        <v>0.26101141900000002</v>
      </c>
      <c r="H216">
        <v>0.309880239</v>
      </c>
      <c r="I216">
        <v>0.38662316400000002</v>
      </c>
      <c r="J216">
        <v>0.69650340300000002</v>
      </c>
      <c r="K216">
        <v>0.125611745</v>
      </c>
      <c r="L216">
        <v>4.8091587351371903</v>
      </c>
      <c r="M216">
        <v>0.29735234199999999</v>
      </c>
      <c r="N216">
        <v>0.60000002384185702</v>
      </c>
      <c r="O216">
        <v>0.80000001192092896</v>
      </c>
      <c r="P216">
        <v>2.85129189491271</v>
      </c>
      <c r="Q216">
        <v>-1.28213415620848</v>
      </c>
      <c r="R216">
        <v>74.137756838684894</v>
      </c>
      <c r="S216">
        <v>-5.7575858167950003</v>
      </c>
      <c r="T216">
        <v>0.30256903216220399</v>
      </c>
      <c r="U216">
        <v>93.479497991702701</v>
      </c>
      <c r="V216" t="s">
        <v>89</v>
      </c>
      <c r="W216">
        <v>27479</v>
      </c>
      <c r="X216">
        <v>691026</v>
      </c>
    </row>
    <row r="217" spans="1:24" x14ac:dyDescent="0.45">
      <c r="A217" t="s">
        <v>1229</v>
      </c>
      <c r="B217" t="s">
        <v>28</v>
      </c>
      <c r="C217">
        <v>1527</v>
      </c>
      <c r="D217">
        <v>0.102815979</v>
      </c>
      <c r="E217">
        <v>0.257367387</v>
      </c>
      <c r="F217">
        <v>0.39949109399999999</v>
      </c>
      <c r="G217">
        <v>0.224112426</v>
      </c>
      <c r="H217">
        <v>0.30537352499999998</v>
      </c>
      <c r="I217">
        <v>0.404585798</v>
      </c>
      <c r="J217">
        <v>0.70995932299999998</v>
      </c>
      <c r="K217">
        <v>0.18047337199999999</v>
      </c>
      <c r="L217">
        <v>3.8516358684987799</v>
      </c>
      <c r="M217">
        <v>0.27421109900000001</v>
      </c>
      <c r="N217">
        <v>-1.00000002235174</v>
      </c>
      <c r="O217">
        <v>3.2000000700354501</v>
      </c>
      <c r="P217">
        <v>1.88278462551534</v>
      </c>
      <c r="Q217">
        <v>-4.4017904726788402</v>
      </c>
      <c r="R217">
        <v>174.544308944422</v>
      </c>
      <c r="S217">
        <v>-5.9718401443179596</v>
      </c>
      <c r="T217">
        <v>0.30870331062123901</v>
      </c>
      <c r="U217">
        <v>93.403726331210606</v>
      </c>
      <c r="V217" t="s">
        <v>1229</v>
      </c>
      <c r="W217">
        <v>22197</v>
      </c>
      <c r="X217">
        <v>669004</v>
      </c>
    </row>
    <row r="218" spans="1:24" x14ac:dyDescent="0.45">
      <c r="A218" t="s">
        <v>1102</v>
      </c>
      <c r="B218" t="s">
        <v>76</v>
      </c>
      <c r="C218">
        <v>389</v>
      </c>
      <c r="D218">
        <v>0.110539845</v>
      </c>
      <c r="E218">
        <v>0.25192801999999997</v>
      </c>
      <c r="F218">
        <v>0.43877550999999998</v>
      </c>
      <c r="G218">
        <v>0.23123123100000001</v>
      </c>
      <c r="H218">
        <v>0.32467532399999999</v>
      </c>
      <c r="I218">
        <v>0.324324324</v>
      </c>
      <c r="J218">
        <v>0.64899964799999998</v>
      </c>
      <c r="K218">
        <v>9.3093093000000002E-2</v>
      </c>
      <c r="L218">
        <v>4.94239159097331</v>
      </c>
      <c r="M218">
        <v>0.301724137</v>
      </c>
      <c r="N218">
        <v>0.20000000298023199</v>
      </c>
      <c r="O218">
        <v>-0.40000000596046398</v>
      </c>
      <c r="P218">
        <v>0.64624470472335804</v>
      </c>
      <c r="Q218">
        <v>1.1759809646755399</v>
      </c>
      <c r="R218">
        <v>40.3424195355026</v>
      </c>
      <c r="S218">
        <v>-5.5266969049127503</v>
      </c>
      <c r="T218">
        <v>0.29334974583093198</v>
      </c>
      <c r="U218">
        <v>93.270084741196101</v>
      </c>
      <c r="V218" t="s">
        <v>1102</v>
      </c>
      <c r="W218">
        <v>24488</v>
      </c>
      <c r="X218">
        <v>680474</v>
      </c>
    </row>
    <row r="219" spans="1:24" x14ac:dyDescent="0.45">
      <c r="A219" t="s">
        <v>1115</v>
      </c>
      <c r="B219" t="s">
        <v>55</v>
      </c>
      <c r="C219">
        <v>881</v>
      </c>
      <c r="D219">
        <v>5.7888762000000003E-2</v>
      </c>
      <c r="E219">
        <v>0.28490351800000002</v>
      </c>
      <c r="F219">
        <v>0.20318725000000001</v>
      </c>
      <c r="G219">
        <v>0.25558312599999999</v>
      </c>
      <c r="H219">
        <v>0.311288483</v>
      </c>
      <c r="I219">
        <v>0.40322580600000002</v>
      </c>
      <c r="J219">
        <v>0.71451428900000002</v>
      </c>
      <c r="K219">
        <v>0.14764268</v>
      </c>
      <c r="L219">
        <v>4.9542620906341899</v>
      </c>
      <c r="M219">
        <v>0.34264432</v>
      </c>
      <c r="N219">
        <v>0.69999998807907104</v>
      </c>
      <c r="O219">
        <v>1.70000003278255</v>
      </c>
      <c r="P219">
        <v>1.4999817069619801</v>
      </c>
      <c r="Q219">
        <v>-1.9720784125383899</v>
      </c>
      <c r="R219">
        <v>102.580847630074</v>
      </c>
      <c r="S219">
        <v>-2.7300495488735601</v>
      </c>
      <c r="T219">
        <v>0.31080682153843298</v>
      </c>
      <c r="U219">
        <v>93.133977298894806</v>
      </c>
      <c r="V219" t="s">
        <v>1115</v>
      </c>
      <c r="W219">
        <v>19896</v>
      </c>
      <c r="X219">
        <v>657136</v>
      </c>
    </row>
    <row r="220" spans="1:24" x14ac:dyDescent="0.45">
      <c r="A220" t="s">
        <v>161</v>
      </c>
      <c r="B220" t="s">
        <v>38</v>
      </c>
      <c r="C220">
        <v>677</v>
      </c>
      <c r="D220">
        <v>9.7488921000000006E-2</v>
      </c>
      <c r="E220">
        <v>0.15509601100000001</v>
      </c>
      <c r="F220">
        <v>0.62857142799999999</v>
      </c>
      <c r="G220">
        <v>0.26043405600000002</v>
      </c>
      <c r="H220">
        <v>0.33729568999999998</v>
      </c>
      <c r="I220">
        <v>0.34557595899999999</v>
      </c>
      <c r="J220">
        <v>0.68287164899999997</v>
      </c>
      <c r="K220">
        <v>8.5141903000000005E-2</v>
      </c>
      <c r="L220">
        <v>6.2714185595976302</v>
      </c>
      <c r="M220">
        <v>0.30691056900000002</v>
      </c>
      <c r="N220">
        <v>1.90000003576278</v>
      </c>
      <c r="O220">
        <v>0.5</v>
      </c>
      <c r="P220">
        <v>1.6048579066991799</v>
      </c>
      <c r="Q220">
        <v>1.9236609502695501</v>
      </c>
      <c r="R220">
        <v>76.324830006564497</v>
      </c>
      <c r="S220">
        <v>-4.3800438756695899</v>
      </c>
      <c r="T220">
        <v>0.30546192348800399</v>
      </c>
      <c r="U220">
        <v>93.011543799231504</v>
      </c>
      <c r="V220" t="s">
        <v>161</v>
      </c>
      <c r="W220">
        <v>29622</v>
      </c>
      <c r="X220">
        <v>686217</v>
      </c>
    </row>
    <row r="221" spans="1:24" x14ac:dyDescent="0.45">
      <c r="A221" t="s">
        <v>1330</v>
      </c>
      <c r="B221" t="s">
        <v>30</v>
      </c>
      <c r="C221">
        <v>397</v>
      </c>
      <c r="D221">
        <v>6.5491182999999994E-2</v>
      </c>
      <c r="E221">
        <v>0.249370277</v>
      </c>
      <c r="F221">
        <v>0.262626262</v>
      </c>
      <c r="G221">
        <v>0.24376731300000001</v>
      </c>
      <c r="H221">
        <v>0.30226700200000001</v>
      </c>
      <c r="I221">
        <v>0.38504155099999998</v>
      </c>
      <c r="J221">
        <v>0.68730855300000004</v>
      </c>
      <c r="K221">
        <v>0.141274238</v>
      </c>
      <c r="L221">
        <v>3.4866893238838599</v>
      </c>
      <c r="M221">
        <v>0.30739299599999997</v>
      </c>
      <c r="N221">
        <v>0.20000000298023199</v>
      </c>
      <c r="O221">
        <v>-0.30000001192092801</v>
      </c>
      <c r="P221">
        <v>0.80918079614639205</v>
      </c>
      <c r="Q221">
        <v>-1.2807624600827601</v>
      </c>
      <c r="R221">
        <v>43.311023841998598</v>
      </c>
      <c r="S221">
        <v>-3.5014163298391101</v>
      </c>
      <c r="T221">
        <v>0.30000869332993302</v>
      </c>
      <c r="U221">
        <v>92.937743406215802</v>
      </c>
      <c r="V221" t="s">
        <v>1330</v>
      </c>
      <c r="W221">
        <v>24816</v>
      </c>
      <c r="X221">
        <v>681624</v>
      </c>
    </row>
    <row r="222" spans="1:24" x14ac:dyDescent="0.45">
      <c r="A222" t="s">
        <v>100</v>
      </c>
      <c r="B222" t="s">
        <v>45</v>
      </c>
      <c r="C222">
        <v>1588</v>
      </c>
      <c r="D222">
        <v>7.8085641999999997E-2</v>
      </c>
      <c r="E222">
        <v>0.167506297</v>
      </c>
      <c r="F222">
        <v>0.46616541299999997</v>
      </c>
      <c r="G222">
        <v>0.25523012499999997</v>
      </c>
      <c r="H222">
        <v>0.31588902899999999</v>
      </c>
      <c r="I222">
        <v>0.382845188</v>
      </c>
      <c r="J222">
        <v>0.69873421700000005</v>
      </c>
      <c r="K222">
        <v>0.127615063</v>
      </c>
      <c r="L222">
        <v>5.9537620520782397</v>
      </c>
      <c r="M222">
        <v>0.28782608599999998</v>
      </c>
      <c r="N222">
        <v>3.6000000983476599</v>
      </c>
      <c r="O222">
        <v>1.0999999493360499</v>
      </c>
      <c r="P222">
        <v>3.8544592559337598</v>
      </c>
      <c r="Q222">
        <v>8.1055623646825499</v>
      </c>
      <c r="R222">
        <v>178.11277516486999</v>
      </c>
      <c r="S222">
        <v>-9.98820146617504</v>
      </c>
      <c r="T222">
        <v>0.30563717711754501</v>
      </c>
      <c r="U222">
        <v>92.837431335896596</v>
      </c>
      <c r="V222" t="s">
        <v>100</v>
      </c>
      <c r="W222">
        <v>26294</v>
      </c>
      <c r="X222">
        <v>681082</v>
      </c>
    </row>
    <row r="223" spans="1:24" x14ac:dyDescent="0.45">
      <c r="A223" t="s">
        <v>124</v>
      </c>
      <c r="B223" t="s">
        <v>125</v>
      </c>
      <c r="C223">
        <v>1469</v>
      </c>
      <c r="D223">
        <v>5.1055138999999999E-2</v>
      </c>
      <c r="E223">
        <v>0.193328795</v>
      </c>
      <c r="F223">
        <v>0.26408450700000002</v>
      </c>
      <c r="G223">
        <v>0.244973938</v>
      </c>
      <c r="H223">
        <v>0.30143540600000002</v>
      </c>
      <c r="I223">
        <v>0.399851079</v>
      </c>
      <c r="J223">
        <v>0.70128648500000001</v>
      </c>
      <c r="K223">
        <v>0.154877141</v>
      </c>
      <c r="L223">
        <v>7.5649636361449399</v>
      </c>
      <c r="M223">
        <v>0.28279883300000003</v>
      </c>
      <c r="N223">
        <v>3.1999999582767402</v>
      </c>
      <c r="O223">
        <v>1.6999999284744201</v>
      </c>
      <c r="P223">
        <v>4.6995627284049899</v>
      </c>
      <c r="Q223">
        <v>5.8386102654039798</v>
      </c>
      <c r="R223">
        <v>162.754800869311</v>
      </c>
      <c r="S223">
        <v>-11.7974070625647</v>
      </c>
      <c r="T223">
        <v>0.30383037739983898</v>
      </c>
      <c r="U223">
        <v>92.778673096870605</v>
      </c>
      <c r="V223" t="s">
        <v>124</v>
      </c>
      <c r="W223">
        <v>25768</v>
      </c>
      <c r="X223">
        <v>682928</v>
      </c>
    </row>
    <row r="224" spans="1:24" x14ac:dyDescent="0.45">
      <c r="A224" t="s">
        <v>178</v>
      </c>
      <c r="B224" t="s">
        <v>121</v>
      </c>
      <c r="C224">
        <v>1753</v>
      </c>
      <c r="D224">
        <v>5.9326867999999998E-2</v>
      </c>
      <c r="E224">
        <v>0.24757558399999999</v>
      </c>
      <c r="F224">
        <v>0.239631336</v>
      </c>
      <c r="G224">
        <v>0.25522755200000002</v>
      </c>
      <c r="H224">
        <v>0.30057142799999997</v>
      </c>
      <c r="I224">
        <v>0.41143911399999999</v>
      </c>
      <c r="J224">
        <v>0.71201054200000002</v>
      </c>
      <c r="K224">
        <v>0.156211562</v>
      </c>
      <c r="L224">
        <v>2.7895195944961202</v>
      </c>
      <c r="M224">
        <v>0.31244560399999999</v>
      </c>
      <c r="N224">
        <v>-1.4000000506639401</v>
      </c>
      <c r="O224">
        <v>-3.1999999731779099</v>
      </c>
      <c r="P224">
        <v>-4.5274490714073101</v>
      </c>
      <c r="Q224">
        <v>-1.26859652646817</v>
      </c>
      <c r="R224">
        <v>199.765094331325</v>
      </c>
      <c r="S224">
        <v>-8.8208235736478304</v>
      </c>
      <c r="T224">
        <v>0.30757686090005598</v>
      </c>
      <c r="U224">
        <v>92.441203625456595</v>
      </c>
      <c r="V224" t="s">
        <v>178</v>
      </c>
      <c r="W224">
        <v>19600</v>
      </c>
      <c r="X224">
        <v>650559</v>
      </c>
    </row>
    <row r="225" spans="1:24" x14ac:dyDescent="0.45">
      <c r="A225" t="s">
        <v>1230</v>
      </c>
      <c r="B225" t="s">
        <v>68</v>
      </c>
      <c r="C225">
        <v>1180</v>
      </c>
      <c r="D225">
        <v>0.1</v>
      </c>
      <c r="E225">
        <v>0.2</v>
      </c>
      <c r="F225">
        <v>0.5</v>
      </c>
      <c r="G225">
        <v>0.24068767899999999</v>
      </c>
      <c r="H225">
        <v>0.31891433400000002</v>
      </c>
      <c r="I225">
        <v>0.38299904400000001</v>
      </c>
      <c r="J225">
        <v>0.70191337799999998</v>
      </c>
      <c r="K225">
        <v>0.142311365</v>
      </c>
      <c r="L225">
        <v>3.4559463112870898</v>
      </c>
      <c r="M225">
        <v>0.28045685199999998</v>
      </c>
      <c r="N225">
        <v>-2.6999999210238399</v>
      </c>
      <c r="O225">
        <v>0.60000003129243795</v>
      </c>
      <c r="P225">
        <v>-3.0301199331879598</v>
      </c>
      <c r="Q225">
        <v>-0.99959327466785897</v>
      </c>
      <c r="R225">
        <v>135.23548565514301</v>
      </c>
      <c r="S225">
        <v>-5.8554334073520797</v>
      </c>
      <c r="T225">
        <v>0.30793819542952</v>
      </c>
      <c r="U225">
        <v>92.182541365132494</v>
      </c>
      <c r="V225" t="s">
        <v>1230</v>
      </c>
      <c r="W225">
        <v>19892</v>
      </c>
      <c r="X225">
        <v>656976</v>
      </c>
    </row>
    <row r="226" spans="1:24" x14ac:dyDescent="0.45">
      <c r="A226" t="s">
        <v>1231</v>
      </c>
      <c r="B226" t="s">
        <v>30</v>
      </c>
      <c r="C226">
        <v>3845</v>
      </c>
      <c r="D226">
        <v>8.8166448999999994E-2</v>
      </c>
      <c r="E226">
        <v>0.198959687</v>
      </c>
      <c r="F226">
        <v>0.44313725399999998</v>
      </c>
      <c r="G226">
        <v>0.23712539999999999</v>
      </c>
      <c r="H226">
        <v>0.30771235000000002</v>
      </c>
      <c r="I226">
        <v>0.40354960699999998</v>
      </c>
      <c r="J226">
        <v>0.71126195699999994</v>
      </c>
      <c r="K226">
        <v>0.16642420699999999</v>
      </c>
      <c r="L226">
        <v>3.8020197187875699</v>
      </c>
      <c r="M226">
        <v>0.26949806900000001</v>
      </c>
      <c r="N226">
        <v>8.3999999165534902</v>
      </c>
      <c r="O226">
        <v>-0.29999997466802503</v>
      </c>
      <c r="P226">
        <v>10.776297478005199</v>
      </c>
      <c r="Q226">
        <v>-2.3367707247380101</v>
      </c>
      <c r="R226">
        <v>431.39413458169298</v>
      </c>
      <c r="S226">
        <v>-27.3679424741782</v>
      </c>
      <c r="T226">
        <v>0.30708566895343797</v>
      </c>
      <c r="U226">
        <v>92.130309055339794</v>
      </c>
      <c r="V226" t="s">
        <v>1232</v>
      </c>
      <c r="W226">
        <v>10472</v>
      </c>
      <c r="X226">
        <v>571771</v>
      </c>
    </row>
    <row r="227" spans="1:24" x14ac:dyDescent="0.45">
      <c r="A227" t="s">
        <v>1289</v>
      </c>
      <c r="B227" t="s">
        <v>61</v>
      </c>
      <c r="C227">
        <v>877</v>
      </c>
      <c r="D227">
        <v>5.2451538999999998E-2</v>
      </c>
      <c r="E227">
        <v>0.25427593999999998</v>
      </c>
      <c r="F227">
        <v>0.206278026</v>
      </c>
      <c r="G227">
        <v>0.257631257</v>
      </c>
      <c r="H227">
        <v>0.30251141500000001</v>
      </c>
      <c r="I227">
        <v>0.38827838799999997</v>
      </c>
      <c r="J227">
        <v>0.69078980300000004</v>
      </c>
      <c r="K227">
        <v>0.130647131</v>
      </c>
      <c r="L227">
        <v>4.2097468094871697</v>
      </c>
      <c r="M227">
        <v>0.32871972300000002</v>
      </c>
      <c r="N227">
        <v>-5.0000001192092798</v>
      </c>
      <c r="O227">
        <v>1.40000003576278</v>
      </c>
      <c r="P227">
        <v>-2.517273100093</v>
      </c>
      <c r="Q227">
        <v>-1.689208089374</v>
      </c>
      <c r="R227">
        <v>94.963342298396498</v>
      </c>
      <c r="S227">
        <v>-9.3880438240090101</v>
      </c>
      <c r="T227">
        <v>0.30077491051810101</v>
      </c>
      <c r="U227">
        <v>92.039903838925099</v>
      </c>
      <c r="V227" t="s">
        <v>1289</v>
      </c>
      <c r="W227">
        <v>23733</v>
      </c>
      <c r="X227">
        <v>677649</v>
      </c>
    </row>
    <row r="228" spans="1:24" x14ac:dyDescent="0.45">
      <c r="A228" t="s">
        <v>1233</v>
      </c>
      <c r="B228" t="s">
        <v>43</v>
      </c>
      <c r="C228">
        <v>1134</v>
      </c>
      <c r="D228">
        <v>6.1728394999999998E-2</v>
      </c>
      <c r="E228">
        <v>0.35449735399999999</v>
      </c>
      <c r="F228">
        <v>0.17412935299999999</v>
      </c>
      <c r="G228">
        <v>0.212909441</v>
      </c>
      <c r="H228">
        <v>0.26926483600000001</v>
      </c>
      <c r="I228">
        <v>0.41425818800000003</v>
      </c>
      <c r="J228">
        <v>0.68352302399999998</v>
      </c>
      <c r="K228">
        <v>0.20134874699999999</v>
      </c>
      <c r="L228">
        <v>6.9524805077311997</v>
      </c>
      <c r="M228">
        <v>0.28426395900000001</v>
      </c>
      <c r="N228">
        <v>6.2000000923871896</v>
      </c>
      <c r="O228">
        <v>2.0000000149011599</v>
      </c>
      <c r="P228">
        <v>5.8062276244163504</v>
      </c>
      <c r="Q228">
        <v>1.5715266801416801</v>
      </c>
      <c r="R228">
        <v>116.600568165724</v>
      </c>
      <c r="S228">
        <v>-17.5395686275317</v>
      </c>
      <c r="T228">
        <v>0.29373730427401501</v>
      </c>
      <c r="U228">
        <v>91.547099524697401</v>
      </c>
      <c r="V228" t="s">
        <v>1233</v>
      </c>
      <c r="W228">
        <v>17452</v>
      </c>
      <c r="X228">
        <v>642350</v>
      </c>
    </row>
    <row r="229" spans="1:24" x14ac:dyDescent="0.45">
      <c r="A229" t="s">
        <v>1094</v>
      </c>
      <c r="B229" t="s">
        <v>61</v>
      </c>
      <c r="C229">
        <v>448</v>
      </c>
      <c r="D229">
        <v>8.9285714000000002E-2</v>
      </c>
      <c r="E229">
        <v>0.20758928500000001</v>
      </c>
      <c r="F229">
        <v>0.43010752600000002</v>
      </c>
      <c r="G229">
        <v>0.24129353200000001</v>
      </c>
      <c r="H229">
        <v>0.3125</v>
      </c>
      <c r="I229">
        <v>0.36567164099999999</v>
      </c>
      <c r="J229">
        <v>0.67817164100000005</v>
      </c>
      <c r="K229">
        <v>0.124378109</v>
      </c>
      <c r="L229">
        <v>6.0171871583885901</v>
      </c>
      <c r="M229">
        <v>0.292763157</v>
      </c>
      <c r="P229">
        <v>2.0990843772888099</v>
      </c>
      <c r="Q229">
        <v>0.36777737224474499</v>
      </c>
      <c r="R229">
        <v>47.592322475142602</v>
      </c>
      <c r="S229">
        <v>-5.2338064845131003</v>
      </c>
      <c r="T229">
        <v>0.29647030120485202</v>
      </c>
      <c r="U229">
        <v>91.410104995748299</v>
      </c>
      <c r="V229" t="s">
        <v>1094</v>
      </c>
      <c r="W229">
        <v>33333</v>
      </c>
      <c r="X229">
        <v>694671</v>
      </c>
    </row>
    <row r="230" spans="1:24" x14ac:dyDescent="0.45">
      <c r="A230" t="s">
        <v>1234</v>
      </c>
      <c r="B230" t="s">
        <v>103</v>
      </c>
      <c r="C230">
        <v>2491</v>
      </c>
      <c r="D230">
        <v>6.8647129000000001E-2</v>
      </c>
      <c r="E230">
        <v>0.23805700499999999</v>
      </c>
      <c r="F230">
        <v>0.28836424900000002</v>
      </c>
      <c r="G230">
        <v>0.24321920799999999</v>
      </c>
      <c r="H230">
        <v>0.30759951699999999</v>
      </c>
      <c r="I230">
        <v>0.39350822499999999</v>
      </c>
      <c r="J230">
        <v>0.70110774200000003</v>
      </c>
      <c r="K230">
        <v>0.150289017</v>
      </c>
      <c r="L230">
        <v>6.3156899880306803</v>
      </c>
      <c r="M230">
        <v>0.29744866199999997</v>
      </c>
      <c r="N230">
        <v>9.3999997228384</v>
      </c>
      <c r="O230">
        <v>5.2000000029802296</v>
      </c>
      <c r="P230">
        <v>9.7663669437169993</v>
      </c>
      <c r="Q230">
        <v>5.2262545593548504</v>
      </c>
      <c r="R230">
        <v>272.855288169608</v>
      </c>
      <c r="S230">
        <v>-26.418280207289801</v>
      </c>
      <c r="T230">
        <v>0.30248084596831398</v>
      </c>
      <c r="U230">
        <v>91.298012198301507</v>
      </c>
      <c r="V230" t="s">
        <v>1234</v>
      </c>
      <c r="W230">
        <v>18030</v>
      </c>
      <c r="X230">
        <v>664056</v>
      </c>
    </row>
    <row r="231" spans="1:24" x14ac:dyDescent="0.45">
      <c r="A231" t="s">
        <v>109</v>
      </c>
      <c r="B231" t="s">
        <v>43</v>
      </c>
      <c r="C231">
        <v>697</v>
      </c>
      <c r="D231">
        <v>7.3170731000000003E-2</v>
      </c>
      <c r="E231">
        <v>0.25824964099999997</v>
      </c>
      <c r="F231">
        <v>0.28333333300000002</v>
      </c>
      <c r="G231">
        <v>0.22585924700000001</v>
      </c>
      <c r="H231">
        <v>0.30835734799999998</v>
      </c>
      <c r="I231">
        <v>0.34697217600000002</v>
      </c>
      <c r="J231">
        <v>0.655329524</v>
      </c>
      <c r="K231">
        <v>0.12111292899999999</v>
      </c>
      <c r="L231">
        <v>7.0680439515393596</v>
      </c>
      <c r="M231">
        <v>0.29411764699999998</v>
      </c>
      <c r="N231">
        <v>0.70000007748603799</v>
      </c>
      <c r="O231">
        <v>1</v>
      </c>
      <c r="P231">
        <v>1.14947998523712</v>
      </c>
      <c r="Q231">
        <v>4.7571715959347696</v>
      </c>
      <c r="R231">
        <v>70.6655033890124</v>
      </c>
      <c r="S231">
        <v>-12.621616491306201</v>
      </c>
      <c r="T231">
        <v>0.29172445143455999</v>
      </c>
      <c r="U231">
        <v>91.105218813850101</v>
      </c>
      <c r="V231" t="s">
        <v>110</v>
      </c>
      <c r="W231">
        <v>23401</v>
      </c>
      <c r="X231">
        <v>676609</v>
      </c>
    </row>
    <row r="232" spans="1:24" x14ac:dyDescent="0.45">
      <c r="A232" t="s">
        <v>1235</v>
      </c>
      <c r="B232" t="s">
        <v>105</v>
      </c>
      <c r="C232">
        <v>3089</v>
      </c>
      <c r="D232">
        <v>6.0213661000000002E-2</v>
      </c>
      <c r="E232">
        <v>0.22693428199999999</v>
      </c>
      <c r="F232">
        <v>0.265335235</v>
      </c>
      <c r="G232">
        <v>0.24552160100000001</v>
      </c>
      <c r="H232">
        <v>0.29750728300000001</v>
      </c>
      <c r="I232">
        <v>0.425008781</v>
      </c>
      <c r="J232">
        <v>0.72251606400000001</v>
      </c>
      <c r="K232">
        <v>0.17948718</v>
      </c>
      <c r="L232">
        <v>2.4722915168273798</v>
      </c>
      <c r="M232">
        <v>0.28689320299999999</v>
      </c>
      <c r="N232">
        <v>-2.8999999538063999</v>
      </c>
      <c r="O232">
        <v>-5.00000004470348</v>
      </c>
      <c r="P232">
        <v>-4.7763759829103902</v>
      </c>
      <c r="Q232">
        <v>-5.0804159955587203</v>
      </c>
      <c r="R232">
        <v>351.65393162751599</v>
      </c>
      <c r="S232">
        <v>-18.219616231973699</v>
      </c>
      <c r="T232">
        <v>0.30960861814153401</v>
      </c>
      <c r="U232">
        <v>91.019022135749694</v>
      </c>
      <c r="V232" t="s">
        <v>1235</v>
      </c>
      <c r="W232">
        <v>11615</v>
      </c>
      <c r="X232">
        <v>592273</v>
      </c>
    </row>
    <row r="233" spans="1:24" x14ac:dyDescent="0.45">
      <c r="A233" t="s">
        <v>165</v>
      </c>
      <c r="B233" t="s">
        <v>166</v>
      </c>
      <c r="C233">
        <v>1375</v>
      </c>
      <c r="D233">
        <v>7.9272727000000001E-2</v>
      </c>
      <c r="E233">
        <v>0.20945454499999999</v>
      </c>
      <c r="F233">
        <v>0.37847222200000002</v>
      </c>
      <c r="G233">
        <v>0.23274478300000001</v>
      </c>
      <c r="H233">
        <v>0.29745454500000001</v>
      </c>
      <c r="I233">
        <v>0.38924558500000001</v>
      </c>
      <c r="J233">
        <v>0.68670012999999996</v>
      </c>
      <c r="K233">
        <v>0.15650080199999999</v>
      </c>
      <c r="L233">
        <v>1.4536104757530799</v>
      </c>
      <c r="M233">
        <v>0.26623376599999998</v>
      </c>
      <c r="N233">
        <v>-4.6000000312924296</v>
      </c>
      <c r="O233">
        <v>-0.19999998062849</v>
      </c>
      <c r="P233">
        <v>-4.2268977165222097</v>
      </c>
      <c r="Q233">
        <v>-2.23460887675173</v>
      </c>
      <c r="R233">
        <v>146.831740722955</v>
      </c>
      <c r="S233">
        <v>-15.7523249602307</v>
      </c>
      <c r="T233">
        <v>0.29904347319297098</v>
      </c>
      <c r="U233">
        <v>90.606997340038305</v>
      </c>
      <c r="V233" t="s">
        <v>165</v>
      </c>
      <c r="W233">
        <v>19901</v>
      </c>
      <c r="X233">
        <v>657757</v>
      </c>
    </row>
    <row r="234" spans="1:24" x14ac:dyDescent="0.45">
      <c r="A234" t="s">
        <v>1290</v>
      </c>
      <c r="B234" t="s">
        <v>68</v>
      </c>
      <c r="C234">
        <v>987</v>
      </c>
      <c r="D234">
        <v>0.110435663</v>
      </c>
      <c r="E234">
        <v>0.16312056699999999</v>
      </c>
      <c r="F234">
        <v>0.67701863299999998</v>
      </c>
      <c r="G234">
        <v>0.25317919</v>
      </c>
      <c r="H234">
        <v>0.33707865100000001</v>
      </c>
      <c r="I234">
        <v>0.324855491</v>
      </c>
      <c r="J234">
        <v>0.661934142</v>
      </c>
      <c r="K234">
        <v>7.1676300999999998E-2</v>
      </c>
      <c r="L234">
        <v>3.0906393007850399</v>
      </c>
      <c r="M234">
        <v>0.30484330399999998</v>
      </c>
      <c r="N234">
        <v>-1.6999997124075801</v>
      </c>
      <c r="O234">
        <v>-3.49999992549419</v>
      </c>
      <c r="P234">
        <v>-0.54437439702451196</v>
      </c>
      <c r="Q234">
        <v>-1.50189662468619</v>
      </c>
      <c r="R234">
        <v>104.00214793773701</v>
      </c>
      <c r="S234">
        <v>-13.1322328722254</v>
      </c>
      <c r="T234">
        <v>0.297246671884487</v>
      </c>
      <c r="U234">
        <v>90.502575882323796</v>
      </c>
      <c r="V234" t="s">
        <v>1290</v>
      </c>
      <c r="W234">
        <v>16451</v>
      </c>
      <c r="X234">
        <v>641645</v>
      </c>
    </row>
    <row r="235" spans="1:24" x14ac:dyDescent="0.45">
      <c r="A235" t="s">
        <v>63</v>
      </c>
      <c r="B235" t="s">
        <v>64</v>
      </c>
      <c r="C235">
        <v>3334</v>
      </c>
      <c r="D235">
        <v>0.10347930399999999</v>
      </c>
      <c r="E235">
        <v>0.28644271100000002</v>
      </c>
      <c r="F235">
        <v>0.36125654400000001</v>
      </c>
      <c r="G235">
        <v>0.243646221</v>
      </c>
      <c r="H235">
        <v>0.32482737900000003</v>
      </c>
      <c r="I235">
        <v>0.423924093</v>
      </c>
      <c r="J235">
        <v>0.74875147200000003</v>
      </c>
      <c r="K235">
        <v>0.18027787200000001</v>
      </c>
      <c r="L235">
        <v>3.4568345236561799</v>
      </c>
      <c r="M235">
        <v>0.316067653</v>
      </c>
      <c r="N235">
        <v>2.5000002309679901</v>
      </c>
      <c r="O235">
        <v>-1.59999996423721</v>
      </c>
      <c r="P235">
        <v>4.11033676937222E-2</v>
      </c>
      <c r="Q235">
        <v>-5.6415577153675196</v>
      </c>
      <c r="R235">
        <v>424.44083101228699</v>
      </c>
      <c r="S235">
        <v>23.514730788030501</v>
      </c>
      <c r="T235">
        <v>0.32362244582183303</v>
      </c>
      <c r="U235">
        <v>89.875499600354303</v>
      </c>
      <c r="V235" t="s">
        <v>63</v>
      </c>
      <c r="W235">
        <v>15112</v>
      </c>
      <c r="X235">
        <v>641857</v>
      </c>
    </row>
    <row r="236" spans="1:24" x14ac:dyDescent="0.45">
      <c r="A236" t="s">
        <v>1314</v>
      </c>
      <c r="B236" t="s">
        <v>96</v>
      </c>
      <c r="C236">
        <v>460</v>
      </c>
      <c r="D236">
        <v>6.5217391E-2</v>
      </c>
      <c r="E236">
        <v>0.21086956500000001</v>
      </c>
      <c r="F236">
        <v>0.30927834999999998</v>
      </c>
      <c r="G236">
        <v>0.23095822999999999</v>
      </c>
      <c r="H236">
        <v>0.30549450500000003</v>
      </c>
      <c r="I236">
        <v>0.36363636300000002</v>
      </c>
      <c r="J236">
        <v>0.66913086799999999</v>
      </c>
      <c r="K236">
        <v>0.132678133</v>
      </c>
      <c r="L236">
        <v>1.80357142125</v>
      </c>
      <c r="M236">
        <v>0.27242524899999998</v>
      </c>
      <c r="N236">
        <v>0.70000003278255396</v>
      </c>
      <c r="O236">
        <v>-0.10000000894069599</v>
      </c>
      <c r="P236">
        <v>-1.53488495200872</v>
      </c>
      <c r="Q236">
        <v>-0.83748039696365595</v>
      </c>
      <c r="R236">
        <v>48.447282962696498</v>
      </c>
      <c r="S236">
        <v>-6.4067109001707898</v>
      </c>
      <c r="T236">
        <v>0.29633197718924198</v>
      </c>
      <c r="U236">
        <v>89.119680128369595</v>
      </c>
      <c r="V236" t="s">
        <v>1314</v>
      </c>
      <c r="W236">
        <v>21693</v>
      </c>
      <c r="X236">
        <v>665804</v>
      </c>
    </row>
    <row r="237" spans="1:24" x14ac:dyDescent="0.45">
      <c r="A237" t="s">
        <v>1236</v>
      </c>
      <c r="B237" t="s">
        <v>103</v>
      </c>
      <c r="C237">
        <v>4236</v>
      </c>
      <c r="D237">
        <v>4.3437204E-2</v>
      </c>
      <c r="E237">
        <v>0.12464589199999999</v>
      </c>
      <c r="F237">
        <v>0.34848484800000001</v>
      </c>
      <c r="G237">
        <v>0.28046617600000001</v>
      </c>
      <c r="H237">
        <v>0.32122507099999997</v>
      </c>
      <c r="I237">
        <v>0.38484925199999998</v>
      </c>
      <c r="J237">
        <v>0.70607432299999995</v>
      </c>
      <c r="K237">
        <v>0.10438307600000001</v>
      </c>
      <c r="L237">
        <v>4.1578846572050097</v>
      </c>
      <c r="M237">
        <v>0.31198347100000001</v>
      </c>
      <c r="N237">
        <v>1.5999998077750199</v>
      </c>
      <c r="O237">
        <v>-1.7999999448657</v>
      </c>
      <c r="P237">
        <v>7.3044789209961802</v>
      </c>
      <c r="Q237">
        <v>-5.3435475360602096</v>
      </c>
      <c r="R237">
        <v>469.76316156102803</v>
      </c>
      <c r="S237">
        <v>-30.355641105635598</v>
      </c>
      <c r="T237">
        <v>0.30725306652388801</v>
      </c>
      <c r="U237">
        <v>88.963414910015302</v>
      </c>
      <c r="V237" t="s">
        <v>1236</v>
      </c>
      <c r="W237">
        <v>10231</v>
      </c>
      <c r="X237">
        <v>578428</v>
      </c>
    </row>
    <row r="238" spans="1:24" x14ac:dyDescent="0.45">
      <c r="A238" t="s">
        <v>1108</v>
      </c>
      <c r="B238" t="s">
        <v>26</v>
      </c>
      <c r="C238">
        <v>1114</v>
      </c>
      <c r="D238">
        <v>6.5529621999999996E-2</v>
      </c>
      <c r="E238">
        <v>0.268402154</v>
      </c>
      <c r="F238">
        <v>0.244147157</v>
      </c>
      <c r="G238">
        <v>0.231225296</v>
      </c>
      <c r="H238">
        <v>0.29369369299999998</v>
      </c>
      <c r="I238">
        <v>0.37648221300000001</v>
      </c>
      <c r="J238">
        <v>0.67017590599999999</v>
      </c>
      <c r="K238">
        <v>0.14525691700000001</v>
      </c>
      <c r="L238">
        <v>5.1196542075321601</v>
      </c>
      <c r="M238">
        <v>0.29710144900000002</v>
      </c>
      <c r="N238">
        <v>3.0000000819563799</v>
      </c>
      <c r="O238">
        <v>2.0999999791383699</v>
      </c>
      <c r="P238">
        <v>3.6344303339719701</v>
      </c>
      <c r="Q238">
        <v>-0.238953717052936</v>
      </c>
      <c r="R238">
        <v>114.395172652971</v>
      </c>
      <c r="S238">
        <v>-18.243178578841999</v>
      </c>
      <c r="T238">
        <v>0.29323642839182601</v>
      </c>
      <c r="U238">
        <v>88.775489775080601</v>
      </c>
      <c r="V238" t="s">
        <v>1108</v>
      </c>
      <c r="W238">
        <v>20308</v>
      </c>
      <c r="X238">
        <v>676694</v>
      </c>
    </row>
    <row r="239" spans="1:24" x14ac:dyDescent="0.45">
      <c r="A239" t="s">
        <v>1237</v>
      </c>
      <c r="B239" t="s">
        <v>26</v>
      </c>
      <c r="C239">
        <v>1771</v>
      </c>
      <c r="D239">
        <v>8.9215132000000003E-2</v>
      </c>
      <c r="E239">
        <v>0.210050818</v>
      </c>
      <c r="F239">
        <v>0.42473118199999998</v>
      </c>
      <c r="G239">
        <v>0.24007682399999999</v>
      </c>
      <c r="H239">
        <v>0.320135746</v>
      </c>
      <c r="I239">
        <v>0.36363636300000002</v>
      </c>
      <c r="J239">
        <v>0.68377210899999996</v>
      </c>
      <c r="K239">
        <v>0.123559539</v>
      </c>
      <c r="L239">
        <v>1.79081193331545</v>
      </c>
      <c r="M239">
        <v>0.28509905200000002</v>
      </c>
      <c r="N239">
        <v>-5.9000000953674299</v>
      </c>
      <c r="O239">
        <v>-7.0999999642372096</v>
      </c>
      <c r="P239">
        <v>-8.5709479302167892</v>
      </c>
      <c r="Q239">
        <v>-2.3879612658638498</v>
      </c>
      <c r="R239">
        <v>190.59456341986299</v>
      </c>
      <c r="S239">
        <v>-22.363961909964399</v>
      </c>
      <c r="T239">
        <v>0.29990021861542598</v>
      </c>
      <c r="U239">
        <v>88.243110549829396</v>
      </c>
      <c r="V239" t="s">
        <v>1237</v>
      </c>
      <c r="W239">
        <v>14968</v>
      </c>
      <c r="X239">
        <v>605170</v>
      </c>
    </row>
    <row r="240" spans="1:24" x14ac:dyDescent="0.45">
      <c r="A240" t="s">
        <v>39</v>
      </c>
      <c r="B240" t="s">
        <v>32</v>
      </c>
      <c r="C240">
        <v>1203</v>
      </c>
      <c r="D240">
        <v>7.3981712000000005E-2</v>
      </c>
      <c r="E240">
        <v>0.248545303</v>
      </c>
      <c r="F240">
        <v>0.29765886200000002</v>
      </c>
      <c r="G240">
        <v>0.231540565</v>
      </c>
      <c r="H240">
        <v>0.29357798099999999</v>
      </c>
      <c r="I240">
        <v>0.38468550499999998</v>
      </c>
      <c r="J240">
        <v>0.67826348599999997</v>
      </c>
      <c r="K240">
        <v>0.15314494000000001</v>
      </c>
      <c r="L240">
        <v>6.8771427310202196</v>
      </c>
      <c r="M240">
        <v>0.28831168800000001</v>
      </c>
      <c r="N240">
        <v>2.6999999657273199</v>
      </c>
      <c r="O240">
        <v>-0.50000000745058004</v>
      </c>
      <c r="P240">
        <v>4.6325047016143799</v>
      </c>
      <c r="Q240">
        <v>3.6824533538892799</v>
      </c>
      <c r="R240">
        <v>125.07706620578701</v>
      </c>
      <c r="S240">
        <v>-19.136396720659999</v>
      </c>
      <c r="T240">
        <v>0.29533747147041001</v>
      </c>
      <c r="U240">
        <v>88.157982279374707</v>
      </c>
      <c r="V240" t="s">
        <v>39</v>
      </c>
      <c r="W240">
        <v>27647</v>
      </c>
      <c r="X240">
        <v>683011</v>
      </c>
    </row>
    <row r="241" spans="1:24" x14ac:dyDescent="0.45">
      <c r="A241" t="s">
        <v>201</v>
      </c>
      <c r="B241" t="s">
        <v>64</v>
      </c>
      <c r="C241">
        <v>1763</v>
      </c>
      <c r="D241">
        <v>5.9557572000000003E-2</v>
      </c>
      <c r="E241">
        <v>0.20760068000000001</v>
      </c>
      <c r="F241">
        <v>0.28688524500000001</v>
      </c>
      <c r="G241">
        <v>0.26793378200000001</v>
      </c>
      <c r="H241">
        <v>0.31764038500000003</v>
      </c>
      <c r="I241">
        <v>0.41385652899999997</v>
      </c>
      <c r="J241">
        <v>0.73149691400000005</v>
      </c>
      <c r="K241">
        <v>0.14592274699999999</v>
      </c>
      <c r="L241">
        <v>2.90340283588234</v>
      </c>
      <c r="M241">
        <v>0.31895850199999998</v>
      </c>
      <c r="N241">
        <v>1.9999999403953499</v>
      </c>
      <c r="O241">
        <v>-4.2000001072883597</v>
      </c>
      <c r="P241">
        <v>0.27211048826575202</v>
      </c>
      <c r="Q241">
        <v>-1.9714239242020899</v>
      </c>
      <c r="R241">
        <v>215.14346840933999</v>
      </c>
      <c r="S241">
        <v>6.4759918595959096</v>
      </c>
      <c r="T241">
        <v>0.31756662473370001</v>
      </c>
      <c r="U241">
        <v>87.9161543193878</v>
      </c>
      <c r="V241" t="s">
        <v>201</v>
      </c>
      <c r="W241">
        <v>17907</v>
      </c>
      <c r="X241">
        <v>663898</v>
      </c>
    </row>
    <row r="242" spans="1:24" x14ac:dyDescent="0.45">
      <c r="A242" t="s">
        <v>1238</v>
      </c>
      <c r="B242" t="s">
        <v>78</v>
      </c>
      <c r="C242">
        <v>2031</v>
      </c>
      <c r="D242">
        <v>5.5637616000000001E-2</v>
      </c>
      <c r="E242">
        <v>0.20236336699999999</v>
      </c>
      <c r="F242">
        <v>0.27493917200000001</v>
      </c>
      <c r="G242">
        <v>0.249050461</v>
      </c>
      <c r="H242">
        <v>0.30917159700000002</v>
      </c>
      <c r="I242">
        <v>0.38741182800000001</v>
      </c>
      <c r="J242">
        <v>0.69658342500000003</v>
      </c>
      <c r="K242">
        <v>0.13836136700000001</v>
      </c>
      <c r="L242">
        <v>3.38470385189542</v>
      </c>
      <c r="M242">
        <v>0.29133858200000001</v>
      </c>
      <c r="N242">
        <v>1.1999998539686201</v>
      </c>
      <c r="O242">
        <v>-2.10000012814998</v>
      </c>
      <c r="P242">
        <v>-0.55565387010574296</v>
      </c>
      <c r="Q242">
        <v>-5.6214483575895402</v>
      </c>
      <c r="R242">
        <v>224.34900520670999</v>
      </c>
      <c r="S242">
        <v>-18.248113550954798</v>
      </c>
      <c r="T242">
        <v>0.30346682458644703</v>
      </c>
      <c r="U242">
        <v>87.715681476080405</v>
      </c>
      <c r="V242" t="s">
        <v>1238</v>
      </c>
      <c r="W242">
        <v>14813</v>
      </c>
      <c r="X242">
        <v>571657</v>
      </c>
    </row>
    <row r="243" spans="1:24" x14ac:dyDescent="0.45">
      <c r="A243" t="s">
        <v>1291</v>
      </c>
      <c r="B243" t="s">
        <v>49</v>
      </c>
      <c r="C243">
        <v>805</v>
      </c>
      <c r="D243">
        <v>4.3478259999999998E-2</v>
      </c>
      <c r="E243">
        <v>0.124223602</v>
      </c>
      <c r="F243">
        <v>0.35</v>
      </c>
      <c r="G243">
        <v>0.26385224200000001</v>
      </c>
      <c r="H243">
        <v>0.30310558999999998</v>
      </c>
      <c r="I243">
        <v>0.373350923</v>
      </c>
      <c r="J243">
        <v>0.67645651299999998</v>
      </c>
      <c r="K243">
        <v>0.109498681</v>
      </c>
      <c r="L243">
        <v>4.5136376492353403</v>
      </c>
      <c r="M243">
        <v>0.28748067999999999</v>
      </c>
      <c r="N243">
        <v>0.20000003278255399</v>
      </c>
      <c r="O243">
        <v>1.1999999433755799</v>
      </c>
      <c r="P243">
        <v>-0.196038633584976</v>
      </c>
      <c r="Q243">
        <v>-0.69630044000223201</v>
      </c>
      <c r="R243">
        <v>82.0916841378789</v>
      </c>
      <c r="S243">
        <v>-14.45722533256</v>
      </c>
      <c r="T243">
        <v>0.29335037477314402</v>
      </c>
      <c r="U243">
        <v>87.612170471183504</v>
      </c>
      <c r="V243" t="s">
        <v>1291</v>
      </c>
      <c r="W243">
        <v>25660</v>
      </c>
      <c r="X243">
        <v>686823</v>
      </c>
    </row>
    <row r="244" spans="1:24" x14ac:dyDescent="0.45">
      <c r="A244" t="s">
        <v>1292</v>
      </c>
      <c r="B244" t="s">
        <v>105</v>
      </c>
      <c r="C244">
        <v>726</v>
      </c>
      <c r="D244">
        <v>0.12534435199999999</v>
      </c>
      <c r="E244">
        <v>0.28925619800000002</v>
      </c>
      <c r="F244">
        <v>0.43333333299999999</v>
      </c>
      <c r="G244">
        <v>0.21474358900000001</v>
      </c>
      <c r="H244">
        <v>0.31818181800000001</v>
      </c>
      <c r="I244">
        <v>0.35576922999999999</v>
      </c>
      <c r="J244">
        <v>0.67395104800000005</v>
      </c>
      <c r="K244">
        <v>0.14102564100000001</v>
      </c>
      <c r="L244">
        <v>2.9538064316981298</v>
      </c>
      <c r="M244">
        <v>0.28211586900000002</v>
      </c>
      <c r="N244">
        <v>-1.3999999687075599</v>
      </c>
      <c r="O244">
        <v>-0.70000001788139299</v>
      </c>
      <c r="P244">
        <v>-2.9005321450531398</v>
      </c>
      <c r="Q244">
        <v>7.7058081980794599E-2</v>
      </c>
      <c r="R244">
        <v>77.294672108963994</v>
      </c>
      <c r="S244">
        <v>-10.7387304382761</v>
      </c>
      <c r="T244">
        <v>0.29864616799091098</v>
      </c>
      <c r="U244">
        <v>86.888745076016093</v>
      </c>
      <c r="V244" t="s">
        <v>1292</v>
      </c>
      <c r="W244">
        <v>19318</v>
      </c>
      <c r="X244">
        <v>642136</v>
      </c>
    </row>
    <row r="245" spans="1:24" x14ac:dyDescent="0.45">
      <c r="A245" t="s">
        <v>1239</v>
      </c>
      <c r="B245" t="s">
        <v>105</v>
      </c>
      <c r="C245">
        <v>4332</v>
      </c>
      <c r="D245">
        <v>3.9704523999999998E-2</v>
      </c>
      <c r="E245">
        <v>0.17289935300000001</v>
      </c>
      <c r="F245">
        <v>0.22963951899999999</v>
      </c>
      <c r="G245">
        <v>0.256713476</v>
      </c>
      <c r="H245">
        <v>0.29404954799999999</v>
      </c>
      <c r="I245">
        <v>0.40798226100000001</v>
      </c>
      <c r="J245">
        <v>0.70203180899999995</v>
      </c>
      <c r="K245">
        <v>0.15126878499999999</v>
      </c>
      <c r="L245">
        <v>5.2342470817049502</v>
      </c>
      <c r="M245">
        <v>0.28770517099999998</v>
      </c>
      <c r="N245">
        <v>19.2999995350837</v>
      </c>
      <c r="O245">
        <v>3.1000000238418499</v>
      </c>
      <c r="P245">
        <v>9.8396621172432699</v>
      </c>
      <c r="Q245">
        <v>3.6298554239328902</v>
      </c>
      <c r="R245">
        <v>458.72481846531798</v>
      </c>
      <c r="S245">
        <v>-56.928862276468102</v>
      </c>
      <c r="T245">
        <v>0.30076787929481802</v>
      </c>
      <c r="U245">
        <v>86.877056983375198</v>
      </c>
      <c r="V245" t="s">
        <v>1239</v>
      </c>
      <c r="W245">
        <v>12434</v>
      </c>
      <c r="X245">
        <v>607680</v>
      </c>
    </row>
    <row r="246" spans="1:24" x14ac:dyDescent="0.45">
      <c r="A246" t="s">
        <v>176</v>
      </c>
      <c r="B246" t="s">
        <v>61</v>
      </c>
      <c r="C246">
        <v>1696</v>
      </c>
      <c r="D246">
        <v>7.2523584000000002E-2</v>
      </c>
      <c r="E246">
        <v>0.188679245</v>
      </c>
      <c r="F246">
        <v>0.38437500000000002</v>
      </c>
      <c r="G246">
        <v>0.23057161200000001</v>
      </c>
      <c r="H246">
        <v>0.28731563399999999</v>
      </c>
      <c r="I246">
        <v>0.38599871499999999</v>
      </c>
      <c r="J246">
        <v>0.67331434899999998</v>
      </c>
      <c r="K246">
        <v>0.15542710300000001</v>
      </c>
      <c r="L246">
        <v>2.5616981397622798</v>
      </c>
      <c r="M246">
        <v>0.25440805999999999</v>
      </c>
      <c r="N246">
        <v>-1.89999998360872</v>
      </c>
      <c r="O246">
        <v>-0.50000000745058004</v>
      </c>
      <c r="P246">
        <v>-4.5889236554503396</v>
      </c>
      <c r="Q246">
        <v>-1.3681212875526301</v>
      </c>
      <c r="R246">
        <v>172.522299954788</v>
      </c>
      <c r="S246">
        <v>-29.028974478943699</v>
      </c>
      <c r="T246">
        <v>0.29269877644734299</v>
      </c>
      <c r="U246">
        <v>86.8572755459832</v>
      </c>
      <c r="V246" t="s">
        <v>176</v>
      </c>
      <c r="W246">
        <v>16930</v>
      </c>
      <c r="X246">
        <v>641680</v>
      </c>
    </row>
    <row r="247" spans="1:24" x14ac:dyDescent="0.45">
      <c r="A247" t="s">
        <v>1240</v>
      </c>
      <c r="B247" t="s">
        <v>64</v>
      </c>
      <c r="C247">
        <v>1514</v>
      </c>
      <c r="D247">
        <v>6.3408190000000003E-2</v>
      </c>
      <c r="E247">
        <v>0.30713342100000002</v>
      </c>
      <c r="F247">
        <v>0.20645161200000001</v>
      </c>
      <c r="G247">
        <v>0.237716763</v>
      </c>
      <c r="H247">
        <v>0.29470198600000003</v>
      </c>
      <c r="I247">
        <v>0.402456647</v>
      </c>
      <c r="J247">
        <v>0.69715863300000003</v>
      </c>
      <c r="K247">
        <v>0.164739884</v>
      </c>
      <c r="L247">
        <v>5.3622479722172001</v>
      </c>
      <c r="M247">
        <v>0.32126696799999999</v>
      </c>
      <c r="N247">
        <v>1.8999999910593</v>
      </c>
      <c r="O247">
        <v>2.7999999970197602</v>
      </c>
      <c r="P247">
        <v>3.1968389600515299</v>
      </c>
      <c r="Q247">
        <v>-1.3280049159657199</v>
      </c>
      <c r="R247">
        <v>163.326467615252</v>
      </c>
      <c r="S247">
        <v>-18.317241686696001</v>
      </c>
      <c r="T247">
        <v>0.30017403699581202</v>
      </c>
      <c r="U247">
        <v>86.609463328772094</v>
      </c>
      <c r="V247" t="s">
        <v>1240</v>
      </c>
      <c r="W247">
        <v>14477</v>
      </c>
      <c r="X247">
        <v>595909</v>
      </c>
    </row>
    <row r="248" spans="1:24" x14ac:dyDescent="0.45">
      <c r="A248" t="s">
        <v>1241</v>
      </c>
      <c r="B248" t="s">
        <v>86</v>
      </c>
      <c r="C248">
        <v>1554</v>
      </c>
      <c r="D248">
        <v>0.107464607</v>
      </c>
      <c r="E248">
        <v>0.26833976799999998</v>
      </c>
      <c r="F248">
        <v>0.40047961599999998</v>
      </c>
      <c r="G248">
        <v>0.21726190400000001</v>
      </c>
      <c r="H248">
        <v>0.31213497699999998</v>
      </c>
      <c r="I248">
        <v>0.368303571</v>
      </c>
      <c r="J248">
        <v>0.68043854800000003</v>
      </c>
      <c r="K248">
        <v>0.15104166699999999</v>
      </c>
      <c r="L248">
        <v>1.8520177695671001</v>
      </c>
      <c r="M248">
        <v>0.2759009</v>
      </c>
      <c r="N248">
        <v>-4.9000000953674299</v>
      </c>
      <c r="O248">
        <v>2.1000000089406901</v>
      </c>
      <c r="P248">
        <v>-6.7873279042541901</v>
      </c>
      <c r="Q248">
        <v>-1.7111631543375501</v>
      </c>
      <c r="R248">
        <v>163.93949494475899</v>
      </c>
      <c r="S248">
        <v>-20.697404109290598</v>
      </c>
      <c r="T248">
        <v>0.29926591019742299</v>
      </c>
      <c r="U248">
        <v>86.203133434548207</v>
      </c>
      <c r="V248" t="s">
        <v>1241</v>
      </c>
      <c r="W248">
        <v>12510</v>
      </c>
      <c r="X248">
        <v>592200</v>
      </c>
    </row>
    <row r="249" spans="1:24" x14ac:dyDescent="0.45">
      <c r="A249" t="s">
        <v>1118</v>
      </c>
      <c r="B249" t="s">
        <v>125</v>
      </c>
      <c r="C249">
        <v>567</v>
      </c>
      <c r="D249">
        <v>6.3492063000000001E-2</v>
      </c>
      <c r="E249">
        <v>0.19223985800000001</v>
      </c>
      <c r="F249">
        <v>0.330275229</v>
      </c>
      <c r="G249">
        <v>0.256410256</v>
      </c>
      <c r="H249">
        <v>0.31834532300000001</v>
      </c>
      <c r="I249">
        <v>0.33925049299999999</v>
      </c>
      <c r="J249">
        <v>0.65759581600000006</v>
      </c>
      <c r="K249">
        <v>8.2840236999999997E-2</v>
      </c>
      <c r="L249">
        <v>7.2851807485567797</v>
      </c>
      <c r="M249">
        <v>0.31989924400000003</v>
      </c>
      <c r="N249">
        <v>1.3000001013278899</v>
      </c>
      <c r="O249">
        <v>0.40000000596046398</v>
      </c>
      <c r="P249">
        <v>3.7969558238983101</v>
      </c>
      <c r="Q249">
        <v>4.8597618439234704</v>
      </c>
      <c r="R249">
        <v>58.378105506446701</v>
      </c>
      <c r="S249">
        <v>-8.95533829167805</v>
      </c>
      <c r="T249">
        <v>0.29311578597525001</v>
      </c>
      <c r="U249">
        <v>86.174788860084504</v>
      </c>
      <c r="V249" t="s">
        <v>1118</v>
      </c>
      <c r="W249">
        <v>29931</v>
      </c>
      <c r="X249">
        <v>696285</v>
      </c>
    </row>
    <row r="250" spans="1:24" x14ac:dyDescent="0.45">
      <c r="A250" t="s">
        <v>1242</v>
      </c>
      <c r="B250" t="s">
        <v>30</v>
      </c>
      <c r="C250">
        <v>1696</v>
      </c>
      <c r="D250">
        <v>0.114386792</v>
      </c>
      <c r="E250">
        <v>0.22051886700000001</v>
      </c>
      <c r="F250">
        <v>0.51871657699999996</v>
      </c>
      <c r="G250">
        <v>0.222908093</v>
      </c>
      <c r="H250">
        <v>0.324436536</v>
      </c>
      <c r="I250">
        <v>0.340192043</v>
      </c>
      <c r="J250">
        <v>0.66462857900000005</v>
      </c>
      <c r="K250">
        <v>0.11728395</v>
      </c>
      <c r="L250">
        <v>4.1158989800182999</v>
      </c>
      <c r="M250">
        <v>0.27488151599999999</v>
      </c>
      <c r="N250">
        <v>-1.59999989718198</v>
      </c>
      <c r="O250">
        <v>-2.6999999955296499</v>
      </c>
      <c r="P250">
        <v>-1.98024427355267</v>
      </c>
      <c r="Q250">
        <v>0.26346330437809201</v>
      </c>
      <c r="R250">
        <v>175.86883054353299</v>
      </c>
      <c r="S250">
        <v>-28.120138849540702</v>
      </c>
      <c r="T250">
        <v>0.29631474754535903</v>
      </c>
      <c r="U250">
        <v>86.129971368679506</v>
      </c>
      <c r="V250" t="s">
        <v>1242</v>
      </c>
      <c r="W250">
        <v>12158</v>
      </c>
      <c r="X250">
        <v>605131</v>
      </c>
    </row>
    <row r="251" spans="1:24" x14ac:dyDescent="0.45">
      <c r="A251" t="s">
        <v>1243</v>
      </c>
      <c r="B251" t="s">
        <v>61</v>
      </c>
      <c r="C251">
        <v>1753</v>
      </c>
      <c r="D251">
        <v>9.6976611000000004E-2</v>
      </c>
      <c r="E251">
        <v>0.207073588</v>
      </c>
      <c r="F251">
        <v>0.468319559</v>
      </c>
      <c r="G251">
        <v>0.22639068500000001</v>
      </c>
      <c r="H251">
        <v>0.30971428499999998</v>
      </c>
      <c r="I251">
        <v>0.37710219900000003</v>
      </c>
      <c r="J251">
        <v>0.68681648399999995</v>
      </c>
      <c r="K251">
        <v>0.15071151399999999</v>
      </c>
      <c r="L251">
        <v>2.1978086742784901</v>
      </c>
      <c r="M251">
        <v>0.260070052</v>
      </c>
      <c r="N251">
        <v>-0.70000003278255396</v>
      </c>
      <c r="O251">
        <v>-3.3999999761581399</v>
      </c>
      <c r="P251">
        <v>-6.3344233520328999</v>
      </c>
      <c r="Q251">
        <v>-1.1536266787443299</v>
      </c>
      <c r="R251">
        <v>187.79165272978801</v>
      </c>
      <c r="S251">
        <v>-23.478711912355099</v>
      </c>
      <c r="T251">
        <v>0.29862881683631398</v>
      </c>
      <c r="U251">
        <v>86.053278738295305</v>
      </c>
      <c r="V251" t="s">
        <v>1243</v>
      </c>
      <c r="W251">
        <v>13620</v>
      </c>
      <c r="X251">
        <v>608348</v>
      </c>
    </row>
    <row r="252" spans="1:24" x14ac:dyDescent="0.45">
      <c r="A252" t="s">
        <v>1120</v>
      </c>
      <c r="B252" t="s">
        <v>125</v>
      </c>
      <c r="C252">
        <v>1498</v>
      </c>
      <c r="D252">
        <v>5.2736982000000002E-2</v>
      </c>
      <c r="E252">
        <v>0.108144192</v>
      </c>
      <c r="F252">
        <v>0.48765431999999997</v>
      </c>
      <c r="G252">
        <v>0.24640804499999999</v>
      </c>
      <c r="H252">
        <v>0.29458917800000001</v>
      </c>
      <c r="I252">
        <v>0.38002873500000001</v>
      </c>
      <c r="J252">
        <v>0.67461791299999996</v>
      </c>
      <c r="K252">
        <v>0.13362068999999999</v>
      </c>
      <c r="L252">
        <v>2.3666216883731601</v>
      </c>
      <c r="M252">
        <v>0.25250836100000001</v>
      </c>
      <c r="N252">
        <v>-7.4999997317790896</v>
      </c>
      <c r="O252">
        <v>-1</v>
      </c>
      <c r="P252">
        <v>-5.6291709616780201</v>
      </c>
      <c r="Q252">
        <v>-1.71135566337034</v>
      </c>
      <c r="R252">
        <v>154.41344913740099</v>
      </c>
      <c r="S252">
        <v>-23.248319425689701</v>
      </c>
      <c r="T252">
        <v>0.29445069319105399</v>
      </c>
      <c r="U252">
        <v>85.971985346978997</v>
      </c>
      <c r="V252" t="s">
        <v>1120</v>
      </c>
      <c r="W252">
        <v>19610</v>
      </c>
      <c r="X252">
        <v>660688</v>
      </c>
    </row>
    <row r="253" spans="1:24" x14ac:dyDescent="0.45">
      <c r="A253" t="s">
        <v>1293</v>
      </c>
      <c r="B253" t="s">
        <v>105</v>
      </c>
      <c r="C253">
        <v>850</v>
      </c>
      <c r="D253">
        <v>4.3529410999999997E-2</v>
      </c>
      <c r="E253">
        <v>0.322352941</v>
      </c>
      <c r="F253">
        <v>0.13503649600000001</v>
      </c>
      <c r="G253">
        <v>0.23661270200000001</v>
      </c>
      <c r="H253">
        <v>0.27594339600000001</v>
      </c>
      <c r="I253">
        <v>0.41095890400000001</v>
      </c>
      <c r="J253">
        <v>0.68690229999999997</v>
      </c>
      <c r="K253">
        <v>0.17434620200000001</v>
      </c>
      <c r="L253">
        <v>4.9325823520433802</v>
      </c>
      <c r="M253">
        <v>0.32</v>
      </c>
      <c r="N253">
        <v>0.60000002384185702</v>
      </c>
      <c r="O253">
        <v>1.40000003576278</v>
      </c>
      <c r="P253">
        <v>1.0410666565876401</v>
      </c>
      <c r="Q253">
        <v>-0.98344367416575496</v>
      </c>
      <c r="R253">
        <v>87.989741634954697</v>
      </c>
      <c r="S253">
        <v>-13.3596855882508</v>
      </c>
      <c r="T253">
        <v>0.29472825241145201</v>
      </c>
      <c r="U253">
        <v>85.849886473359305</v>
      </c>
      <c r="V253" t="s">
        <v>1293</v>
      </c>
      <c r="W253">
        <v>19956</v>
      </c>
      <c r="X253">
        <v>666160</v>
      </c>
    </row>
    <row r="254" spans="1:24" x14ac:dyDescent="0.45">
      <c r="A254" t="s">
        <v>1294</v>
      </c>
      <c r="B254" t="s">
        <v>26</v>
      </c>
      <c r="C254">
        <v>877</v>
      </c>
      <c r="D254">
        <v>0.128848346</v>
      </c>
      <c r="E254">
        <v>0.311288483</v>
      </c>
      <c r="F254">
        <v>0.41391941300000001</v>
      </c>
      <c r="G254">
        <v>0.19550858600000001</v>
      </c>
      <c r="H254">
        <v>0.29874572399999999</v>
      </c>
      <c r="I254">
        <v>0.34081902200000003</v>
      </c>
      <c r="J254">
        <v>0.63956474600000002</v>
      </c>
      <c r="K254">
        <v>0.14531043599999999</v>
      </c>
      <c r="L254">
        <v>2.2160690998825801</v>
      </c>
      <c r="M254">
        <v>0.25974025899999997</v>
      </c>
      <c r="N254">
        <v>-0.29999998211860601</v>
      </c>
      <c r="O254">
        <v>1.8000000566244101</v>
      </c>
      <c r="P254">
        <v>-2.3904145038686599</v>
      </c>
      <c r="Q254">
        <v>-1.72155309608206</v>
      </c>
      <c r="R254">
        <v>83.324102115562994</v>
      </c>
      <c r="S254">
        <v>-16.390133257278201</v>
      </c>
      <c r="T254">
        <v>0.28810447297956299</v>
      </c>
      <c r="U254">
        <v>85.430476130167406</v>
      </c>
      <c r="V254" t="s">
        <v>1294</v>
      </c>
      <c r="W254">
        <v>10441</v>
      </c>
      <c r="X254">
        <v>572138</v>
      </c>
    </row>
    <row r="255" spans="1:24" x14ac:dyDescent="0.45">
      <c r="A255" t="s">
        <v>205</v>
      </c>
      <c r="B255" t="s">
        <v>121</v>
      </c>
      <c r="C255">
        <v>568</v>
      </c>
      <c r="D255">
        <v>0.107394366</v>
      </c>
      <c r="E255">
        <v>0.26760563300000001</v>
      </c>
      <c r="F255">
        <v>0.40131578899999998</v>
      </c>
      <c r="G255">
        <v>0.23838383799999999</v>
      </c>
      <c r="H255">
        <v>0.32746478800000001</v>
      </c>
      <c r="I255">
        <v>0.33333333300000001</v>
      </c>
      <c r="J255">
        <v>0.66079812100000002</v>
      </c>
      <c r="K255">
        <v>9.4949494999999995E-2</v>
      </c>
      <c r="L255">
        <v>4.57454917924467</v>
      </c>
      <c r="M255">
        <v>0.321533923</v>
      </c>
      <c r="N255">
        <v>-0.5</v>
      </c>
      <c r="O255">
        <v>1.70000004768371</v>
      </c>
      <c r="P255">
        <v>-0.69732237234711603</v>
      </c>
      <c r="Q255">
        <v>0.56582937762141206</v>
      </c>
      <c r="R255">
        <v>60.490536508523498</v>
      </c>
      <c r="S255">
        <v>-7.3065495440730404</v>
      </c>
      <c r="T255">
        <v>0.29744960136816501</v>
      </c>
      <c r="U255">
        <v>85.408230709145499</v>
      </c>
      <c r="V255" t="s">
        <v>205</v>
      </c>
      <c r="W255">
        <v>25807</v>
      </c>
      <c r="X255">
        <v>669707</v>
      </c>
    </row>
    <row r="256" spans="1:24" x14ac:dyDescent="0.45">
      <c r="A256" t="s">
        <v>1244</v>
      </c>
      <c r="B256" t="s">
        <v>26</v>
      </c>
      <c r="C256">
        <v>1594</v>
      </c>
      <c r="D256">
        <v>4.6424090000000001E-2</v>
      </c>
      <c r="E256">
        <v>0.15370138</v>
      </c>
      <c r="F256">
        <v>0.30204081599999999</v>
      </c>
      <c r="G256">
        <v>0.25806451600000002</v>
      </c>
      <c r="H256">
        <v>0.29382093300000001</v>
      </c>
      <c r="I256">
        <v>0.378360215</v>
      </c>
      <c r="J256">
        <v>0.67218114799999995</v>
      </c>
      <c r="K256">
        <v>0.12029569900000001</v>
      </c>
      <c r="L256">
        <v>4.1408687112586797</v>
      </c>
      <c r="M256">
        <v>0.28687856499999997</v>
      </c>
      <c r="N256">
        <v>0.30000006407499302</v>
      </c>
      <c r="O256">
        <v>-1.5000000074505799</v>
      </c>
      <c r="P256">
        <v>0.18149925023317301</v>
      </c>
      <c r="Q256">
        <v>-3.2140616280957999</v>
      </c>
      <c r="R256">
        <v>160.01731416735799</v>
      </c>
      <c r="S256">
        <v>-31.727256683967202</v>
      </c>
      <c r="T256">
        <v>0.29055217047682902</v>
      </c>
      <c r="U256">
        <v>85.3219234638144</v>
      </c>
      <c r="V256" t="s">
        <v>1245</v>
      </c>
      <c r="W256">
        <v>16530</v>
      </c>
      <c r="X256">
        <v>643289</v>
      </c>
    </row>
    <row r="257" spans="1:24" x14ac:dyDescent="0.45">
      <c r="A257" t="s">
        <v>1092</v>
      </c>
      <c r="B257" t="s">
        <v>47</v>
      </c>
      <c r="C257">
        <v>1395</v>
      </c>
      <c r="D257">
        <v>8.6738351000000005E-2</v>
      </c>
      <c r="E257">
        <v>0.30537634400000002</v>
      </c>
      <c r="F257">
        <v>0.28403755800000002</v>
      </c>
      <c r="G257">
        <v>0.212698412</v>
      </c>
      <c r="H257">
        <v>0.28335724499999998</v>
      </c>
      <c r="I257">
        <v>0.37777777699999998</v>
      </c>
      <c r="J257">
        <v>0.66113502199999996</v>
      </c>
      <c r="K257">
        <v>0.16507936500000001</v>
      </c>
      <c r="L257">
        <v>4.7906088088589902</v>
      </c>
      <c r="M257">
        <v>0.28015075299999997</v>
      </c>
      <c r="N257">
        <v>1.49999992549419</v>
      </c>
      <c r="O257">
        <v>0.20000000298023199</v>
      </c>
      <c r="P257">
        <v>3.9746465682983398</v>
      </c>
      <c r="Q257">
        <v>-1.1301495549269001</v>
      </c>
      <c r="R257">
        <v>136.78288652574599</v>
      </c>
      <c r="S257">
        <v>-29.881444075945801</v>
      </c>
      <c r="T257">
        <v>0.28744283164147799</v>
      </c>
      <c r="U257">
        <v>85.203624481835803</v>
      </c>
      <c r="V257" t="s">
        <v>1092</v>
      </c>
      <c r="W257">
        <v>22558</v>
      </c>
      <c r="X257">
        <v>672284</v>
      </c>
    </row>
    <row r="258" spans="1:24" x14ac:dyDescent="0.45">
      <c r="A258" t="s">
        <v>1110</v>
      </c>
      <c r="B258" t="s">
        <v>68</v>
      </c>
      <c r="C258">
        <v>1320</v>
      </c>
      <c r="D258">
        <v>0.109848484</v>
      </c>
      <c r="E258">
        <v>0.18257575700000001</v>
      </c>
      <c r="F258">
        <v>0.60165975100000002</v>
      </c>
      <c r="G258">
        <v>0.23371989200000001</v>
      </c>
      <c r="H258">
        <v>0.32635658899999997</v>
      </c>
      <c r="I258">
        <v>0.33095450399999998</v>
      </c>
      <c r="J258">
        <v>0.65731109300000001</v>
      </c>
      <c r="K258">
        <v>9.7234611999999998E-2</v>
      </c>
      <c r="L258">
        <v>6.0490432695439598</v>
      </c>
      <c r="M258">
        <v>0.28310502199999998</v>
      </c>
      <c r="N258">
        <v>6.0000004619359899</v>
      </c>
      <c r="O258">
        <v>4.2000000476837096</v>
      </c>
      <c r="P258">
        <v>4.7680690884590096</v>
      </c>
      <c r="Q258">
        <v>1.33176812948659</v>
      </c>
      <c r="R258">
        <v>137.13637813855399</v>
      </c>
      <c r="S258">
        <v>-18.788435489641898</v>
      </c>
      <c r="T258">
        <v>0.29534380748092198</v>
      </c>
      <c r="U258">
        <v>85.073800693407705</v>
      </c>
      <c r="V258" t="s">
        <v>1110</v>
      </c>
      <c r="W258">
        <v>22799</v>
      </c>
      <c r="X258">
        <v>672695</v>
      </c>
    </row>
    <row r="259" spans="1:24" x14ac:dyDescent="0.45">
      <c r="A259" t="s">
        <v>1246</v>
      </c>
      <c r="B259" t="s">
        <v>38</v>
      </c>
      <c r="C259">
        <v>1125</v>
      </c>
      <c r="D259">
        <v>6.4000000000000001E-2</v>
      </c>
      <c r="E259">
        <v>0.29866666600000003</v>
      </c>
      <c r="F259">
        <v>0.21428571399999999</v>
      </c>
      <c r="G259">
        <v>0.227665706</v>
      </c>
      <c r="H259">
        <v>0.27846975000000002</v>
      </c>
      <c r="I259">
        <v>0.395773294</v>
      </c>
      <c r="J259">
        <v>0.67424304400000001</v>
      </c>
      <c r="K259">
        <v>0.168107588</v>
      </c>
      <c r="L259">
        <v>3.41200746373779</v>
      </c>
      <c r="M259">
        <v>0.28892215500000001</v>
      </c>
      <c r="N259">
        <v>-1.5999998897314001</v>
      </c>
      <c r="O259">
        <v>-2.8999999761581399</v>
      </c>
      <c r="P259">
        <v>-1.8659260384738401</v>
      </c>
      <c r="Q259">
        <v>-0.34899415518157101</v>
      </c>
      <c r="R259">
        <v>112.107712398328</v>
      </c>
      <c r="S259">
        <v>-21.9013333590249</v>
      </c>
      <c r="T259">
        <v>0.29098140906522602</v>
      </c>
      <c r="U259">
        <v>84.863398138905296</v>
      </c>
      <c r="V259" t="s">
        <v>1246</v>
      </c>
      <c r="W259">
        <v>14111</v>
      </c>
      <c r="X259">
        <v>606992</v>
      </c>
    </row>
    <row r="260" spans="1:24" x14ac:dyDescent="0.45">
      <c r="A260" t="s">
        <v>1315</v>
      </c>
      <c r="B260" t="s">
        <v>38</v>
      </c>
      <c r="C260">
        <v>443</v>
      </c>
      <c r="D260">
        <v>9.9322799000000003E-2</v>
      </c>
      <c r="E260">
        <v>0.22121896099999999</v>
      </c>
      <c r="F260">
        <v>0.44897959100000001</v>
      </c>
      <c r="G260">
        <v>0.246819338</v>
      </c>
      <c r="H260">
        <v>0.32731376899999998</v>
      </c>
      <c r="I260">
        <v>0.33078880399999999</v>
      </c>
      <c r="J260">
        <v>0.65810257299999997</v>
      </c>
      <c r="K260">
        <v>8.3969466000000006E-2</v>
      </c>
      <c r="L260">
        <v>4.8578394892789296</v>
      </c>
      <c r="M260">
        <v>0.31740614299999997</v>
      </c>
      <c r="N260">
        <v>-1.2999999299645399</v>
      </c>
      <c r="O260">
        <v>-1.1999999508261601</v>
      </c>
      <c r="P260">
        <v>0.33368039131164501</v>
      </c>
      <c r="Q260">
        <v>1.29534429870545E-2</v>
      </c>
      <c r="R260">
        <v>46.107807957429998</v>
      </c>
      <c r="S260">
        <v>-7.3662884227440903</v>
      </c>
      <c r="T260">
        <v>0.295970241991176</v>
      </c>
      <c r="U260">
        <v>84.690029772801793</v>
      </c>
      <c r="V260" t="s">
        <v>1315</v>
      </c>
      <c r="W260">
        <v>19455</v>
      </c>
      <c r="X260">
        <v>655316</v>
      </c>
    </row>
    <row r="261" spans="1:24" x14ac:dyDescent="0.45">
      <c r="A261" t="s">
        <v>1247</v>
      </c>
      <c r="B261" t="s">
        <v>98</v>
      </c>
      <c r="C261">
        <v>2012</v>
      </c>
      <c r="D261">
        <v>6.1630218000000001E-2</v>
      </c>
      <c r="E261">
        <v>0.228131212</v>
      </c>
      <c r="F261">
        <v>0.27015250499999999</v>
      </c>
      <c r="G261">
        <v>0.24124293699999999</v>
      </c>
      <c r="H261">
        <v>0.31448763200000002</v>
      </c>
      <c r="I261">
        <v>0.36271186399999999</v>
      </c>
      <c r="J261">
        <v>0.67719949599999996</v>
      </c>
      <c r="K261">
        <v>0.121468927</v>
      </c>
      <c r="L261">
        <v>6.4564106073003504</v>
      </c>
      <c r="M261">
        <v>0.30364058799999999</v>
      </c>
      <c r="N261">
        <v>1.6000001430511399</v>
      </c>
      <c r="O261">
        <v>3.2000000104308102</v>
      </c>
      <c r="P261">
        <v>5.3637163490056903</v>
      </c>
      <c r="Q261">
        <v>4.9616850414313296</v>
      </c>
      <c r="R261">
        <v>212.83355012943599</v>
      </c>
      <c r="S261">
        <v>-30.950792174435399</v>
      </c>
      <c r="T261">
        <v>0.29691179643703403</v>
      </c>
      <c r="U261">
        <v>84.680818825294295</v>
      </c>
      <c r="V261" t="s">
        <v>1247</v>
      </c>
      <c r="W261">
        <v>18363</v>
      </c>
      <c r="X261">
        <v>645302</v>
      </c>
    </row>
    <row r="262" spans="1:24" x14ac:dyDescent="0.45">
      <c r="A262" t="s">
        <v>1248</v>
      </c>
      <c r="B262" t="s">
        <v>38</v>
      </c>
      <c r="C262">
        <v>1692</v>
      </c>
      <c r="D262">
        <v>0.112293144</v>
      </c>
      <c r="E262">
        <v>0.29137115800000002</v>
      </c>
      <c r="F262">
        <v>0.38539553700000001</v>
      </c>
      <c r="G262">
        <v>0.208955223</v>
      </c>
      <c r="H262">
        <v>0.30254588500000001</v>
      </c>
      <c r="I262">
        <v>0.36431478900000003</v>
      </c>
      <c r="J262">
        <v>0.66686067400000004</v>
      </c>
      <c r="K262">
        <v>0.155359566</v>
      </c>
      <c r="L262">
        <v>4.2479828790191503</v>
      </c>
      <c r="M262">
        <v>0.273594909</v>
      </c>
      <c r="N262">
        <v>-0.69999990612268403</v>
      </c>
      <c r="O262">
        <v>5.0000000074505797</v>
      </c>
      <c r="P262">
        <v>-2.5278174728155101</v>
      </c>
      <c r="Q262">
        <v>-1.40836467361077</v>
      </c>
      <c r="R262">
        <v>171.99839552412601</v>
      </c>
      <c r="S262">
        <v>-32.494280100661399</v>
      </c>
      <c r="T262">
        <v>0.29292965013032501</v>
      </c>
      <c r="U262">
        <v>84.670522635780799</v>
      </c>
      <c r="V262" t="s">
        <v>1248</v>
      </c>
      <c r="W262">
        <v>15194</v>
      </c>
      <c r="X262">
        <v>641343</v>
      </c>
    </row>
    <row r="263" spans="1:24" x14ac:dyDescent="0.45">
      <c r="A263" t="s">
        <v>1295</v>
      </c>
      <c r="B263" t="s">
        <v>28</v>
      </c>
      <c r="C263">
        <v>930</v>
      </c>
      <c r="D263">
        <v>4.516129E-2</v>
      </c>
      <c r="E263">
        <v>0.197849462</v>
      </c>
      <c r="F263">
        <v>0.22826086900000001</v>
      </c>
      <c r="G263">
        <v>0.24214202500000001</v>
      </c>
      <c r="H263">
        <v>0.285405405</v>
      </c>
      <c r="I263">
        <v>0.40279394600000001</v>
      </c>
      <c r="J263">
        <v>0.68819935099999996</v>
      </c>
      <c r="K263">
        <v>0.160651921</v>
      </c>
      <c r="L263">
        <v>4.2664269369074797</v>
      </c>
      <c r="M263">
        <v>0.271755725</v>
      </c>
      <c r="N263">
        <v>1.4000000730156801</v>
      </c>
      <c r="O263">
        <v>2.1999999284744201</v>
      </c>
      <c r="P263">
        <v>1.8388091325759801</v>
      </c>
      <c r="Q263">
        <v>-0.33224178617820099</v>
      </c>
      <c r="R263">
        <v>97.020597631625293</v>
      </c>
      <c r="S263">
        <v>-13.7595342820961</v>
      </c>
      <c r="T263">
        <v>0.29645828922073503</v>
      </c>
      <c r="U263">
        <v>84.314435761258395</v>
      </c>
      <c r="V263" t="s">
        <v>1295</v>
      </c>
      <c r="W263">
        <v>27684</v>
      </c>
      <c r="X263">
        <v>686681</v>
      </c>
    </row>
    <row r="264" spans="1:24" x14ac:dyDescent="0.45">
      <c r="A264" t="s">
        <v>1249</v>
      </c>
      <c r="B264" t="s">
        <v>121</v>
      </c>
      <c r="C264">
        <v>2814</v>
      </c>
      <c r="D264">
        <v>5.7569295999999999E-2</v>
      </c>
      <c r="E264">
        <v>0.15493958699999999</v>
      </c>
      <c r="F264">
        <v>0.371559633</v>
      </c>
      <c r="G264">
        <v>0.26219984499999999</v>
      </c>
      <c r="H264">
        <v>0.31428571399999999</v>
      </c>
      <c r="I264">
        <v>0.35243996900000002</v>
      </c>
      <c r="J264">
        <v>0.66672568300000001</v>
      </c>
      <c r="K264">
        <v>9.0240124000000005E-2</v>
      </c>
      <c r="L264">
        <v>5.4335691129299599</v>
      </c>
      <c r="M264">
        <v>0.302303714</v>
      </c>
      <c r="N264">
        <v>5.7000000402331299</v>
      </c>
      <c r="O264">
        <v>-7.6999999806284896</v>
      </c>
      <c r="P264">
        <v>6.4105195757001603</v>
      </c>
      <c r="Q264">
        <v>2.9851013903971699</v>
      </c>
      <c r="R264">
        <v>287.72157342902801</v>
      </c>
      <c r="S264">
        <v>-48.787242626924801</v>
      </c>
      <c r="T264">
        <v>0.29345597755930197</v>
      </c>
      <c r="U264">
        <v>83.715947774164107</v>
      </c>
      <c r="V264" t="s">
        <v>1249</v>
      </c>
      <c r="W264">
        <v>16512</v>
      </c>
      <c r="X264">
        <v>643396</v>
      </c>
    </row>
    <row r="265" spans="1:24" x14ac:dyDescent="0.45">
      <c r="A265" t="s">
        <v>1250</v>
      </c>
      <c r="B265" t="s">
        <v>30</v>
      </c>
      <c r="C265">
        <v>3780</v>
      </c>
      <c r="D265">
        <v>6.1904761000000003E-2</v>
      </c>
      <c r="E265">
        <v>0.121957671</v>
      </c>
      <c r="F265">
        <v>0.50759219</v>
      </c>
      <c r="G265">
        <v>0.259826589</v>
      </c>
      <c r="H265">
        <v>0.31196808500000001</v>
      </c>
      <c r="I265">
        <v>0.35867051999999999</v>
      </c>
      <c r="J265">
        <v>0.67063860500000005</v>
      </c>
      <c r="K265">
        <v>9.8843930999999996E-2</v>
      </c>
      <c r="L265">
        <v>4.0560071733854999</v>
      </c>
      <c r="M265">
        <v>0.28585824599999998</v>
      </c>
      <c r="N265">
        <v>-1.50000021606683</v>
      </c>
      <c r="O265">
        <v>-10.6999998912215</v>
      </c>
      <c r="P265">
        <v>-0.87738130614161403</v>
      </c>
      <c r="Q265">
        <v>-0.83363474439829499</v>
      </c>
      <c r="R265">
        <v>381.04237217909002</v>
      </c>
      <c r="S265">
        <v>-69.515909734309204</v>
      </c>
      <c r="T265">
        <v>0.29274724291748899</v>
      </c>
      <c r="U265">
        <v>83.7038597118284</v>
      </c>
      <c r="V265" t="s">
        <v>1250</v>
      </c>
      <c r="W265">
        <v>7802</v>
      </c>
      <c r="X265">
        <v>500743</v>
      </c>
    </row>
    <row r="266" spans="1:24" x14ac:dyDescent="0.45">
      <c r="A266" t="s">
        <v>136</v>
      </c>
      <c r="B266" t="s">
        <v>61</v>
      </c>
      <c r="C266">
        <v>1672</v>
      </c>
      <c r="D266">
        <v>6.6985644999999996E-2</v>
      </c>
      <c r="E266">
        <v>0.24102870800000001</v>
      </c>
      <c r="F266">
        <v>0.27791563200000002</v>
      </c>
      <c r="G266">
        <v>0.23958333300000001</v>
      </c>
      <c r="H266">
        <v>0.29104028799999998</v>
      </c>
      <c r="I266">
        <v>0.36979166600000002</v>
      </c>
      <c r="J266">
        <v>0.66083195400000005</v>
      </c>
      <c r="K266">
        <v>0.13020833300000001</v>
      </c>
      <c r="L266">
        <v>5.99273705015879</v>
      </c>
      <c r="M266">
        <v>0.30027051300000002</v>
      </c>
      <c r="N266">
        <v>4.1000002175569499</v>
      </c>
      <c r="O266">
        <v>3.4000000208616199</v>
      </c>
      <c r="P266">
        <v>5.3964244425296704</v>
      </c>
      <c r="Q266">
        <v>3.4206304962281102</v>
      </c>
      <c r="R266">
        <v>164.16189227137599</v>
      </c>
      <c r="S266">
        <v>-35.544483536147503</v>
      </c>
      <c r="T266">
        <v>0.28825792198932298</v>
      </c>
      <c r="U266">
        <v>83.368853334131799</v>
      </c>
      <c r="V266" t="s">
        <v>136</v>
      </c>
      <c r="W266">
        <v>18900</v>
      </c>
      <c r="X266">
        <v>665750</v>
      </c>
    </row>
    <row r="267" spans="1:24" x14ac:dyDescent="0.45">
      <c r="A267" t="s">
        <v>1251</v>
      </c>
      <c r="B267" t="s">
        <v>53</v>
      </c>
      <c r="C267">
        <v>1138</v>
      </c>
      <c r="D267">
        <v>5.6239015000000003E-2</v>
      </c>
      <c r="E267">
        <v>0.26889279399999999</v>
      </c>
      <c r="F267">
        <v>0.209150326</v>
      </c>
      <c r="G267">
        <v>0.21361058599999999</v>
      </c>
      <c r="H267">
        <v>0.25749559</v>
      </c>
      <c r="I267">
        <v>0.41776937600000003</v>
      </c>
      <c r="J267">
        <v>0.67526496599999997</v>
      </c>
      <c r="K267">
        <v>0.20415879000000001</v>
      </c>
      <c r="L267">
        <v>1.8933638434921001</v>
      </c>
      <c r="M267">
        <v>0.24079320100000001</v>
      </c>
      <c r="N267">
        <v>-1.20000003278255</v>
      </c>
      <c r="O267">
        <v>0.800000019371509</v>
      </c>
      <c r="P267">
        <v>-2.6478286068886501</v>
      </c>
      <c r="Q267">
        <v>-1.2024373048916399</v>
      </c>
      <c r="R267">
        <v>110.813693821</v>
      </c>
      <c r="S267">
        <v>-24.979178183210799</v>
      </c>
      <c r="T267">
        <v>0.28773178698945001</v>
      </c>
      <c r="U267">
        <v>83.009555548101403</v>
      </c>
      <c r="V267" t="s">
        <v>1251</v>
      </c>
      <c r="W267">
        <v>5517</v>
      </c>
      <c r="X267">
        <v>543309</v>
      </c>
    </row>
    <row r="268" spans="1:24" x14ac:dyDescent="0.45">
      <c r="A268" t="s">
        <v>207</v>
      </c>
      <c r="B268" t="s">
        <v>55</v>
      </c>
      <c r="C268">
        <v>591</v>
      </c>
      <c r="D268">
        <v>3.2148900000000001E-2</v>
      </c>
      <c r="E268">
        <v>0.26057529600000001</v>
      </c>
      <c r="F268">
        <v>0.123376623</v>
      </c>
      <c r="G268">
        <v>0.25223613499999997</v>
      </c>
      <c r="H268">
        <v>0.28353140900000001</v>
      </c>
      <c r="I268">
        <v>0.39892665399999999</v>
      </c>
      <c r="J268">
        <v>0.682458063</v>
      </c>
      <c r="K268">
        <v>0.14669051899999999</v>
      </c>
      <c r="L268">
        <v>6.2279975450896998</v>
      </c>
      <c r="M268">
        <v>0.31806615700000002</v>
      </c>
      <c r="N268">
        <v>0.59999997168779295</v>
      </c>
      <c r="O268">
        <v>0.30000000447034803</v>
      </c>
      <c r="P268">
        <v>1.7032340513542199</v>
      </c>
      <c r="Q268">
        <v>-0.59446146804839295</v>
      </c>
      <c r="R268">
        <v>61.178029814769999</v>
      </c>
      <c r="S268">
        <v>-8.8596663456060298</v>
      </c>
      <c r="T268">
        <v>0.29362361437203899</v>
      </c>
      <c r="U268">
        <v>82.837243306284805</v>
      </c>
      <c r="V268" t="s">
        <v>207</v>
      </c>
      <c r="W268">
        <v>24262</v>
      </c>
      <c r="X268">
        <v>678882</v>
      </c>
    </row>
    <row r="269" spans="1:24" x14ac:dyDescent="0.45">
      <c r="A269" t="s">
        <v>1296</v>
      </c>
      <c r="B269" t="s">
        <v>35</v>
      </c>
      <c r="C269">
        <v>981</v>
      </c>
      <c r="D269">
        <v>7.7471967000000003E-2</v>
      </c>
      <c r="E269">
        <v>0.21814475</v>
      </c>
      <c r="F269">
        <v>0.35514018600000002</v>
      </c>
      <c r="G269">
        <v>0.239007891</v>
      </c>
      <c r="H269">
        <v>0.30306122400000002</v>
      </c>
      <c r="I269">
        <v>0.35625704600000002</v>
      </c>
      <c r="J269">
        <v>0.65931826999999998</v>
      </c>
      <c r="K269">
        <v>0.11724915499999999</v>
      </c>
      <c r="L269">
        <v>3.9188500801414601</v>
      </c>
      <c r="M269">
        <v>0.29154078500000002</v>
      </c>
      <c r="N269">
        <v>0.80000001192092896</v>
      </c>
      <c r="O269">
        <v>-1.5000000745058</v>
      </c>
      <c r="P269">
        <v>-0.18861563224345401</v>
      </c>
      <c r="Q269">
        <v>-1.02048687357455</v>
      </c>
      <c r="R269">
        <v>98.467699681886401</v>
      </c>
      <c r="S269">
        <v>-17.345674286118701</v>
      </c>
      <c r="T269">
        <v>0.29137869282644602</v>
      </c>
      <c r="U269">
        <v>82.379579418406706</v>
      </c>
      <c r="V269" t="s">
        <v>1296</v>
      </c>
      <c r="W269">
        <v>19890</v>
      </c>
      <c r="X269">
        <v>656896</v>
      </c>
    </row>
    <row r="270" spans="1:24" x14ac:dyDescent="0.45">
      <c r="A270" t="s">
        <v>1297</v>
      </c>
      <c r="B270" t="s">
        <v>118</v>
      </c>
      <c r="C270">
        <v>897</v>
      </c>
      <c r="D270">
        <v>7.4693421999999995E-2</v>
      </c>
      <c r="E270">
        <v>0.33221850600000002</v>
      </c>
      <c r="F270">
        <v>0.224832214</v>
      </c>
      <c r="G270">
        <v>0.201722017</v>
      </c>
      <c r="H270">
        <v>0.26711560000000001</v>
      </c>
      <c r="I270">
        <v>0.40344403400000001</v>
      </c>
      <c r="J270">
        <v>0.67055963399999996</v>
      </c>
      <c r="K270">
        <v>0.201722017</v>
      </c>
      <c r="L270">
        <v>4.1252717175237903</v>
      </c>
      <c r="M270">
        <v>0.25732217499999999</v>
      </c>
      <c r="N270">
        <v>9.9999971687793704E-2</v>
      </c>
      <c r="O270">
        <v>0.90000002831220605</v>
      </c>
      <c r="P270">
        <v>0.48215785622596702</v>
      </c>
      <c r="Q270">
        <v>-0.82968521350994695</v>
      </c>
      <c r="R270">
        <v>87.981122566713793</v>
      </c>
      <c r="S270">
        <v>-20.633328767166599</v>
      </c>
      <c r="T270">
        <v>0.28827605738516698</v>
      </c>
      <c r="U270">
        <v>82.3743806990297</v>
      </c>
      <c r="V270" t="s">
        <v>1297</v>
      </c>
      <c r="W270">
        <v>19452</v>
      </c>
      <c r="X270">
        <v>668670</v>
      </c>
    </row>
    <row r="271" spans="1:24" x14ac:dyDescent="0.45">
      <c r="A271" t="s">
        <v>74</v>
      </c>
      <c r="B271" t="s">
        <v>64</v>
      </c>
      <c r="C271">
        <v>1241</v>
      </c>
      <c r="D271">
        <v>3.7872682999999997E-2</v>
      </c>
      <c r="E271">
        <v>0.278807413</v>
      </c>
      <c r="F271">
        <v>0.13583814999999999</v>
      </c>
      <c r="G271">
        <v>0.260051325</v>
      </c>
      <c r="H271">
        <v>0.29034874199999999</v>
      </c>
      <c r="I271">
        <v>0.43199315599999999</v>
      </c>
      <c r="J271">
        <v>0.72234189800000004</v>
      </c>
      <c r="K271">
        <v>0.17194183099999999</v>
      </c>
      <c r="L271">
        <v>4.6474305644558802</v>
      </c>
      <c r="M271">
        <v>0.33542713499999999</v>
      </c>
      <c r="N271">
        <v>-0.30000000447034803</v>
      </c>
      <c r="O271">
        <v>0.40000001341104502</v>
      </c>
      <c r="P271">
        <v>1.6566265299916201</v>
      </c>
      <c r="Q271">
        <v>-2.7346321861259599</v>
      </c>
      <c r="R271">
        <v>142.70828439305399</v>
      </c>
      <c r="S271">
        <v>-5.91605274369069</v>
      </c>
      <c r="T271">
        <v>0.308870213890307</v>
      </c>
      <c r="U271">
        <v>82.221810453238803</v>
      </c>
      <c r="V271" t="s">
        <v>74</v>
      </c>
      <c r="W271">
        <v>24064</v>
      </c>
      <c r="X271">
        <v>678662</v>
      </c>
    </row>
    <row r="272" spans="1:24" x14ac:dyDescent="0.45">
      <c r="A272" t="s">
        <v>1298</v>
      </c>
      <c r="B272" t="s">
        <v>103</v>
      </c>
      <c r="C272">
        <v>916</v>
      </c>
      <c r="D272">
        <v>7.6419213E-2</v>
      </c>
      <c r="E272">
        <v>0.253275109</v>
      </c>
      <c r="F272">
        <v>0.301724137</v>
      </c>
      <c r="G272">
        <v>0.229843561</v>
      </c>
      <c r="H272">
        <v>0.29166666600000002</v>
      </c>
      <c r="I272">
        <v>0.35980746000000002</v>
      </c>
      <c r="J272">
        <v>0.65147412599999999</v>
      </c>
      <c r="K272">
        <v>0.12996389899999999</v>
      </c>
      <c r="L272">
        <v>1.89427453613805</v>
      </c>
      <c r="M272">
        <v>0.28987993099999998</v>
      </c>
      <c r="N272">
        <v>-1.5000000372529001</v>
      </c>
      <c r="O272">
        <v>-1.1000000461935899</v>
      </c>
      <c r="P272">
        <v>-0.127339334227144</v>
      </c>
      <c r="Q272">
        <v>-1.2221369098406201</v>
      </c>
      <c r="R272">
        <v>85.921098156953207</v>
      </c>
      <c r="S272">
        <v>-24.066762090539498</v>
      </c>
      <c r="T272">
        <v>0.28366219216243799</v>
      </c>
      <c r="U272">
        <v>81.931457153461594</v>
      </c>
      <c r="V272" t="s">
        <v>1298</v>
      </c>
      <c r="W272">
        <v>15905</v>
      </c>
      <c r="X272">
        <v>620443</v>
      </c>
    </row>
    <row r="273" spans="1:24" x14ac:dyDescent="0.45">
      <c r="A273" t="s">
        <v>1252</v>
      </c>
      <c r="B273" t="s">
        <v>64</v>
      </c>
      <c r="C273">
        <v>1755</v>
      </c>
      <c r="D273">
        <v>9.4586894000000005E-2</v>
      </c>
      <c r="E273">
        <v>0.21994301899999999</v>
      </c>
      <c r="F273">
        <v>0.430051813</v>
      </c>
      <c r="G273">
        <v>0.237911025</v>
      </c>
      <c r="H273">
        <v>0.318259874</v>
      </c>
      <c r="I273">
        <v>0.349451966</v>
      </c>
      <c r="J273">
        <v>0.66771183999999995</v>
      </c>
      <c r="K273">
        <v>0.111540941</v>
      </c>
      <c r="L273">
        <v>1.5596808819113499</v>
      </c>
      <c r="M273">
        <v>0.29509632200000002</v>
      </c>
      <c r="N273">
        <v>-8.4999998584389598</v>
      </c>
      <c r="O273">
        <v>-3.4999999552965102</v>
      </c>
      <c r="P273">
        <v>-11.539430504315501</v>
      </c>
      <c r="Q273">
        <v>-2.2063471572473601</v>
      </c>
      <c r="R273">
        <v>182.913713365083</v>
      </c>
      <c r="S273">
        <v>-27.8384889371337</v>
      </c>
      <c r="T273">
        <v>0.29536863822361498</v>
      </c>
      <c r="U273">
        <v>81.795534962549496</v>
      </c>
      <c r="V273" t="s">
        <v>1252</v>
      </c>
      <c r="W273">
        <v>13723</v>
      </c>
      <c r="X273">
        <v>607732</v>
      </c>
    </row>
    <row r="274" spans="1:24" x14ac:dyDescent="0.45">
      <c r="A274" t="s">
        <v>156</v>
      </c>
      <c r="B274" t="s">
        <v>49</v>
      </c>
      <c r="C274">
        <v>632</v>
      </c>
      <c r="D274">
        <v>6.6455695999999995E-2</v>
      </c>
      <c r="E274">
        <v>0.148734177</v>
      </c>
      <c r="F274">
        <v>0.44680850999999999</v>
      </c>
      <c r="G274">
        <v>0.22162162099999999</v>
      </c>
      <c r="H274">
        <v>0.303030303</v>
      </c>
      <c r="I274">
        <v>0.32792792700000001</v>
      </c>
      <c r="J274">
        <v>0.63095822999999995</v>
      </c>
      <c r="K274">
        <v>0.106306306</v>
      </c>
      <c r="L274">
        <v>5.1303056838312404</v>
      </c>
      <c r="M274">
        <v>0.24615384600000001</v>
      </c>
      <c r="N274">
        <v>0.199999995529651</v>
      </c>
      <c r="O274">
        <v>0.10000000149011599</v>
      </c>
      <c r="P274">
        <v>1.6759770810604</v>
      </c>
      <c r="Q274">
        <v>-0.127086425665766</v>
      </c>
      <c r="R274">
        <v>59.498976783692903</v>
      </c>
      <c r="S274">
        <v>-15.3766866309045</v>
      </c>
      <c r="T274">
        <v>0.28276341991683501</v>
      </c>
      <c r="U274">
        <v>81.646564759582603</v>
      </c>
      <c r="V274" t="s">
        <v>156</v>
      </c>
      <c r="W274">
        <v>22532</v>
      </c>
      <c r="X274">
        <v>671289</v>
      </c>
    </row>
    <row r="275" spans="1:24" x14ac:dyDescent="0.45">
      <c r="A275" t="s">
        <v>1253</v>
      </c>
      <c r="B275" t="s">
        <v>35</v>
      </c>
      <c r="C275">
        <v>3274</v>
      </c>
      <c r="D275">
        <v>5.8643859999999999E-2</v>
      </c>
      <c r="E275">
        <v>0.25503970599999998</v>
      </c>
      <c r="F275">
        <v>0.229940119</v>
      </c>
      <c r="G275">
        <v>0.240371845</v>
      </c>
      <c r="H275">
        <v>0.29258578400000002</v>
      </c>
      <c r="I275">
        <v>0.377822045</v>
      </c>
      <c r="J275">
        <v>0.67040782899999996</v>
      </c>
      <c r="K275">
        <v>0.13745019999999999</v>
      </c>
      <c r="L275">
        <v>2.9871677235596499</v>
      </c>
      <c r="M275">
        <v>0.301090564</v>
      </c>
      <c r="N275">
        <v>-8.8000000491738302</v>
      </c>
      <c r="O275">
        <v>-5.5999999642372096</v>
      </c>
      <c r="P275">
        <v>-6.5707032233476603</v>
      </c>
      <c r="Q275">
        <v>-3.4543501632288098</v>
      </c>
      <c r="R275">
        <v>322.79960578551902</v>
      </c>
      <c r="S275">
        <v>-67.911444628029102</v>
      </c>
      <c r="T275">
        <v>0.29063050055123701</v>
      </c>
      <c r="U275">
        <v>81.379625912893403</v>
      </c>
      <c r="V275" t="s">
        <v>1253</v>
      </c>
      <c r="W275">
        <v>12859</v>
      </c>
      <c r="X275">
        <v>543510</v>
      </c>
    </row>
    <row r="276" spans="1:24" x14ac:dyDescent="0.45">
      <c r="A276" t="s">
        <v>81</v>
      </c>
      <c r="B276" t="s">
        <v>64</v>
      </c>
      <c r="C276">
        <v>966</v>
      </c>
      <c r="D276">
        <v>6.7287784000000003E-2</v>
      </c>
      <c r="E276">
        <v>0.30020703900000001</v>
      </c>
      <c r="F276">
        <v>0.22413793100000001</v>
      </c>
      <c r="G276">
        <v>0.24118316200000001</v>
      </c>
      <c r="H276">
        <v>0.296141814</v>
      </c>
      <c r="I276">
        <v>0.41638225200000001</v>
      </c>
      <c r="J276">
        <v>0.71252406599999996</v>
      </c>
      <c r="K276">
        <v>0.17519909</v>
      </c>
      <c r="L276">
        <v>7.52040478665685</v>
      </c>
      <c r="M276">
        <v>0.31858407</v>
      </c>
      <c r="N276">
        <v>2.19999998062849</v>
      </c>
      <c r="O276">
        <v>-0.30000000447034803</v>
      </c>
      <c r="P276">
        <v>3.8236020803451498</v>
      </c>
      <c r="Q276">
        <v>3.7124574473127701</v>
      </c>
      <c r="R276">
        <v>109.27538588172</v>
      </c>
      <c r="S276">
        <v>-6.3242302062531</v>
      </c>
      <c r="T276">
        <v>0.30681628946969303</v>
      </c>
      <c r="U276">
        <v>81.169205177331904</v>
      </c>
      <c r="V276" t="s">
        <v>81</v>
      </c>
      <c r="W276">
        <v>25479</v>
      </c>
      <c r="X276">
        <v>686668</v>
      </c>
    </row>
    <row r="277" spans="1:24" x14ac:dyDescent="0.45">
      <c r="A277" t="s">
        <v>1299</v>
      </c>
      <c r="B277" t="s">
        <v>76</v>
      </c>
      <c r="C277">
        <v>550</v>
      </c>
      <c r="D277">
        <v>0.109090909</v>
      </c>
      <c r="E277">
        <v>0.23272727200000001</v>
      </c>
      <c r="F277">
        <v>0.46875</v>
      </c>
      <c r="G277">
        <v>0.201698513</v>
      </c>
      <c r="H277">
        <v>0.30363636300000002</v>
      </c>
      <c r="I277">
        <v>0.31210190999999998</v>
      </c>
      <c r="J277">
        <v>0.61573827299999995</v>
      </c>
      <c r="K277">
        <v>0.110403397</v>
      </c>
      <c r="L277">
        <v>2.2453887971638098</v>
      </c>
      <c r="M277">
        <v>0.24778760999999999</v>
      </c>
      <c r="N277">
        <v>0.10000002384185699</v>
      </c>
      <c r="O277">
        <v>-0.40000001341104502</v>
      </c>
      <c r="P277">
        <v>-1.6244152337312601</v>
      </c>
      <c r="Q277">
        <v>-1.0809321466367601</v>
      </c>
      <c r="R277">
        <v>50.153058409624002</v>
      </c>
      <c r="S277">
        <v>-14.5363624916149</v>
      </c>
      <c r="T277">
        <v>0.27927008650519602</v>
      </c>
      <c r="U277">
        <v>80.948471615694203</v>
      </c>
      <c r="V277" t="s">
        <v>1299</v>
      </c>
      <c r="W277">
        <v>17893</v>
      </c>
      <c r="X277">
        <v>663527</v>
      </c>
    </row>
    <row r="278" spans="1:24" x14ac:dyDescent="0.45">
      <c r="A278" t="s">
        <v>1254</v>
      </c>
      <c r="B278" t="s">
        <v>118</v>
      </c>
      <c r="C278">
        <v>1160</v>
      </c>
      <c r="D278">
        <v>7.6724136999999998E-2</v>
      </c>
      <c r="E278">
        <v>0.243103448</v>
      </c>
      <c r="F278">
        <v>0.315602836</v>
      </c>
      <c r="G278">
        <v>0.22264509900000001</v>
      </c>
      <c r="H278">
        <v>0.28744588700000001</v>
      </c>
      <c r="I278">
        <v>0.36251189299999997</v>
      </c>
      <c r="J278">
        <v>0.64995778000000004</v>
      </c>
      <c r="K278">
        <v>0.13986679399999999</v>
      </c>
      <c r="L278">
        <v>6.6248700275932197</v>
      </c>
      <c r="M278">
        <v>0.27866666600000001</v>
      </c>
      <c r="N278">
        <v>3.5000001341104499</v>
      </c>
      <c r="O278">
        <v>1.40000000596046</v>
      </c>
      <c r="P278">
        <v>5.1459336519474101</v>
      </c>
      <c r="Q278">
        <v>3.02187515096738</v>
      </c>
      <c r="R278">
        <v>110.196925131386</v>
      </c>
      <c r="S278">
        <v>-28.5527855998216</v>
      </c>
      <c r="T278">
        <v>0.28459039263336799</v>
      </c>
      <c r="U278">
        <v>80.806998620456795</v>
      </c>
      <c r="V278" t="s">
        <v>1254</v>
      </c>
      <c r="W278">
        <v>19392</v>
      </c>
      <c r="X278">
        <v>656716</v>
      </c>
    </row>
    <row r="279" spans="1:24" x14ac:dyDescent="0.45">
      <c r="A279" t="s">
        <v>1255</v>
      </c>
      <c r="B279" t="s">
        <v>78</v>
      </c>
      <c r="C279">
        <v>3255</v>
      </c>
      <c r="D279">
        <v>6.0522273000000001E-2</v>
      </c>
      <c r="E279">
        <v>0.18709677399999999</v>
      </c>
      <c r="F279">
        <v>0.32348111600000001</v>
      </c>
      <c r="G279">
        <v>0.25456962399999999</v>
      </c>
      <c r="H279">
        <v>0.30197408999999997</v>
      </c>
      <c r="I279">
        <v>0.37520771000000003</v>
      </c>
      <c r="J279">
        <v>0.67718179999999994</v>
      </c>
      <c r="K279">
        <v>0.12063808600000001</v>
      </c>
      <c r="L279">
        <v>3.2320285277054301</v>
      </c>
      <c r="M279">
        <v>0.29676870700000002</v>
      </c>
      <c r="N279">
        <v>-20.5000005513429</v>
      </c>
      <c r="O279">
        <v>-9.6000000536441803</v>
      </c>
      <c r="P279">
        <v>-20.479469701647702</v>
      </c>
      <c r="Q279">
        <v>-3.5760644061956501</v>
      </c>
      <c r="R279">
        <v>331.058878373151</v>
      </c>
      <c r="S279">
        <v>-58.684106055850201</v>
      </c>
      <c r="T279">
        <v>0.293648173377908</v>
      </c>
      <c r="U279">
        <v>80.648895965503897</v>
      </c>
      <c r="V279" t="s">
        <v>1256</v>
      </c>
      <c r="W279">
        <v>9774</v>
      </c>
      <c r="X279">
        <v>543877</v>
      </c>
    </row>
    <row r="280" spans="1:24" x14ac:dyDescent="0.45">
      <c r="A280" t="s">
        <v>1300</v>
      </c>
      <c r="B280" t="s">
        <v>64</v>
      </c>
      <c r="C280">
        <v>818</v>
      </c>
      <c r="D280">
        <v>9.4132029000000006E-2</v>
      </c>
      <c r="E280">
        <v>0.33496332499999998</v>
      </c>
      <c r="F280">
        <v>0.28102189700000002</v>
      </c>
      <c r="G280">
        <v>0.218878248</v>
      </c>
      <c r="H280">
        <v>0.29447852699999999</v>
      </c>
      <c r="I280">
        <v>0.42818057399999998</v>
      </c>
      <c r="J280">
        <v>0.72265910099999997</v>
      </c>
      <c r="K280">
        <v>0.20930232600000001</v>
      </c>
      <c r="L280">
        <v>7.1863385094856804</v>
      </c>
      <c r="M280">
        <v>0.29009433899999998</v>
      </c>
      <c r="N280">
        <v>1.60000003874301</v>
      </c>
      <c r="O280">
        <v>2.1999999731779099</v>
      </c>
      <c r="P280">
        <v>2.0893391370773302</v>
      </c>
      <c r="Q280">
        <v>3.0847812574356701</v>
      </c>
      <c r="R280">
        <v>94.584722594449104</v>
      </c>
      <c r="S280">
        <v>-3.7579956044462901</v>
      </c>
      <c r="T280">
        <v>0.30800441719600802</v>
      </c>
      <c r="U280">
        <v>80.273813483720005</v>
      </c>
      <c r="V280" t="s">
        <v>1300</v>
      </c>
      <c r="W280">
        <v>17954</v>
      </c>
      <c r="X280">
        <v>656541</v>
      </c>
    </row>
    <row r="281" spans="1:24" x14ac:dyDescent="0.45">
      <c r="A281" t="s">
        <v>1301</v>
      </c>
      <c r="B281" t="s">
        <v>70</v>
      </c>
      <c r="C281">
        <v>725</v>
      </c>
      <c r="D281">
        <v>3.8620689E-2</v>
      </c>
      <c r="E281">
        <v>0.113103448</v>
      </c>
      <c r="F281">
        <v>0.34146341400000002</v>
      </c>
      <c r="G281">
        <v>0.24594992600000001</v>
      </c>
      <c r="H281">
        <v>0.28133704700000001</v>
      </c>
      <c r="I281">
        <v>0.362297496</v>
      </c>
      <c r="J281">
        <v>0.643634543</v>
      </c>
      <c r="K281">
        <v>0.11634757</v>
      </c>
      <c r="L281">
        <v>4.6917563367911601</v>
      </c>
      <c r="M281">
        <v>0.25938566499999999</v>
      </c>
      <c r="N281">
        <v>0.89999999105930295</v>
      </c>
      <c r="O281">
        <v>0.20000001788139299</v>
      </c>
      <c r="P281">
        <v>1.0117809977382399</v>
      </c>
      <c r="Q281">
        <v>-0.55665248632430997</v>
      </c>
      <c r="R281">
        <v>66.881147585991002</v>
      </c>
      <c r="S281">
        <v>-18.590668044802499</v>
      </c>
      <c r="T281">
        <v>0.27979178059549997</v>
      </c>
      <c r="U281">
        <v>80.134923552269797</v>
      </c>
      <c r="V281" t="s">
        <v>1301</v>
      </c>
      <c r="W281">
        <v>20352</v>
      </c>
      <c r="X281">
        <v>676391</v>
      </c>
    </row>
    <row r="282" spans="1:24" x14ac:dyDescent="0.45">
      <c r="A282" t="s">
        <v>1302</v>
      </c>
      <c r="B282" t="s">
        <v>121</v>
      </c>
      <c r="C282">
        <v>940</v>
      </c>
      <c r="D282">
        <v>9.0425531000000003E-2</v>
      </c>
      <c r="E282">
        <v>0.26808510600000002</v>
      </c>
      <c r="F282">
        <v>0.33730158700000001</v>
      </c>
      <c r="G282">
        <v>0.20952380900000001</v>
      </c>
      <c r="H282">
        <v>0.284648187</v>
      </c>
      <c r="I282">
        <v>0.38690476099999999</v>
      </c>
      <c r="J282">
        <v>0.67155294799999998</v>
      </c>
      <c r="K282">
        <v>0.17738095200000001</v>
      </c>
      <c r="L282">
        <v>3.9245405086517899</v>
      </c>
      <c r="M282">
        <v>0.25311942900000001</v>
      </c>
      <c r="N282">
        <v>-5.0999998524784997</v>
      </c>
      <c r="O282">
        <v>2.8000000566244099</v>
      </c>
      <c r="P282">
        <v>-5.1115285699779599E-2</v>
      </c>
      <c r="Q282">
        <v>-0.80955182155594196</v>
      </c>
      <c r="R282">
        <v>92.209393820025397</v>
      </c>
      <c r="S282">
        <v>-22.007834190271399</v>
      </c>
      <c r="T282">
        <v>0.28821970812768899</v>
      </c>
      <c r="U282">
        <v>79.948545640461802</v>
      </c>
      <c r="V282" t="s">
        <v>1302</v>
      </c>
      <c r="W282">
        <v>15654</v>
      </c>
      <c r="X282">
        <v>641856</v>
      </c>
    </row>
    <row r="283" spans="1:24" x14ac:dyDescent="0.45">
      <c r="A283" t="s">
        <v>1316</v>
      </c>
      <c r="B283" t="s">
        <v>45</v>
      </c>
      <c r="C283">
        <v>476</v>
      </c>
      <c r="D283">
        <v>3.5714284999999998E-2</v>
      </c>
      <c r="E283">
        <v>0.21428571399999999</v>
      </c>
      <c r="F283">
        <v>0.16666666599999999</v>
      </c>
      <c r="G283">
        <v>0.26136363600000001</v>
      </c>
      <c r="H283">
        <v>0.30107526800000001</v>
      </c>
      <c r="I283">
        <v>0.345454545</v>
      </c>
      <c r="J283">
        <v>0.64652981300000001</v>
      </c>
      <c r="K283">
        <v>8.4090909000000005E-2</v>
      </c>
      <c r="L283">
        <v>7.8204644973391</v>
      </c>
      <c r="M283">
        <v>0.33033033000000001</v>
      </c>
      <c r="N283">
        <v>0.5</v>
      </c>
      <c r="O283">
        <v>0.89999997615814198</v>
      </c>
      <c r="P283">
        <v>2.2422194480895898</v>
      </c>
      <c r="Q283">
        <v>4.4716082485392601</v>
      </c>
      <c r="R283">
        <v>46.053114595390603</v>
      </c>
      <c r="S283">
        <v>-10.718956438325501</v>
      </c>
      <c r="T283">
        <v>0.28513543464804197</v>
      </c>
      <c r="U283">
        <v>79.335320510509604</v>
      </c>
      <c r="V283" t="s">
        <v>1316</v>
      </c>
      <c r="W283">
        <v>24336</v>
      </c>
      <c r="X283">
        <v>679032</v>
      </c>
    </row>
    <row r="284" spans="1:24" x14ac:dyDescent="0.45">
      <c r="A284" t="s">
        <v>1090</v>
      </c>
      <c r="B284" t="s">
        <v>105</v>
      </c>
      <c r="C284">
        <v>1057</v>
      </c>
      <c r="D284">
        <v>6.0548721999999999E-2</v>
      </c>
      <c r="E284">
        <v>0.32071901600000002</v>
      </c>
      <c r="F284">
        <v>0.18879056</v>
      </c>
      <c r="G284">
        <v>0.21274409</v>
      </c>
      <c r="H284">
        <v>0.26944971499999998</v>
      </c>
      <c r="I284">
        <v>0.38437821100000003</v>
      </c>
      <c r="J284">
        <v>0.65382792599999995</v>
      </c>
      <c r="K284">
        <v>0.171634121</v>
      </c>
      <c r="L284">
        <v>5.1423782742880801</v>
      </c>
      <c r="M284">
        <v>0.28166666600000001</v>
      </c>
      <c r="N284" s="17">
        <v>-1.49011611938476E-8</v>
      </c>
      <c r="O284">
        <v>-0.10000001639127699</v>
      </c>
      <c r="P284">
        <v>-0.55673904716968503</v>
      </c>
      <c r="Q284">
        <v>-2.43503176234662</v>
      </c>
      <c r="R284">
        <v>100.133320293068</v>
      </c>
      <c r="S284">
        <v>-25.165573121368801</v>
      </c>
      <c r="T284">
        <v>0.28361997186628102</v>
      </c>
      <c r="U284">
        <v>79.129321569585699</v>
      </c>
      <c r="V284" t="s">
        <v>1090</v>
      </c>
      <c r="W284">
        <v>20220</v>
      </c>
      <c r="X284">
        <v>666176</v>
      </c>
    </row>
    <row r="285" spans="1:24" x14ac:dyDescent="0.45">
      <c r="A285" t="s">
        <v>1303</v>
      </c>
      <c r="B285" t="s">
        <v>32</v>
      </c>
      <c r="C285">
        <v>798</v>
      </c>
      <c r="D285">
        <v>7.2681704E-2</v>
      </c>
      <c r="E285">
        <v>0.21428571399999999</v>
      </c>
      <c r="F285">
        <v>0.33918128600000003</v>
      </c>
      <c r="G285">
        <v>0.23140495799999999</v>
      </c>
      <c r="H285">
        <v>0.288776796</v>
      </c>
      <c r="I285">
        <v>0.35123966899999998</v>
      </c>
      <c r="J285">
        <v>0.64001646499999998</v>
      </c>
      <c r="K285">
        <v>0.119834711</v>
      </c>
      <c r="L285">
        <v>4.4706509364758</v>
      </c>
      <c r="M285">
        <v>0.27490774899999998</v>
      </c>
      <c r="N285">
        <v>0.70000001043081195</v>
      </c>
      <c r="O285">
        <v>1.1000000312924301</v>
      </c>
      <c r="P285">
        <v>-1.52761936187744E-2</v>
      </c>
      <c r="Q285">
        <v>0.148698988370597</v>
      </c>
      <c r="R285">
        <v>73.412140701913003</v>
      </c>
      <c r="S285">
        <v>-21.3705755052931</v>
      </c>
      <c r="T285">
        <v>0.28145559372925999</v>
      </c>
      <c r="U285">
        <v>79.114364551343897</v>
      </c>
      <c r="V285" t="s">
        <v>1303</v>
      </c>
      <c r="W285">
        <v>21707</v>
      </c>
      <c r="X285">
        <v>665828</v>
      </c>
    </row>
    <row r="286" spans="1:24" x14ac:dyDescent="0.45">
      <c r="A286" t="s">
        <v>1317</v>
      </c>
      <c r="B286" t="s">
        <v>55</v>
      </c>
      <c r="C286">
        <v>403</v>
      </c>
      <c r="D286">
        <v>3.7220843000000003E-2</v>
      </c>
      <c r="E286">
        <v>0.31017369700000003</v>
      </c>
      <c r="F286">
        <v>0.12</v>
      </c>
      <c r="G286">
        <v>0.24473684200000001</v>
      </c>
      <c r="H286">
        <v>0.27363184000000002</v>
      </c>
      <c r="I286">
        <v>0.38947368399999999</v>
      </c>
      <c r="J286">
        <v>0.663105524</v>
      </c>
      <c r="K286">
        <v>0.144736842</v>
      </c>
      <c r="L286">
        <v>7.1641387640638996</v>
      </c>
      <c r="M286">
        <v>0.33466135400000002</v>
      </c>
      <c r="N286">
        <v>1.5000000596046399</v>
      </c>
      <c r="O286">
        <v>0.70000002533197403</v>
      </c>
      <c r="P286">
        <v>-0.206441730260849</v>
      </c>
      <c r="Q286">
        <v>1.10013087559491</v>
      </c>
      <c r="R286">
        <v>38.294040546265499</v>
      </c>
      <c r="S286">
        <v>-9.3215857218233005</v>
      </c>
      <c r="T286">
        <v>0.284526887224681</v>
      </c>
      <c r="U286">
        <v>78.778527115234496</v>
      </c>
      <c r="V286" t="s">
        <v>1317</v>
      </c>
      <c r="W286">
        <v>21562</v>
      </c>
      <c r="X286">
        <v>663853</v>
      </c>
    </row>
    <row r="287" spans="1:24" x14ac:dyDescent="0.45">
      <c r="A287" t="s">
        <v>1318</v>
      </c>
      <c r="B287" t="s">
        <v>166</v>
      </c>
      <c r="C287">
        <v>490</v>
      </c>
      <c r="D287">
        <v>7.3469386999999997E-2</v>
      </c>
      <c r="E287">
        <v>0.244897959</v>
      </c>
      <c r="F287">
        <v>0.3</v>
      </c>
      <c r="G287">
        <v>0.237777777</v>
      </c>
      <c r="H287">
        <v>0.29387755100000001</v>
      </c>
      <c r="I287">
        <v>0.34444444400000002</v>
      </c>
      <c r="J287">
        <v>0.63832199499999998</v>
      </c>
      <c r="K287">
        <v>0.10666666700000001</v>
      </c>
      <c r="L287">
        <v>4.62154000327922</v>
      </c>
      <c r="M287">
        <v>0.302469135</v>
      </c>
      <c r="N287">
        <v>-0.30000000447034803</v>
      </c>
      <c r="O287">
        <v>-0.10000000149011599</v>
      </c>
      <c r="P287">
        <v>-0.156888477504253</v>
      </c>
      <c r="Q287">
        <v>1.04525613319128</v>
      </c>
      <c r="R287">
        <v>45.214125966193798</v>
      </c>
      <c r="S287">
        <v>-13.833427044091</v>
      </c>
      <c r="T287">
        <v>0.28150954355998897</v>
      </c>
      <c r="U287">
        <v>78.759179228065406</v>
      </c>
      <c r="V287" t="s">
        <v>1318</v>
      </c>
      <c r="W287">
        <v>20311</v>
      </c>
      <c r="X287">
        <v>667452</v>
      </c>
    </row>
    <row r="288" spans="1:24" x14ac:dyDescent="0.45">
      <c r="A288" t="s">
        <v>1257</v>
      </c>
      <c r="B288" t="s">
        <v>121</v>
      </c>
      <c r="C288">
        <v>3463</v>
      </c>
      <c r="D288">
        <v>6.9015304E-2</v>
      </c>
      <c r="E288">
        <v>0.30320531299999998</v>
      </c>
      <c r="F288">
        <v>0.22761904699999999</v>
      </c>
      <c r="G288">
        <v>0.23479357000000001</v>
      </c>
      <c r="H288">
        <v>0.29019152599999998</v>
      </c>
      <c r="I288">
        <v>0.37976678200000002</v>
      </c>
      <c r="J288">
        <v>0.669958308</v>
      </c>
      <c r="K288">
        <v>0.14497321199999999</v>
      </c>
      <c r="L288">
        <v>5.6427410771000002</v>
      </c>
      <c r="M288">
        <v>0.31635651300000001</v>
      </c>
      <c r="N288">
        <v>4.90000026673078</v>
      </c>
      <c r="O288">
        <v>2.7999999597668599</v>
      </c>
      <c r="P288">
        <v>9.0732835307717306</v>
      </c>
      <c r="Q288">
        <v>8.1149072335101593</v>
      </c>
      <c r="R288">
        <v>337.84052540206898</v>
      </c>
      <c r="S288">
        <v>-71.585652539193703</v>
      </c>
      <c r="T288">
        <v>0.28972045462448198</v>
      </c>
      <c r="U288">
        <v>78.611365709407195</v>
      </c>
      <c r="V288" t="s">
        <v>1257</v>
      </c>
      <c r="W288">
        <v>11489</v>
      </c>
      <c r="X288">
        <v>572191</v>
      </c>
    </row>
    <row r="289" spans="1:24" x14ac:dyDescent="0.45">
      <c r="A289" t="s">
        <v>1319</v>
      </c>
      <c r="B289" t="s">
        <v>84</v>
      </c>
      <c r="C289">
        <v>461</v>
      </c>
      <c r="D289">
        <v>0.106290672</v>
      </c>
      <c r="E289">
        <v>0.18872017299999999</v>
      </c>
      <c r="F289">
        <v>0.56321838999999996</v>
      </c>
      <c r="G289">
        <v>0.21374045799999999</v>
      </c>
      <c r="H289">
        <v>0.31372549</v>
      </c>
      <c r="I289">
        <v>0.29516539400000003</v>
      </c>
      <c r="J289">
        <v>0.60889088400000002</v>
      </c>
      <c r="K289">
        <v>8.1424936000000003E-2</v>
      </c>
      <c r="L289">
        <v>1.6793610588931001</v>
      </c>
      <c r="M289">
        <v>0.25490195999999998</v>
      </c>
      <c r="N289">
        <v>-2.2000000774860302</v>
      </c>
      <c r="O289">
        <v>-0.90000002086162501</v>
      </c>
      <c r="P289">
        <v>-1.6538719981908701</v>
      </c>
      <c r="Q289">
        <v>-1.3891475400887401</v>
      </c>
      <c r="R289">
        <v>41.3864315621123</v>
      </c>
      <c r="S289">
        <v>-12.721636404885199</v>
      </c>
      <c r="T289">
        <v>0.27818390987325398</v>
      </c>
      <c r="U289">
        <v>78.513640155827204</v>
      </c>
      <c r="V289" t="s">
        <v>1319</v>
      </c>
      <c r="W289">
        <v>24703</v>
      </c>
      <c r="X289">
        <v>681146</v>
      </c>
    </row>
    <row r="290" spans="1:24" x14ac:dyDescent="0.45">
      <c r="A290" t="s">
        <v>1320</v>
      </c>
      <c r="B290" t="s">
        <v>121</v>
      </c>
      <c r="C290">
        <v>418</v>
      </c>
      <c r="D290">
        <v>4.0669855999999997E-2</v>
      </c>
      <c r="E290">
        <v>0.229665071</v>
      </c>
      <c r="F290">
        <v>0.17708333300000001</v>
      </c>
      <c r="G290">
        <v>0.24611398900000001</v>
      </c>
      <c r="H290">
        <v>0.28605769199999997</v>
      </c>
      <c r="I290">
        <v>0.37823834099999998</v>
      </c>
      <c r="J290">
        <v>0.66429603299999995</v>
      </c>
      <c r="K290">
        <v>0.132124352</v>
      </c>
      <c r="L290">
        <v>4.4988690049812803</v>
      </c>
      <c r="M290">
        <v>0.30449826899999999</v>
      </c>
      <c r="N290">
        <v>-0.40000000596046398</v>
      </c>
      <c r="O290">
        <v>0.60000002384185702</v>
      </c>
      <c r="P290">
        <v>1.4880510270595499</v>
      </c>
      <c r="Q290">
        <v>-0.86814341042190701</v>
      </c>
      <c r="R290">
        <v>40.582267309288198</v>
      </c>
      <c r="S290">
        <v>-9.2092729855973499</v>
      </c>
      <c r="T290">
        <v>0.28637581733335898</v>
      </c>
      <c r="U290">
        <v>78.379888151842806</v>
      </c>
      <c r="V290" t="s">
        <v>1320</v>
      </c>
      <c r="W290">
        <v>27490</v>
      </c>
      <c r="X290">
        <v>693304</v>
      </c>
    </row>
    <row r="291" spans="1:24" x14ac:dyDescent="0.45">
      <c r="A291" t="s">
        <v>163</v>
      </c>
      <c r="B291" t="s">
        <v>47</v>
      </c>
      <c r="C291">
        <v>3229</v>
      </c>
      <c r="D291">
        <v>6.9371321999999999E-2</v>
      </c>
      <c r="E291">
        <v>0.20222979199999999</v>
      </c>
      <c r="F291">
        <v>0.343032159</v>
      </c>
      <c r="G291">
        <v>0.243252361</v>
      </c>
      <c r="H291">
        <v>0.29661805699999999</v>
      </c>
      <c r="I291">
        <v>0.37685560000000001</v>
      </c>
      <c r="J291">
        <v>0.67347365699999995</v>
      </c>
      <c r="K291">
        <v>0.13360323900000001</v>
      </c>
      <c r="L291">
        <v>3.65288623005002</v>
      </c>
      <c r="M291">
        <v>0.28266666600000001</v>
      </c>
      <c r="N291">
        <v>5.0000000894069601</v>
      </c>
      <c r="O291">
        <v>-6.4000000506639401</v>
      </c>
      <c r="P291">
        <v>1.5932355318218401</v>
      </c>
      <c r="Q291">
        <v>-1.4479129877872701</v>
      </c>
      <c r="R291">
        <v>318.83015386704199</v>
      </c>
      <c r="S291">
        <v>-70.944713458978597</v>
      </c>
      <c r="T291">
        <v>0.29049915049281999</v>
      </c>
      <c r="U291">
        <v>78.316376132151404</v>
      </c>
      <c r="V291" t="s">
        <v>163</v>
      </c>
      <c r="W291">
        <v>13185</v>
      </c>
      <c r="X291">
        <v>606115</v>
      </c>
    </row>
    <row r="292" spans="1:24" x14ac:dyDescent="0.45">
      <c r="A292" t="s">
        <v>140</v>
      </c>
      <c r="B292" t="s">
        <v>53</v>
      </c>
      <c r="C292">
        <v>2493</v>
      </c>
      <c r="D292">
        <v>6.6586441999999996E-2</v>
      </c>
      <c r="E292">
        <v>0.190533493</v>
      </c>
      <c r="F292">
        <v>0.34947368400000001</v>
      </c>
      <c r="G292">
        <v>0.25174215999999999</v>
      </c>
      <c r="H292">
        <v>0.30377207000000001</v>
      </c>
      <c r="I292">
        <v>0.38763066200000001</v>
      </c>
      <c r="J292">
        <v>0.69140273200000002</v>
      </c>
      <c r="K292">
        <v>0.13588850199999999</v>
      </c>
      <c r="L292">
        <v>1.7605621499938899</v>
      </c>
      <c r="M292">
        <v>0.29093978599999998</v>
      </c>
      <c r="N292">
        <v>-5.6999998912215197</v>
      </c>
      <c r="O292">
        <v>-6.0000000968575398</v>
      </c>
      <c r="P292">
        <v>-8.9703901410102809</v>
      </c>
      <c r="Q292">
        <v>-3.05315509391948</v>
      </c>
      <c r="R292">
        <v>266.60633544480299</v>
      </c>
      <c r="S292">
        <v>-32.882390336637499</v>
      </c>
      <c r="T292">
        <v>0.29987557570171502</v>
      </c>
      <c r="U292">
        <v>78.307283757760601</v>
      </c>
      <c r="V292" t="s">
        <v>141</v>
      </c>
      <c r="W292">
        <v>11680</v>
      </c>
      <c r="X292">
        <v>553869</v>
      </c>
    </row>
    <row r="293" spans="1:24" x14ac:dyDescent="0.45">
      <c r="A293" t="s">
        <v>1258</v>
      </c>
      <c r="B293" t="s">
        <v>68</v>
      </c>
      <c r="C293">
        <v>2206</v>
      </c>
      <c r="D293">
        <v>5.349048E-2</v>
      </c>
      <c r="E293">
        <v>0.12330009</v>
      </c>
      <c r="F293">
        <v>0.43382352899999999</v>
      </c>
      <c r="G293">
        <v>0.262021589</v>
      </c>
      <c r="H293">
        <v>0.30544124299999997</v>
      </c>
      <c r="I293">
        <v>0.359666339</v>
      </c>
      <c r="J293">
        <v>0.66510758199999997</v>
      </c>
      <c r="K293">
        <v>9.7644750000000002E-2</v>
      </c>
      <c r="L293">
        <v>4.9052390357471598</v>
      </c>
      <c r="M293">
        <v>0.28986332500000001</v>
      </c>
      <c r="N293">
        <v>4.1999999433755804</v>
      </c>
      <c r="O293">
        <v>3.1999999433755799</v>
      </c>
      <c r="P293">
        <v>6.4494599699973998</v>
      </c>
      <c r="Q293">
        <v>0.66567924222908903</v>
      </c>
      <c r="R293">
        <v>218.46277004640299</v>
      </c>
      <c r="S293">
        <v>-48.678558690736097</v>
      </c>
      <c r="T293">
        <v>0.28868187925684302</v>
      </c>
      <c r="U293">
        <v>78.029298750987707</v>
      </c>
      <c r="V293" t="s">
        <v>1258</v>
      </c>
      <c r="W293">
        <v>17696</v>
      </c>
      <c r="X293">
        <v>621028</v>
      </c>
    </row>
    <row r="294" spans="1:24" x14ac:dyDescent="0.45">
      <c r="A294" t="s">
        <v>92</v>
      </c>
      <c r="B294" t="s">
        <v>28</v>
      </c>
      <c r="C294">
        <v>1099</v>
      </c>
      <c r="D294">
        <v>6.8243858000000004E-2</v>
      </c>
      <c r="E294">
        <v>0.189262966</v>
      </c>
      <c r="F294">
        <v>0.36057692299999999</v>
      </c>
      <c r="G294">
        <v>0.255234297</v>
      </c>
      <c r="H294">
        <v>0.304387568</v>
      </c>
      <c r="I294">
        <v>0.34995014899999999</v>
      </c>
      <c r="J294">
        <v>0.65433771699999999</v>
      </c>
      <c r="K294">
        <v>9.4715852000000003E-2</v>
      </c>
      <c r="L294">
        <v>7.1662960689506301</v>
      </c>
      <c r="M294">
        <v>0.307017543</v>
      </c>
      <c r="N294">
        <v>-0.59999998658895404</v>
      </c>
      <c r="O294">
        <v>-0.59999998658895404</v>
      </c>
      <c r="P294">
        <v>3.0935343503952</v>
      </c>
      <c r="Q294">
        <v>5.4003644944168601</v>
      </c>
      <c r="R294">
        <v>107.108899560704</v>
      </c>
      <c r="S294">
        <v>-24.421398165688402</v>
      </c>
      <c r="T294">
        <v>0.28719692561482502</v>
      </c>
      <c r="U294">
        <v>77.757730638788701</v>
      </c>
      <c r="V294" t="s">
        <v>92</v>
      </c>
      <c r="W294">
        <v>22715</v>
      </c>
      <c r="X294">
        <v>672580</v>
      </c>
    </row>
    <row r="295" spans="1:24" x14ac:dyDescent="0.45">
      <c r="A295" t="s">
        <v>1304</v>
      </c>
      <c r="B295" t="s">
        <v>103</v>
      </c>
      <c r="C295">
        <v>572</v>
      </c>
      <c r="D295">
        <v>7.8671327999999999E-2</v>
      </c>
      <c r="E295">
        <v>0.181818181</v>
      </c>
      <c r="F295">
        <v>0.432692307</v>
      </c>
      <c r="G295">
        <v>0.247600767</v>
      </c>
      <c r="H295">
        <v>0.308771929</v>
      </c>
      <c r="I295">
        <v>0.34932821400000003</v>
      </c>
      <c r="J295">
        <v>0.65810014299999997</v>
      </c>
      <c r="K295">
        <v>0.101727447</v>
      </c>
      <c r="L295">
        <v>4.9438644458013599</v>
      </c>
      <c r="M295">
        <v>0.294403892</v>
      </c>
      <c r="N295">
        <v>3.1999999135732602</v>
      </c>
      <c r="O295">
        <v>0.200000010430812</v>
      </c>
      <c r="P295">
        <v>1.8373395539820101</v>
      </c>
      <c r="Q295">
        <v>-0.60031645954586499</v>
      </c>
      <c r="R295">
        <v>56.302336213514202</v>
      </c>
      <c r="S295">
        <v>-13.2605529601126</v>
      </c>
      <c r="T295">
        <v>0.289088270890482</v>
      </c>
      <c r="U295">
        <v>77.521544458765405</v>
      </c>
      <c r="V295" t="s">
        <v>1304</v>
      </c>
      <c r="W295">
        <v>16357</v>
      </c>
      <c r="X295">
        <v>622569</v>
      </c>
    </row>
    <row r="296" spans="1:24" x14ac:dyDescent="0.45">
      <c r="A296" t="s">
        <v>1259</v>
      </c>
      <c r="B296" t="s">
        <v>61</v>
      </c>
      <c r="C296">
        <v>1674</v>
      </c>
      <c r="D296">
        <v>0.102150537</v>
      </c>
      <c r="E296">
        <v>0.210872162</v>
      </c>
      <c r="F296">
        <v>0.48441926299999999</v>
      </c>
      <c r="G296">
        <v>0.23661016900000001</v>
      </c>
      <c r="H296">
        <v>0.320481927</v>
      </c>
      <c r="I296">
        <v>0.30644067699999999</v>
      </c>
      <c r="J296">
        <v>0.62692260399999999</v>
      </c>
      <c r="K296">
        <v>6.9830507999999999E-2</v>
      </c>
      <c r="L296">
        <v>6.7058078644586301</v>
      </c>
      <c r="M296">
        <v>0.30368373700000001</v>
      </c>
      <c r="N296">
        <v>0.699999719858169</v>
      </c>
      <c r="O296">
        <v>2.20000002533197</v>
      </c>
      <c r="P296">
        <v>5.4210738092660904</v>
      </c>
      <c r="Q296">
        <v>8.0696842570323497</v>
      </c>
      <c r="R296">
        <v>153.80922152560399</v>
      </c>
      <c r="S296">
        <v>-44.647669690732798</v>
      </c>
      <c r="T296">
        <v>0.28326828324276399</v>
      </c>
      <c r="U296">
        <v>77.274719811197102</v>
      </c>
      <c r="V296" t="s">
        <v>1259</v>
      </c>
      <c r="W296">
        <v>13768</v>
      </c>
      <c r="X296">
        <v>608671</v>
      </c>
    </row>
    <row r="297" spans="1:24" x14ac:dyDescent="0.45">
      <c r="A297" t="s">
        <v>1085</v>
      </c>
      <c r="B297" t="s">
        <v>86</v>
      </c>
      <c r="C297">
        <v>732</v>
      </c>
      <c r="D297">
        <v>7.3770490999999994E-2</v>
      </c>
      <c r="E297">
        <v>0.25136612000000003</v>
      </c>
      <c r="F297">
        <v>0.29347825999999999</v>
      </c>
      <c r="G297">
        <v>0.23007518699999999</v>
      </c>
      <c r="H297">
        <v>0.28806584299999999</v>
      </c>
      <c r="I297">
        <v>0.34586466100000002</v>
      </c>
      <c r="J297">
        <v>0.63393050399999995</v>
      </c>
      <c r="K297">
        <v>0.115789474</v>
      </c>
      <c r="L297">
        <v>3.4278567333448802</v>
      </c>
      <c r="M297">
        <v>0.29324894499999998</v>
      </c>
      <c r="N297">
        <v>-0.70000002533197403</v>
      </c>
      <c r="O297">
        <v>0.50000001490116097</v>
      </c>
      <c r="P297">
        <v>0.96243154257535901</v>
      </c>
      <c r="Q297">
        <v>-0.44273800728842599</v>
      </c>
      <c r="R297">
        <v>66.209625797695296</v>
      </c>
      <c r="S297">
        <v>-21.491331493132801</v>
      </c>
      <c r="T297">
        <v>0.27868488091663701</v>
      </c>
      <c r="U297">
        <v>77.002256165403793</v>
      </c>
      <c r="V297" t="s">
        <v>1085</v>
      </c>
      <c r="W297">
        <v>27478</v>
      </c>
      <c r="X297">
        <v>672275</v>
      </c>
    </row>
    <row r="298" spans="1:24" x14ac:dyDescent="0.45">
      <c r="A298" t="s">
        <v>1260</v>
      </c>
      <c r="B298" t="s">
        <v>125</v>
      </c>
      <c r="C298">
        <v>1159</v>
      </c>
      <c r="D298">
        <v>5.3494391000000002E-2</v>
      </c>
      <c r="E298">
        <v>0.11044003400000001</v>
      </c>
      <c r="F298">
        <v>0.484375</v>
      </c>
      <c r="G298">
        <v>0.24930232499999999</v>
      </c>
      <c r="H298">
        <v>0.291920069</v>
      </c>
      <c r="I298">
        <v>0.35906976699999998</v>
      </c>
      <c r="J298">
        <v>0.65098983600000004</v>
      </c>
      <c r="K298">
        <v>0.10976744200000001</v>
      </c>
      <c r="L298">
        <v>4.3747282270956003</v>
      </c>
      <c r="M298">
        <v>0.267590618</v>
      </c>
      <c r="N298">
        <v>-0.199999965727329</v>
      </c>
      <c r="O298">
        <v>-3.5000001192092798</v>
      </c>
      <c r="P298">
        <v>3.3157730922102902</v>
      </c>
      <c r="Q298">
        <v>-0.85730447410605803</v>
      </c>
      <c r="R298">
        <v>108.669847918904</v>
      </c>
      <c r="S298">
        <v>-30.690732354067599</v>
      </c>
      <c r="T298">
        <v>0.28308306289755703</v>
      </c>
      <c r="U298">
        <v>76.711265910922407</v>
      </c>
      <c r="V298" t="s">
        <v>1260</v>
      </c>
      <c r="W298">
        <v>13324</v>
      </c>
      <c r="X298">
        <v>545121</v>
      </c>
    </row>
    <row r="299" spans="1:24" x14ac:dyDescent="0.45">
      <c r="A299" t="s">
        <v>59</v>
      </c>
      <c r="B299" t="s">
        <v>38</v>
      </c>
      <c r="C299">
        <v>972</v>
      </c>
      <c r="D299">
        <v>8.4362139000000003E-2</v>
      </c>
      <c r="E299">
        <v>0.19135802399999999</v>
      </c>
      <c r="F299">
        <v>0.440860215</v>
      </c>
      <c r="G299">
        <v>0.23798627</v>
      </c>
      <c r="H299">
        <v>0.30394190799999998</v>
      </c>
      <c r="I299">
        <v>0.33066361500000002</v>
      </c>
      <c r="J299">
        <v>0.63460552299999995</v>
      </c>
      <c r="K299">
        <v>9.2677344999999994E-2</v>
      </c>
      <c r="L299">
        <v>6.8039323082671901</v>
      </c>
      <c r="M299">
        <v>0.28676470500000001</v>
      </c>
      <c r="N299">
        <v>1.5000000596046399</v>
      </c>
      <c r="O299">
        <v>0</v>
      </c>
      <c r="P299">
        <v>0.18294251710176401</v>
      </c>
      <c r="Q299">
        <v>7.2045229617506203</v>
      </c>
      <c r="R299">
        <v>90.496040544715797</v>
      </c>
      <c r="S299">
        <v>-25.8778564713325</v>
      </c>
      <c r="T299">
        <v>0.28213100158536902</v>
      </c>
      <c r="U299">
        <v>76.705991045256695</v>
      </c>
      <c r="V299" t="s">
        <v>59</v>
      </c>
      <c r="W299">
        <v>22186</v>
      </c>
      <c r="X299">
        <v>668930</v>
      </c>
    </row>
    <row r="300" spans="1:24" x14ac:dyDescent="0.45">
      <c r="A300" t="s">
        <v>1261</v>
      </c>
      <c r="B300" t="s">
        <v>28</v>
      </c>
      <c r="C300">
        <v>1031</v>
      </c>
      <c r="D300">
        <v>5.8195926000000002E-2</v>
      </c>
      <c r="E300">
        <v>0.21726479100000001</v>
      </c>
      <c r="F300">
        <v>0.26785714199999999</v>
      </c>
      <c r="G300">
        <v>0.23263157800000001</v>
      </c>
      <c r="H300">
        <v>0.28180039099999998</v>
      </c>
      <c r="I300">
        <v>0.37157894699999999</v>
      </c>
      <c r="J300">
        <v>0.65337933800000003</v>
      </c>
      <c r="K300">
        <v>0.13894736899999999</v>
      </c>
      <c r="L300">
        <v>7.4582643455476498</v>
      </c>
      <c r="M300">
        <v>0.28471248199999999</v>
      </c>
      <c r="N300">
        <v>2.7000000625848699</v>
      </c>
      <c r="O300">
        <v>0.79999999701976698</v>
      </c>
      <c r="P300">
        <v>7.0353481769561697</v>
      </c>
      <c r="Q300">
        <v>0.473313786555081</v>
      </c>
      <c r="R300">
        <v>97.897616776619898</v>
      </c>
      <c r="S300">
        <v>-24.171377238835301</v>
      </c>
      <c r="T300">
        <v>0.28418275136537002</v>
      </c>
      <c r="U300">
        <v>76.247779292414606</v>
      </c>
      <c r="V300" t="s">
        <v>1261</v>
      </c>
      <c r="W300">
        <v>21614</v>
      </c>
      <c r="X300">
        <v>664728</v>
      </c>
    </row>
    <row r="301" spans="1:24" x14ac:dyDescent="0.45">
      <c r="A301" t="s">
        <v>1262</v>
      </c>
      <c r="B301" t="s">
        <v>32</v>
      </c>
      <c r="C301">
        <v>1244</v>
      </c>
      <c r="D301">
        <v>4.6623794000000003E-2</v>
      </c>
      <c r="E301">
        <v>0.17524115700000001</v>
      </c>
      <c r="F301">
        <v>0.26605504499999999</v>
      </c>
      <c r="G301">
        <v>0.23903697300000001</v>
      </c>
      <c r="H301">
        <v>0.27705977300000001</v>
      </c>
      <c r="I301">
        <v>0.368013757</v>
      </c>
      <c r="J301">
        <v>0.64507353000000001</v>
      </c>
      <c r="K301">
        <v>0.12897678400000001</v>
      </c>
      <c r="L301">
        <v>2.6419270014668199</v>
      </c>
      <c r="M301">
        <v>0.26652220999999998</v>
      </c>
      <c r="N301">
        <v>-6.0999999046325604</v>
      </c>
      <c r="O301">
        <v>-5.8999999016523299</v>
      </c>
      <c r="P301">
        <v>-5.0290903551503998</v>
      </c>
      <c r="Q301">
        <v>-1.2651043939404101</v>
      </c>
      <c r="R301">
        <v>112.989964190702</v>
      </c>
      <c r="S301">
        <v>-35.658804524858297</v>
      </c>
      <c r="T301">
        <v>0.27939724555975398</v>
      </c>
      <c r="U301">
        <v>75.838006578910694</v>
      </c>
      <c r="V301" t="s">
        <v>1262</v>
      </c>
      <c r="W301">
        <v>16725</v>
      </c>
      <c r="X301">
        <v>624431</v>
      </c>
    </row>
    <row r="302" spans="1:24" x14ac:dyDescent="0.45">
      <c r="A302" t="s">
        <v>1080</v>
      </c>
      <c r="B302" t="s">
        <v>64</v>
      </c>
      <c r="C302">
        <v>631</v>
      </c>
      <c r="D302">
        <v>9.3502376999999998E-2</v>
      </c>
      <c r="E302">
        <v>0.32805071299999999</v>
      </c>
      <c r="F302">
        <v>0.28502415399999997</v>
      </c>
      <c r="G302">
        <v>0.20494699599999999</v>
      </c>
      <c r="H302">
        <v>0.28095238</v>
      </c>
      <c r="I302">
        <v>0.406360424</v>
      </c>
      <c r="J302">
        <v>0.68731280400000005</v>
      </c>
      <c r="K302">
        <v>0.20141342800000001</v>
      </c>
      <c r="L302">
        <v>5.4398279260375499</v>
      </c>
      <c r="M302">
        <v>0.26567164100000001</v>
      </c>
      <c r="N302">
        <v>1.4000000208616199</v>
      </c>
      <c r="O302">
        <v>0</v>
      </c>
      <c r="P302">
        <v>7.4469380080699907E-2</v>
      </c>
      <c r="Q302">
        <v>-0.46589301526546401</v>
      </c>
      <c r="R302">
        <v>66.422989516894603</v>
      </c>
      <c r="S302">
        <v>-8.1505525266720493</v>
      </c>
      <c r="T302">
        <v>0.29686636994978399</v>
      </c>
      <c r="U302">
        <v>75.655771849313595</v>
      </c>
      <c r="V302" t="s">
        <v>1080</v>
      </c>
      <c r="W302">
        <v>25845</v>
      </c>
      <c r="X302">
        <v>669911</v>
      </c>
    </row>
    <row r="303" spans="1:24" x14ac:dyDescent="0.45">
      <c r="A303" t="s">
        <v>1321</v>
      </c>
      <c r="B303" t="s">
        <v>43</v>
      </c>
      <c r="C303">
        <v>454</v>
      </c>
      <c r="D303">
        <v>0.105726872</v>
      </c>
      <c r="E303">
        <v>0.26211453699999998</v>
      </c>
      <c r="F303">
        <v>0.40336134400000001</v>
      </c>
      <c r="G303">
        <v>0.20250000000000001</v>
      </c>
      <c r="H303">
        <v>0.29424778699999998</v>
      </c>
      <c r="I303">
        <v>0.29749999999999999</v>
      </c>
      <c r="J303">
        <v>0.59174778699999997</v>
      </c>
      <c r="K303">
        <v>9.5000000000000001E-2</v>
      </c>
      <c r="L303">
        <v>1.9181146576399</v>
      </c>
      <c r="M303">
        <v>0.267399267</v>
      </c>
      <c r="N303">
        <v>-0.50000002980232205</v>
      </c>
      <c r="O303">
        <v>-0.10000000894069599</v>
      </c>
      <c r="P303">
        <v>-0.71791771799325899</v>
      </c>
      <c r="Q303">
        <v>-0.56676413398236003</v>
      </c>
      <c r="R303">
        <v>37.702861490158</v>
      </c>
      <c r="S303">
        <v>-16.4488802752815</v>
      </c>
      <c r="T303">
        <v>0.26925595038759997</v>
      </c>
      <c r="U303">
        <v>73.708534780360793</v>
      </c>
      <c r="V303" t="s">
        <v>1321</v>
      </c>
      <c r="W303">
        <v>20287</v>
      </c>
      <c r="X303">
        <v>666163</v>
      </c>
    </row>
    <row r="304" spans="1:24" x14ac:dyDescent="0.45">
      <c r="A304" t="s">
        <v>1322</v>
      </c>
      <c r="B304" t="s">
        <v>45</v>
      </c>
      <c r="C304">
        <v>495</v>
      </c>
      <c r="D304">
        <v>8.8888887999999999E-2</v>
      </c>
      <c r="E304">
        <v>0.23232323199999999</v>
      </c>
      <c r="F304">
        <v>0.382608695</v>
      </c>
      <c r="G304">
        <v>0.21689497699999999</v>
      </c>
      <c r="H304">
        <v>0.29652351700000001</v>
      </c>
      <c r="I304">
        <v>0.31735159800000001</v>
      </c>
      <c r="J304">
        <v>0.61387511500000003</v>
      </c>
      <c r="K304">
        <v>0.100456621</v>
      </c>
      <c r="L304">
        <v>6.0194046883155199</v>
      </c>
      <c r="M304">
        <v>0.27760252299999999</v>
      </c>
      <c r="N304">
        <v>2.1000000536441799</v>
      </c>
      <c r="O304">
        <v>1.1000000014901099</v>
      </c>
      <c r="P304">
        <v>2.46650482714176</v>
      </c>
      <c r="Q304">
        <v>0.85111395316198402</v>
      </c>
      <c r="R304">
        <v>43.091338665578</v>
      </c>
      <c r="S304">
        <v>-15.839041052963999</v>
      </c>
      <c r="T304">
        <v>0.276056344523751</v>
      </c>
      <c r="U304">
        <v>72.997225080140595</v>
      </c>
      <c r="V304" t="s">
        <v>1322</v>
      </c>
      <c r="W304">
        <v>18067</v>
      </c>
      <c r="X304">
        <v>596117</v>
      </c>
    </row>
    <row r="305" spans="1:24" x14ac:dyDescent="0.45">
      <c r="A305" t="s">
        <v>1263</v>
      </c>
      <c r="B305" t="s">
        <v>96</v>
      </c>
      <c r="C305">
        <v>1275</v>
      </c>
      <c r="D305">
        <v>3.7647057999999997E-2</v>
      </c>
      <c r="E305">
        <v>0.250980392</v>
      </c>
      <c r="F305">
        <v>0.15</v>
      </c>
      <c r="G305">
        <v>0.230452674</v>
      </c>
      <c r="H305">
        <v>0.26121164400000002</v>
      </c>
      <c r="I305">
        <v>0.36625514399999998</v>
      </c>
      <c r="J305">
        <v>0.627466788</v>
      </c>
      <c r="K305">
        <v>0.13580247000000001</v>
      </c>
      <c r="L305">
        <v>3.5563940486885901</v>
      </c>
      <c r="M305">
        <v>0.283564814</v>
      </c>
      <c r="N305">
        <v>-0.300000019371509</v>
      </c>
      <c r="O305">
        <v>-3.1000000163912702</v>
      </c>
      <c r="P305">
        <v>-1.4246273568423899</v>
      </c>
      <c r="Q305">
        <v>-0.89016066771000601</v>
      </c>
      <c r="R305">
        <v>104.71939689804999</v>
      </c>
      <c r="S305">
        <v>-43.633503010969399</v>
      </c>
      <c r="T305">
        <v>0.27180884813699102</v>
      </c>
      <c r="U305">
        <v>72.939859087929406</v>
      </c>
      <c r="V305" t="s">
        <v>1263</v>
      </c>
      <c r="W305">
        <v>10028</v>
      </c>
      <c r="X305">
        <v>542194</v>
      </c>
    </row>
    <row r="306" spans="1:24" x14ac:dyDescent="0.45">
      <c r="A306" t="s">
        <v>177</v>
      </c>
      <c r="B306" t="s">
        <v>49</v>
      </c>
      <c r="C306">
        <v>459</v>
      </c>
      <c r="D306">
        <v>8.4967319999999999E-2</v>
      </c>
      <c r="E306">
        <v>0.21786492299999999</v>
      </c>
      <c r="F306">
        <v>0.39</v>
      </c>
      <c r="G306">
        <v>0.21568627400000001</v>
      </c>
      <c r="H306">
        <v>0.291028446</v>
      </c>
      <c r="I306">
        <v>0.31127450899999998</v>
      </c>
      <c r="J306">
        <v>0.60230295499999997</v>
      </c>
      <c r="K306">
        <v>9.5588234999999994E-2</v>
      </c>
      <c r="L306">
        <v>3.96039686715008</v>
      </c>
      <c r="M306">
        <v>0.26797385600000001</v>
      </c>
      <c r="N306">
        <v>-1.5999999269843099</v>
      </c>
      <c r="O306">
        <v>-1.1000000014901099</v>
      </c>
      <c r="P306">
        <v>-1.7703486084938</v>
      </c>
      <c r="Q306">
        <v>-1.44341868767514</v>
      </c>
      <c r="R306">
        <v>38.4042289877261</v>
      </c>
      <c r="S306">
        <v>-16.056839463678401</v>
      </c>
      <c r="T306">
        <v>0.26933760601177498</v>
      </c>
      <c r="U306">
        <v>72.622893045491793</v>
      </c>
      <c r="V306" t="s">
        <v>177</v>
      </c>
      <c r="W306">
        <v>23690</v>
      </c>
      <c r="X306">
        <v>677587</v>
      </c>
    </row>
    <row r="307" spans="1:24" x14ac:dyDescent="0.45">
      <c r="A307" t="s">
        <v>1264</v>
      </c>
      <c r="B307" t="s">
        <v>166</v>
      </c>
      <c r="C307">
        <v>2297</v>
      </c>
      <c r="D307">
        <v>7.5315628999999995E-2</v>
      </c>
      <c r="E307">
        <v>0.14410100100000001</v>
      </c>
      <c r="F307">
        <v>0.52265861000000002</v>
      </c>
      <c r="G307">
        <v>0.24672170900000001</v>
      </c>
      <c r="H307">
        <v>0.31089459600000002</v>
      </c>
      <c r="I307">
        <v>0.313258863</v>
      </c>
      <c r="J307">
        <v>0.62415345899999997</v>
      </c>
      <c r="K307">
        <v>6.6537154000000001E-2</v>
      </c>
      <c r="L307">
        <v>5.3086407033205996</v>
      </c>
      <c r="M307">
        <v>0.29067747500000002</v>
      </c>
      <c r="N307">
        <v>8.3000005036592395</v>
      </c>
      <c r="O307">
        <v>1.40000000596046</v>
      </c>
      <c r="P307">
        <v>12.209064900874999</v>
      </c>
      <c r="Q307">
        <v>-0.85694289417005998</v>
      </c>
      <c r="R307">
        <v>209.44952721813999</v>
      </c>
      <c r="S307">
        <v>-67.118448325299198</v>
      </c>
      <c r="T307">
        <v>0.27928832426759598</v>
      </c>
      <c r="U307">
        <v>72.486060625034796</v>
      </c>
      <c r="V307" t="s">
        <v>1264</v>
      </c>
      <c r="W307">
        <v>19339</v>
      </c>
      <c r="X307">
        <v>670032</v>
      </c>
    </row>
    <row r="308" spans="1:24" x14ac:dyDescent="0.45">
      <c r="A308" t="s">
        <v>1323</v>
      </c>
      <c r="B308" t="s">
        <v>84</v>
      </c>
      <c r="C308">
        <v>455</v>
      </c>
      <c r="D308">
        <v>5.0549450000000003E-2</v>
      </c>
      <c r="E308">
        <v>0.29670329600000001</v>
      </c>
      <c r="F308">
        <v>0.17037036999999999</v>
      </c>
      <c r="G308">
        <v>0.23167848599999999</v>
      </c>
      <c r="H308">
        <v>0.27333333300000001</v>
      </c>
      <c r="I308">
        <v>0.35224586200000002</v>
      </c>
      <c r="J308">
        <v>0.62557919500000003</v>
      </c>
      <c r="K308">
        <v>0.120567376</v>
      </c>
      <c r="L308">
        <v>6.5413441138108199</v>
      </c>
      <c r="M308">
        <v>0.31182795600000002</v>
      </c>
      <c r="N308">
        <v>0.20000001788139299</v>
      </c>
      <c r="O308">
        <v>0.60000000894069605</v>
      </c>
      <c r="P308">
        <v>2.4012817982584198</v>
      </c>
      <c r="Q308">
        <v>0.62185927433892996</v>
      </c>
      <c r="R308">
        <v>39.179698908351099</v>
      </c>
      <c r="S308">
        <v>-14.9015357404726</v>
      </c>
      <c r="T308">
        <v>0.27298045065667798</v>
      </c>
      <c r="U308">
        <v>72.211160153657801</v>
      </c>
      <c r="V308" t="s">
        <v>1323</v>
      </c>
      <c r="W308">
        <v>16947</v>
      </c>
      <c r="X308">
        <v>656537</v>
      </c>
    </row>
    <row r="309" spans="1:24" x14ac:dyDescent="0.45">
      <c r="A309" t="s">
        <v>1305</v>
      </c>
      <c r="B309" t="s">
        <v>166</v>
      </c>
      <c r="C309">
        <v>527</v>
      </c>
      <c r="D309">
        <v>0.11195445900000001</v>
      </c>
      <c r="E309">
        <v>0.21631878500000001</v>
      </c>
      <c r="F309">
        <v>0.51754385899999999</v>
      </c>
      <c r="G309">
        <v>0.18543046299999999</v>
      </c>
      <c r="H309">
        <v>0.28380952300000001</v>
      </c>
      <c r="I309">
        <v>0.33333333300000001</v>
      </c>
      <c r="J309">
        <v>0.61714285599999996</v>
      </c>
      <c r="K309">
        <v>0.14790286999999999</v>
      </c>
      <c r="L309">
        <v>4.7106802889060697</v>
      </c>
      <c r="M309">
        <v>0.215568862</v>
      </c>
      <c r="N309">
        <v>0.30000003427267002</v>
      </c>
      <c r="O309">
        <v>1.20000002533197</v>
      </c>
      <c r="P309">
        <v>1.62516622245311</v>
      </c>
      <c r="Q309">
        <v>-1.05802825046703</v>
      </c>
      <c r="R309">
        <v>45.547516010641203</v>
      </c>
      <c r="S309">
        <v>-17.609812982440801</v>
      </c>
      <c r="T309">
        <v>0.27385431141343702</v>
      </c>
      <c r="U309">
        <v>72.110916063976106</v>
      </c>
      <c r="V309" t="s">
        <v>1305</v>
      </c>
      <c r="W309">
        <v>20178</v>
      </c>
      <c r="X309">
        <v>678246</v>
      </c>
    </row>
    <row r="310" spans="1:24" x14ac:dyDescent="0.45">
      <c r="A310" t="s">
        <v>1265</v>
      </c>
      <c r="B310" t="s">
        <v>43</v>
      </c>
      <c r="C310">
        <v>1185</v>
      </c>
      <c r="D310">
        <v>0.123206751</v>
      </c>
      <c r="E310">
        <v>0.26582278399999998</v>
      </c>
      <c r="F310">
        <v>0.46349206300000001</v>
      </c>
      <c r="G310">
        <v>0.18597857800000001</v>
      </c>
      <c r="H310">
        <v>0.28813559300000002</v>
      </c>
      <c r="I310">
        <v>0.29113924000000002</v>
      </c>
      <c r="J310">
        <v>0.57927483300000004</v>
      </c>
      <c r="K310">
        <v>0.105160662</v>
      </c>
      <c r="L310">
        <v>6.41967392147345</v>
      </c>
      <c r="M310">
        <v>0.24892703799999999</v>
      </c>
      <c r="N310">
        <v>3.9999997988343199</v>
      </c>
      <c r="O310">
        <v>2.1999999657273199</v>
      </c>
      <c r="P310">
        <v>4.7108594477176604</v>
      </c>
      <c r="Q310">
        <v>4.3661943813785902</v>
      </c>
      <c r="R310">
        <v>93.336559847504802</v>
      </c>
      <c r="S310">
        <v>-46.653925008564201</v>
      </c>
      <c r="T310">
        <v>0.264468397983049</v>
      </c>
      <c r="U310">
        <v>71.468668467635297</v>
      </c>
      <c r="V310" t="s">
        <v>1265</v>
      </c>
      <c r="W310">
        <v>22458</v>
      </c>
      <c r="X310">
        <v>670764</v>
      </c>
    </row>
    <row r="311" spans="1:24" x14ac:dyDescent="0.45">
      <c r="A311" t="s">
        <v>1266</v>
      </c>
      <c r="B311" t="s">
        <v>28</v>
      </c>
      <c r="C311">
        <v>1740</v>
      </c>
      <c r="D311">
        <v>7.5862068000000005E-2</v>
      </c>
      <c r="E311">
        <v>0.26436781599999998</v>
      </c>
      <c r="F311">
        <v>0.28695652100000002</v>
      </c>
      <c r="G311">
        <v>0.24063492</v>
      </c>
      <c r="H311">
        <v>0.30104408300000002</v>
      </c>
      <c r="I311">
        <v>0.36380952300000002</v>
      </c>
      <c r="J311">
        <v>0.66485360599999999</v>
      </c>
      <c r="K311">
        <v>0.12317460299999999</v>
      </c>
      <c r="L311">
        <v>6.9947998904293698</v>
      </c>
      <c r="M311">
        <v>0.31963470300000002</v>
      </c>
      <c r="N311">
        <v>6.2999998256564096</v>
      </c>
      <c r="O311">
        <v>4.10000006109476</v>
      </c>
      <c r="P311">
        <v>8.7932499051094002</v>
      </c>
      <c r="Q311">
        <v>4.74854335631243</v>
      </c>
      <c r="R311">
        <v>173.53850019112599</v>
      </c>
      <c r="S311">
        <v>-37.289755298342101</v>
      </c>
      <c r="T311">
        <v>0.28964261174686801</v>
      </c>
      <c r="U311">
        <v>69.065397653307599</v>
      </c>
      <c r="V311" t="s">
        <v>1266</v>
      </c>
      <c r="W311">
        <v>19262</v>
      </c>
      <c r="X311">
        <v>641658</v>
      </c>
    </row>
    <row r="312" spans="1:24" x14ac:dyDescent="0.45">
      <c r="A312" t="s">
        <v>1306</v>
      </c>
      <c r="B312" t="s">
        <v>84</v>
      </c>
      <c r="C312">
        <v>860</v>
      </c>
      <c r="D312">
        <v>5.116279E-2</v>
      </c>
      <c r="E312">
        <v>0.16744186</v>
      </c>
      <c r="F312">
        <v>0.30555555499999998</v>
      </c>
      <c r="G312">
        <v>0.220812182</v>
      </c>
      <c r="H312">
        <v>0.27347417800000001</v>
      </c>
      <c r="I312">
        <v>0.34010152199999999</v>
      </c>
      <c r="J312">
        <v>0.61357569999999995</v>
      </c>
      <c r="K312">
        <v>0.11928933999999999</v>
      </c>
      <c r="L312">
        <v>3.9576248647083698</v>
      </c>
      <c r="M312">
        <v>0.24242424200000001</v>
      </c>
      <c r="N312">
        <v>2.1000000387430098</v>
      </c>
      <c r="O312">
        <v>-2.3999999985098799</v>
      </c>
      <c r="P312">
        <v>-0.30014280602335902</v>
      </c>
      <c r="Q312">
        <v>-1.6162305818870599</v>
      </c>
      <c r="R312">
        <v>71.471582794174296</v>
      </c>
      <c r="S312">
        <v>-30.454900322869602</v>
      </c>
      <c r="T312">
        <v>0.27056908019831399</v>
      </c>
      <c r="U312">
        <v>67.712097909961699</v>
      </c>
      <c r="V312" t="s">
        <v>1306</v>
      </c>
      <c r="W312">
        <v>21538</v>
      </c>
      <c r="X312">
        <v>663743</v>
      </c>
    </row>
    <row r="313" spans="1:24" x14ac:dyDescent="0.45">
      <c r="A313" t="s">
        <v>1331</v>
      </c>
      <c r="B313" t="s">
        <v>76</v>
      </c>
      <c r="C313">
        <v>396</v>
      </c>
      <c r="D313">
        <v>7.3232323000000002E-2</v>
      </c>
      <c r="E313">
        <v>0.30050505</v>
      </c>
      <c r="F313">
        <v>0.243697478</v>
      </c>
      <c r="G313">
        <v>0.19667589999999999</v>
      </c>
      <c r="H313">
        <v>0.262626262</v>
      </c>
      <c r="I313">
        <v>0.332409972</v>
      </c>
      <c r="J313">
        <v>0.59503623400000005</v>
      </c>
      <c r="K313">
        <v>0.13573407200000001</v>
      </c>
      <c r="L313">
        <v>6.8135420575835104</v>
      </c>
      <c r="M313">
        <v>0.26068375999999999</v>
      </c>
      <c r="N313">
        <v>1.6999999284744201</v>
      </c>
      <c r="O313">
        <v>0.20000000298023199</v>
      </c>
      <c r="P313">
        <v>1.00501366704702</v>
      </c>
      <c r="Q313">
        <v>2.2083060538861901</v>
      </c>
      <c r="R313">
        <v>30.751710075916801</v>
      </c>
      <c r="S313">
        <v>-16.4993870742301</v>
      </c>
      <c r="T313">
        <v>0.26236241453825798</v>
      </c>
      <c r="U313">
        <v>67.628490588326002</v>
      </c>
      <c r="V313" t="s">
        <v>1331</v>
      </c>
      <c r="W313">
        <v>18353</v>
      </c>
      <c r="X313">
        <v>663662</v>
      </c>
    </row>
    <row r="314" spans="1:24" x14ac:dyDescent="0.45">
      <c r="A314" t="s">
        <v>1307</v>
      </c>
      <c r="B314" t="s">
        <v>53</v>
      </c>
      <c r="C314">
        <v>854</v>
      </c>
      <c r="D314">
        <v>8.5480092999999993E-2</v>
      </c>
      <c r="E314">
        <v>0.23887587800000001</v>
      </c>
      <c r="F314">
        <v>0.35784313699999998</v>
      </c>
      <c r="G314">
        <v>0.21767810000000001</v>
      </c>
      <c r="H314">
        <v>0.29285714200000001</v>
      </c>
      <c r="I314">
        <v>0.28891820499999998</v>
      </c>
      <c r="J314">
        <v>0.581775347</v>
      </c>
      <c r="K314">
        <v>7.1240104999999998E-2</v>
      </c>
      <c r="L314">
        <v>6.9339829086187299</v>
      </c>
      <c r="M314">
        <v>0.28832116699999999</v>
      </c>
      <c r="N314">
        <v>5.9000001922249696</v>
      </c>
      <c r="O314">
        <v>1.9000000283122001</v>
      </c>
      <c r="P314">
        <v>5.3974553570151302</v>
      </c>
      <c r="Q314">
        <v>3.3294329093769099</v>
      </c>
      <c r="R314">
        <v>65.901052140335096</v>
      </c>
      <c r="S314">
        <v>-36.707555561622002</v>
      </c>
      <c r="T314">
        <v>0.26263802653984403</v>
      </c>
      <c r="U314">
        <v>64.817288914889303</v>
      </c>
      <c r="V314" t="s">
        <v>1307</v>
      </c>
      <c r="W314">
        <v>15730</v>
      </c>
      <c r="X314">
        <v>642180</v>
      </c>
    </row>
    <row r="315" spans="1:24" x14ac:dyDescent="0.45">
      <c r="A315" t="s">
        <v>1332</v>
      </c>
      <c r="B315" t="s">
        <v>86</v>
      </c>
      <c r="C315">
        <v>352</v>
      </c>
      <c r="D315">
        <v>5.1136362999999997E-2</v>
      </c>
      <c r="E315">
        <v>0.26136363600000001</v>
      </c>
      <c r="F315">
        <v>0.19565217300000001</v>
      </c>
      <c r="G315">
        <v>0.22018348600000001</v>
      </c>
      <c r="H315">
        <v>0.26285714199999999</v>
      </c>
      <c r="I315">
        <v>0.327217125</v>
      </c>
      <c r="J315">
        <v>0.59007426699999999</v>
      </c>
      <c r="K315">
        <v>0.107033639</v>
      </c>
      <c r="L315">
        <v>3.51197233405862</v>
      </c>
      <c r="M315">
        <v>0.287553648</v>
      </c>
      <c r="N315">
        <v>-0.60000000894069605</v>
      </c>
      <c r="O315">
        <v>-0.20000000298023199</v>
      </c>
      <c r="P315">
        <v>-0.45080147683620397</v>
      </c>
      <c r="Q315">
        <v>-1.3629943812265899</v>
      </c>
      <c r="R315">
        <v>25.992636008560201</v>
      </c>
      <c r="S315">
        <v>-16.028269642591798</v>
      </c>
      <c r="T315">
        <v>0.25840160914829802</v>
      </c>
      <c r="U315">
        <v>63.928516682037497</v>
      </c>
      <c r="V315" t="s">
        <v>1332</v>
      </c>
      <c r="W315">
        <v>27735</v>
      </c>
      <c r="X315">
        <v>689172</v>
      </c>
    </row>
    <row r="316" spans="1:24" x14ac:dyDescent="0.45">
      <c r="A316" t="s">
        <v>1333</v>
      </c>
      <c r="B316" t="s">
        <v>86</v>
      </c>
      <c r="C316">
        <v>366</v>
      </c>
      <c r="D316">
        <v>3.8251366000000002E-2</v>
      </c>
      <c r="E316">
        <v>0.23497267699999999</v>
      </c>
      <c r="F316">
        <v>0.16279069700000001</v>
      </c>
      <c r="G316">
        <v>0.20648967500000001</v>
      </c>
      <c r="H316">
        <v>0.24793388399999999</v>
      </c>
      <c r="I316">
        <v>0.351032448</v>
      </c>
      <c r="J316">
        <v>0.59896633200000005</v>
      </c>
      <c r="K316">
        <v>0.14454277300000001</v>
      </c>
      <c r="L316">
        <v>3.8661432769710702</v>
      </c>
      <c r="M316">
        <v>0.242914979</v>
      </c>
      <c r="N316">
        <v>-1.2999998927116301</v>
      </c>
      <c r="O316">
        <v>-0.30000001192092801</v>
      </c>
      <c r="P316">
        <v>-1.06424689292907E-2</v>
      </c>
      <c r="Q316">
        <v>-0.49801631364971399</v>
      </c>
      <c r="R316">
        <v>26.884124413088301</v>
      </c>
      <c r="S316">
        <v>-17.361189939126</v>
      </c>
      <c r="T316">
        <v>0.259264734658327</v>
      </c>
      <c r="U316">
        <v>62.599193547900597</v>
      </c>
      <c r="V316" t="s">
        <v>1333</v>
      </c>
      <c r="W316">
        <v>27577</v>
      </c>
      <c r="X316">
        <v>669477</v>
      </c>
    </row>
    <row r="317" spans="1:24" x14ac:dyDescent="0.45">
      <c r="A317" t="s">
        <v>1334</v>
      </c>
      <c r="B317" t="s">
        <v>121</v>
      </c>
      <c r="C317">
        <v>370</v>
      </c>
      <c r="D317">
        <v>0.10270270200000001</v>
      </c>
      <c r="E317">
        <v>0.30270270199999999</v>
      </c>
      <c r="F317">
        <v>0.33928571400000002</v>
      </c>
      <c r="G317">
        <v>0.19195046399999999</v>
      </c>
      <c r="H317">
        <v>0.284552845</v>
      </c>
      <c r="I317">
        <v>0.30959752299999999</v>
      </c>
      <c r="J317">
        <v>0.59415036799999998</v>
      </c>
      <c r="K317">
        <v>0.117647059</v>
      </c>
      <c r="L317">
        <v>2.4209464365338098</v>
      </c>
      <c r="M317">
        <v>0.26213592200000002</v>
      </c>
      <c r="N317">
        <v>-0.40000000596046398</v>
      </c>
      <c r="O317">
        <v>0.70000001788139299</v>
      </c>
      <c r="P317">
        <v>-0.78047144925221801</v>
      </c>
      <c r="Q317">
        <v>-2.1310947262681998</v>
      </c>
      <c r="R317">
        <v>29.293099488444099</v>
      </c>
      <c r="S317">
        <v>-15.337445032470301</v>
      </c>
      <c r="T317">
        <v>0.26539769549460701</v>
      </c>
      <c r="U317">
        <v>62.2666889504398</v>
      </c>
      <c r="V317" t="s">
        <v>1334</v>
      </c>
      <c r="W317">
        <v>29617</v>
      </c>
      <c r="X317">
        <v>680779</v>
      </c>
    </row>
    <row r="318" spans="1:24" x14ac:dyDescent="0.45">
      <c r="A318" t="s">
        <v>1267</v>
      </c>
      <c r="B318" t="s">
        <v>41</v>
      </c>
      <c r="C318">
        <v>1235</v>
      </c>
      <c r="D318">
        <v>7.2064776999999997E-2</v>
      </c>
      <c r="E318">
        <v>0.27125505999999999</v>
      </c>
      <c r="F318">
        <v>0.26567164100000001</v>
      </c>
      <c r="G318">
        <v>0.207174887</v>
      </c>
      <c r="H318">
        <v>0.274429967</v>
      </c>
      <c r="I318">
        <v>0.31838565000000002</v>
      </c>
      <c r="J318">
        <v>0.59281561699999996</v>
      </c>
      <c r="K318">
        <v>0.111210763</v>
      </c>
      <c r="L318">
        <v>3.3084188767322602</v>
      </c>
      <c r="M318">
        <v>0.27415143600000003</v>
      </c>
      <c r="N318">
        <v>-9.9999859929084695E-2</v>
      </c>
      <c r="O318">
        <v>-2.9999999850988299</v>
      </c>
      <c r="P318">
        <v>-0.75985414627939396</v>
      </c>
      <c r="Q318">
        <v>6.9255390902981107E-2</v>
      </c>
      <c r="R318">
        <v>92.388445074276703</v>
      </c>
      <c r="S318">
        <v>-54.491683860702601</v>
      </c>
      <c r="T318">
        <v>0.26272445441069597</v>
      </c>
      <c r="U318">
        <v>61.524529006064498</v>
      </c>
      <c r="V318" t="s">
        <v>1267</v>
      </c>
      <c r="W318">
        <v>13355</v>
      </c>
      <c r="X318">
        <v>571912</v>
      </c>
    </row>
    <row r="319" spans="1:24" x14ac:dyDescent="0.45">
      <c r="A319" t="s">
        <v>1324</v>
      </c>
      <c r="B319" t="s">
        <v>47</v>
      </c>
      <c r="C319">
        <v>429</v>
      </c>
      <c r="D319">
        <v>7.9254079000000005E-2</v>
      </c>
      <c r="E319">
        <v>0.31934731900000002</v>
      </c>
      <c r="F319">
        <v>0.24817518199999999</v>
      </c>
      <c r="G319">
        <v>0.18556701</v>
      </c>
      <c r="H319">
        <v>0.25874125799999997</v>
      </c>
      <c r="I319">
        <v>0.30154639100000002</v>
      </c>
      <c r="J319">
        <v>0.56028764900000005</v>
      </c>
      <c r="K319">
        <v>0.11597938100000001</v>
      </c>
      <c r="L319">
        <v>6.7428032775230697</v>
      </c>
      <c r="M319">
        <v>0.25514403200000002</v>
      </c>
      <c r="N319">
        <v>1.0999999493360499</v>
      </c>
      <c r="O319">
        <v>1.8000000044703399</v>
      </c>
      <c r="P319">
        <v>0.35969530045986098</v>
      </c>
      <c r="Q319">
        <v>0.96266349591314704</v>
      </c>
      <c r="R319">
        <v>28.943351229310501</v>
      </c>
      <c r="S319">
        <v>-22.374906460165501</v>
      </c>
      <c r="T319">
        <v>0.25050078447048402</v>
      </c>
      <c r="U319">
        <v>56.482661427477602</v>
      </c>
      <c r="V319" t="s">
        <v>1324</v>
      </c>
      <c r="W319">
        <v>19346</v>
      </c>
      <c r="X319">
        <v>642201</v>
      </c>
    </row>
    <row r="320" spans="1:24" x14ac:dyDescent="0.45">
      <c r="A320" t="s">
        <v>1308</v>
      </c>
      <c r="B320" t="s">
        <v>76</v>
      </c>
      <c r="C320">
        <v>736</v>
      </c>
      <c r="D320">
        <v>5.5706521000000002E-2</v>
      </c>
      <c r="E320">
        <v>0.18342391299999999</v>
      </c>
      <c r="F320">
        <v>0.30370370299999999</v>
      </c>
      <c r="G320">
        <v>0.21005917099999999</v>
      </c>
      <c r="H320">
        <v>0.25623268599999999</v>
      </c>
      <c r="I320">
        <v>0.28402366800000001</v>
      </c>
      <c r="J320">
        <v>0.54025635400000005</v>
      </c>
      <c r="K320">
        <v>7.3964497000000004E-2</v>
      </c>
      <c r="L320">
        <v>3.8257330450326501</v>
      </c>
      <c r="M320">
        <v>0.24859813</v>
      </c>
      <c r="N320">
        <v>0.19999998062849</v>
      </c>
      <c r="O320">
        <v>0.30000000447034803</v>
      </c>
      <c r="P320">
        <v>0.24007332324981601</v>
      </c>
      <c r="Q320">
        <v>-0.57671462697908205</v>
      </c>
      <c r="R320">
        <v>43.433210498544597</v>
      </c>
      <c r="S320">
        <v>-43.4816208492188</v>
      </c>
      <c r="T320">
        <v>0.24108397927640801</v>
      </c>
      <c r="U320">
        <v>54.803140634298302</v>
      </c>
      <c r="V320" t="s">
        <v>1308</v>
      </c>
      <c r="W320">
        <v>22277</v>
      </c>
      <c r="X320">
        <v>669397</v>
      </c>
    </row>
    <row r="321" spans="1:24" x14ac:dyDescent="0.45">
      <c r="A321" t="s">
        <v>1268</v>
      </c>
      <c r="B321" t="s">
        <v>49</v>
      </c>
      <c r="C321">
        <v>2343</v>
      </c>
      <c r="D321">
        <v>6.0179257E-2</v>
      </c>
      <c r="E321">
        <v>0.27571489500000002</v>
      </c>
      <c r="F321">
        <v>0.21826625299999999</v>
      </c>
      <c r="G321">
        <v>0.18723404199999999</v>
      </c>
      <c r="H321">
        <v>0.24413553399999999</v>
      </c>
      <c r="I321">
        <v>0.31536642999999998</v>
      </c>
      <c r="J321">
        <v>0.55950196399999996</v>
      </c>
      <c r="K321">
        <v>0.12813238800000001</v>
      </c>
      <c r="L321">
        <v>3.0576629191392</v>
      </c>
      <c r="M321">
        <v>0.23066104000000001</v>
      </c>
      <c r="N321">
        <v>-4.39999974519014</v>
      </c>
      <c r="O321">
        <v>-2.2999999970197602</v>
      </c>
      <c r="P321">
        <v>-5.7124838019371902</v>
      </c>
      <c r="Q321">
        <v>0.22783788689412099</v>
      </c>
      <c r="R321">
        <v>138.629577382858</v>
      </c>
      <c r="S321">
        <v>-142.081742078606</v>
      </c>
      <c r="T321">
        <v>0.24285396773551801</v>
      </c>
      <c r="U321">
        <v>50.046752854707897</v>
      </c>
      <c r="V321" t="s">
        <v>1268</v>
      </c>
      <c r="W321">
        <v>12976</v>
      </c>
      <c r="X321">
        <v>595978</v>
      </c>
    </row>
    <row r="322" spans="1:24" x14ac:dyDescent="0.45">
      <c r="A322" t="s">
        <v>1325</v>
      </c>
      <c r="B322" t="s">
        <v>166</v>
      </c>
      <c r="C322">
        <v>441</v>
      </c>
      <c r="D322">
        <v>4.5351473000000003E-2</v>
      </c>
      <c r="E322">
        <v>0.30839002199999999</v>
      </c>
      <c r="F322">
        <v>0.14705882300000001</v>
      </c>
      <c r="G322">
        <v>0.19002375199999999</v>
      </c>
      <c r="H322">
        <v>0.22675736899999999</v>
      </c>
      <c r="I322">
        <v>0.31116389500000002</v>
      </c>
      <c r="J322">
        <v>0.53792126399999995</v>
      </c>
      <c r="K322">
        <v>0.12114014300000001</v>
      </c>
      <c r="L322">
        <v>3.7021293764395198</v>
      </c>
      <c r="M322">
        <v>0.25182481699999998</v>
      </c>
      <c r="N322">
        <v>-9.9999994039535495E-2</v>
      </c>
      <c r="O322">
        <v>0.10000000149011599</v>
      </c>
      <c r="P322">
        <v>0.21556970244273499</v>
      </c>
      <c r="Q322">
        <v>-0.75866618100553695</v>
      </c>
      <c r="R322">
        <v>24.521198667050299</v>
      </c>
      <c r="S322">
        <v>-27.661737599014199</v>
      </c>
      <c r="T322">
        <v>0.23514948261568</v>
      </c>
      <c r="U322">
        <v>47.3187266341791</v>
      </c>
      <c r="V322" t="s">
        <v>1325</v>
      </c>
      <c r="W322">
        <v>25543</v>
      </c>
      <c r="X322">
        <v>686676</v>
      </c>
    </row>
    <row r="323" spans="1:24" x14ac:dyDescent="0.45">
      <c r="A323" t="s">
        <v>1309</v>
      </c>
      <c r="B323" t="s">
        <v>84</v>
      </c>
      <c r="C323">
        <v>579</v>
      </c>
      <c r="D323">
        <v>7.2538859999999997E-2</v>
      </c>
      <c r="E323">
        <v>0.30742659700000002</v>
      </c>
      <c r="F323">
        <v>0.235955056</v>
      </c>
      <c r="G323">
        <v>0.17992424200000001</v>
      </c>
      <c r="H323">
        <v>0.24258289699999999</v>
      </c>
      <c r="I323">
        <v>0.274621212</v>
      </c>
      <c r="J323">
        <v>0.51720410900000002</v>
      </c>
      <c r="K323">
        <v>9.4696970000000005E-2</v>
      </c>
      <c r="L323">
        <v>4.3043337582246304</v>
      </c>
      <c r="M323">
        <v>0.25581395299999998</v>
      </c>
      <c r="N323">
        <v>-0.40000004321336702</v>
      </c>
      <c r="O323">
        <v>-0.19999997317790899</v>
      </c>
      <c r="P323">
        <v>1.7345807813107901</v>
      </c>
      <c r="Q323">
        <v>-1.68573565036058</v>
      </c>
      <c r="R323">
        <v>30.529684201269301</v>
      </c>
      <c r="S323">
        <v>-37.432384408623903</v>
      </c>
      <c r="T323">
        <v>0.232014309673409</v>
      </c>
      <c r="U323">
        <v>45.806419669891099</v>
      </c>
      <c r="V323" t="s">
        <v>1309</v>
      </c>
      <c r="W323">
        <v>19948</v>
      </c>
      <c r="X323">
        <v>665506</v>
      </c>
    </row>
    <row r="324" spans="1:24" x14ac:dyDescent="0.45">
      <c r="A324" t="s">
        <v>1326</v>
      </c>
      <c r="B324" t="s">
        <v>166</v>
      </c>
      <c r="C324">
        <v>494</v>
      </c>
      <c r="D324">
        <v>3.2388662999999998E-2</v>
      </c>
      <c r="E324">
        <v>0.226720647</v>
      </c>
      <c r="F324">
        <v>0.14285714199999999</v>
      </c>
      <c r="G324">
        <v>0.20212765899999999</v>
      </c>
      <c r="H324">
        <v>0.23108384400000001</v>
      </c>
      <c r="I324">
        <v>0.30638297799999997</v>
      </c>
      <c r="J324">
        <v>0.53746682199999996</v>
      </c>
      <c r="K324">
        <v>0.104255319</v>
      </c>
      <c r="L324">
        <v>1.9123737230671201</v>
      </c>
      <c r="M324">
        <v>0.24137931000000001</v>
      </c>
      <c r="N324">
        <v>-0.39999999850988299</v>
      </c>
      <c r="O324">
        <v>-0.30000000447034803</v>
      </c>
      <c r="P324">
        <v>-4.8346611438318997E-2</v>
      </c>
      <c r="Q324">
        <v>-0.85818669199943498</v>
      </c>
      <c r="R324">
        <v>26.366037798543399</v>
      </c>
      <c r="S324">
        <v>-32.435385535041704</v>
      </c>
      <c r="T324">
        <v>0.23271009185230901</v>
      </c>
      <c r="U324">
        <v>44.512503528307803</v>
      </c>
      <c r="V324" t="s">
        <v>1326</v>
      </c>
      <c r="W324">
        <v>22896</v>
      </c>
      <c r="X324">
        <v>672820</v>
      </c>
    </row>
    <row r="325" spans="1:24" x14ac:dyDescent="0.45">
      <c r="A325" t="s">
        <v>1327</v>
      </c>
      <c r="B325" t="s">
        <v>125</v>
      </c>
      <c r="C325">
        <v>470</v>
      </c>
      <c r="D325">
        <v>4.4680851000000001E-2</v>
      </c>
      <c r="E325">
        <v>0.35957446799999998</v>
      </c>
      <c r="F325">
        <v>0.124260355</v>
      </c>
      <c r="G325">
        <v>0.151219512</v>
      </c>
      <c r="H325">
        <v>0.19444444399999999</v>
      </c>
      <c r="I325">
        <v>0.18780487800000001</v>
      </c>
      <c r="J325">
        <v>0.382249322</v>
      </c>
      <c r="K325">
        <v>3.6585366000000001E-2</v>
      </c>
      <c r="L325">
        <v>3.5578867353263099</v>
      </c>
      <c r="M325">
        <v>0.25726141000000002</v>
      </c>
      <c r="P325">
        <v>-0.97972963185747997</v>
      </c>
      <c r="Q325">
        <v>-0.60460680653341103</v>
      </c>
      <c r="R325">
        <v>-7.7297295579885602E-3</v>
      </c>
      <c r="S325">
        <v>-55.460987588311198</v>
      </c>
      <c r="T325">
        <v>0.17397997583503999</v>
      </c>
      <c r="U325">
        <v>-2.66627983993784</v>
      </c>
      <c r="V325" t="s">
        <v>1327</v>
      </c>
      <c r="W325">
        <v>9323</v>
      </c>
      <c r="X325">
        <v>571578</v>
      </c>
    </row>
    <row r="326" spans="1:24" x14ac:dyDescent="0.45">
      <c r="A326" t="s">
        <v>1328</v>
      </c>
      <c r="B326" t="s">
        <v>96</v>
      </c>
      <c r="C326">
        <v>404</v>
      </c>
      <c r="D326">
        <v>2.7227721999999999E-2</v>
      </c>
      <c r="E326">
        <v>0.44059405899999998</v>
      </c>
      <c r="F326">
        <v>6.1797751999999997E-2</v>
      </c>
      <c r="G326">
        <v>0.103351955</v>
      </c>
      <c r="H326">
        <v>0.134770889</v>
      </c>
      <c r="I326">
        <v>0.117318435</v>
      </c>
      <c r="J326">
        <v>0.252089324</v>
      </c>
      <c r="K326">
        <v>1.396648E-2</v>
      </c>
      <c r="L326">
        <v>1.08035714</v>
      </c>
      <c r="M326">
        <v>0.205555555</v>
      </c>
      <c r="P326">
        <v>-1.60157047212123</v>
      </c>
      <c r="Q326">
        <v>-0.119064099621027</v>
      </c>
      <c r="R326">
        <v>-18.149462156585599</v>
      </c>
      <c r="S326">
        <v>-65.942467630497404</v>
      </c>
      <c r="T326">
        <v>0.116750774518498</v>
      </c>
      <c r="U326">
        <v>-36.426656093260497</v>
      </c>
      <c r="V326" t="s">
        <v>1328</v>
      </c>
      <c r="W326">
        <v>12049</v>
      </c>
      <c r="X326">
        <v>543294</v>
      </c>
    </row>
    <row r="327" spans="1:24" x14ac:dyDescent="0.45">
      <c r="A327" t="s">
        <v>1335</v>
      </c>
      <c r="B327" t="s">
        <v>47</v>
      </c>
      <c r="C327">
        <v>370</v>
      </c>
      <c r="D327">
        <v>8.1081079999999993E-3</v>
      </c>
      <c r="E327">
        <v>0.45945945900000001</v>
      </c>
      <c r="F327">
        <v>1.7647058E-2</v>
      </c>
      <c r="G327">
        <v>8.4112148999999997E-2</v>
      </c>
      <c r="H327">
        <v>9.2024539000000002E-2</v>
      </c>
      <c r="I327">
        <v>9.9688473E-2</v>
      </c>
      <c r="J327">
        <v>0.19171301199999999</v>
      </c>
      <c r="K327">
        <v>1.5576324000000001E-2</v>
      </c>
      <c r="L327">
        <v>1.96428571428571</v>
      </c>
      <c r="M327">
        <v>0.17647058800000001</v>
      </c>
      <c r="P327">
        <v>-0.39153888849250501</v>
      </c>
      <c r="Q327">
        <v>-0.50072704371996202</v>
      </c>
      <c r="R327">
        <v>-26.264709834816902</v>
      </c>
      <c r="S327">
        <v>-68.653808039489206</v>
      </c>
      <c r="T327">
        <v>8.5524498136496901E-2</v>
      </c>
      <c r="U327">
        <v>-57.229588852789099</v>
      </c>
      <c r="V327" t="s">
        <v>1335</v>
      </c>
      <c r="W327">
        <v>4676</v>
      </c>
      <c r="X327">
        <v>450203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AC25-CAC8-4FDA-BC8C-C17211D8A849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7AFF3-752A-4165-8520-65FDC62156FA}">
  <sheetPr>
    <tabColor rgb="FF00B050"/>
  </sheetPr>
  <dimension ref="A1:X155"/>
  <sheetViews>
    <sheetView workbookViewId="0">
      <selection activeCell="J148" sqref="J148"/>
    </sheetView>
  </sheetViews>
  <sheetFormatPr defaultRowHeight="14.25" x14ac:dyDescent="0.45"/>
  <sheetData>
    <row r="1" spans="1:24" x14ac:dyDescent="0.45">
      <c r="A1" t="s">
        <v>0</v>
      </c>
      <c r="B1" t="s">
        <v>1</v>
      </c>
      <c r="C1" t="s">
        <v>3</v>
      </c>
      <c r="D1" t="s">
        <v>8</v>
      </c>
      <c r="E1" t="s">
        <v>9</v>
      </c>
      <c r="F1" t="s">
        <v>223</v>
      </c>
      <c r="G1" t="s">
        <v>12</v>
      </c>
      <c r="H1" t="s">
        <v>13</v>
      </c>
      <c r="I1" t="s">
        <v>14</v>
      </c>
      <c r="J1" t="s">
        <v>224</v>
      </c>
      <c r="K1" t="s">
        <v>10</v>
      </c>
      <c r="L1" t="s">
        <v>225</v>
      </c>
      <c r="M1" t="s">
        <v>11</v>
      </c>
      <c r="N1" t="s">
        <v>226</v>
      </c>
      <c r="O1" t="s">
        <v>227</v>
      </c>
      <c r="P1" t="s">
        <v>228</v>
      </c>
      <c r="Q1" t="s">
        <v>229</v>
      </c>
      <c r="R1" t="s">
        <v>230</v>
      </c>
      <c r="S1" t="s">
        <v>231</v>
      </c>
      <c r="T1" t="s">
        <v>15</v>
      </c>
      <c r="U1" t="s">
        <v>17</v>
      </c>
      <c r="V1" t="s">
        <v>22</v>
      </c>
      <c r="W1" t="s">
        <v>23</v>
      </c>
      <c r="X1" t="s">
        <v>24</v>
      </c>
    </row>
    <row r="2" spans="1:24" x14ac:dyDescent="0.45">
      <c r="A2" t="s">
        <v>25</v>
      </c>
      <c r="B2" t="s">
        <v>26</v>
      </c>
      <c r="C2">
        <v>237</v>
      </c>
      <c r="D2">
        <v>0.181434599</v>
      </c>
      <c r="E2">
        <v>0.15611814299999999</v>
      </c>
      <c r="F2">
        <v>1.162162162</v>
      </c>
      <c r="G2">
        <v>0.27604166600000002</v>
      </c>
      <c r="H2">
        <v>0.40677966100000001</v>
      </c>
      <c r="I2">
        <v>0.61458333300000001</v>
      </c>
      <c r="J2">
        <v>1.021362994</v>
      </c>
      <c r="K2">
        <v>0.33854166699999999</v>
      </c>
      <c r="L2" s="1" t="s">
        <v>232</v>
      </c>
      <c r="M2">
        <v>0.253623188</v>
      </c>
      <c r="N2">
        <v>-0.63320606586057604</v>
      </c>
      <c r="O2">
        <v>9.0458015562035102E-2</v>
      </c>
      <c r="Q2" s="1" t="s">
        <v>233</v>
      </c>
      <c r="R2" s="1" t="s">
        <v>234</v>
      </c>
      <c r="S2" s="1" t="s">
        <v>235</v>
      </c>
      <c r="T2" s="1" t="s">
        <v>236</v>
      </c>
      <c r="U2" s="1" t="s">
        <v>237</v>
      </c>
      <c r="V2" t="s">
        <v>25</v>
      </c>
      <c r="W2">
        <v>18345</v>
      </c>
      <c r="X2">
        <v>663656</v>
      </c>
    </row>
    <row r="3" spans="1:24" x14ac:dyDescent="0.45">
      <c r="A3" t="s">
        <v>31</v>
      </c>
      <c r="B3" t="s">
        <v>32</v>
      </c>
      <c r="C3">
        <v>245</v>
      </c>
      <c r="D3">
        <v>0.175510204</v>
      </c>
      <c r="E3">
        <v>0.248979591</v>
      </c>
      <c r="F3">
        <v>0.70491803200000003</v>
      </c>
      <c r="G3">
        <v>0.279187817</v>
      </c>
      <c r="H3">
        <v>0.40983606500000003</v>
      </c>
      <c r="I3">
        <v>0.62944162400000003</v>
      </c>
      <c r="J3">
        <v>1.0392776889999999</v>
      </c>
      <c r="K3">
        <v>0.35025380699999997</v>
      </c>
      <c r="L3" s="1" t="s">
        <v>238</v>
      </c>
      <c r="M3">
        <v>0.31404958599999999</v>
      </c>
      <c r="N3">
        <v>-8.1125819124281406E-2</v>
      </c>
      <c r="O3">
        <v>-0.24337746901437601</v>
      </c>
      <c r="Q3">
        <v>-6.0967309866100501E-2</v>
      </c>
      <c r="R3" s="1" t="s">
        <v>239</v>
      </c>
      <c r="S3" s="1" t="s">
        <v>240</v>
      </c>
      <c r="T3" s="1" t="s">
        <v>241</v>
      </c>
      <c r="U3" s="1" t="s">
        <v>242</v>
      </c>
      <c r="V3" t="s">
        <v>31</v>
      </c>
      <c r="W3">
        <v>15640</v>
      </c>
      <c r="X3">
        <v>592450</v>
      </c>
    </row>
    <row r="4" spans="1:24" x14ac:dyDescent="0.45">
      <c r="A4" t="s">
        <v>33</v>
      </c>
      <c r="B4" t="s">
        <v>30</v>
      </c>
      <c r="C4">
        <v>239</v>
      </c>
      <c r="D4">
        <v>0.10041841</v>
      </c>
      <c r="E4">
        <v>0.19246861900000001</v>
      </c>
      <c r="F4">
        <v>0.52173913000000005</v>
      </c>
      <c r="G4">
        <v>0.33649288999999999</v>
      </c>
      <c r="H4">
        <v>0.40336134400000001</v>
      </c>
      <c r="I4">
        <v>0.62085307999999995</v>
      </c>
      <c r="J4">
        <v>1.024214424</v>
      </c>
      <c r="K4">
        <v>0.28436019000000001</v>
      </c>
      <c r="L4" s="1" t="s">
        <v>243</v>
      </c>
      <c r="M4">
        <v>0.37662337600000001</v>
      </c>
      <c r="N4">
        <v>-0.38861787179484902</v>
      </c>
      <c r="O4" s="1" t="s">
        <v>244</v>
      </c>
      <c r="Q4" s="1" t="s">
        <v>245</v>
      </c>
      <c r="R4" s="1" t="s">
        <v>246</v>
      </c>
      <c r="S4" s="1" t="s">
        <v>247</v>
      </c>
      <c r="T4" s="1" t="s">
        <v>248</v>
      </c>
      <c r="U4" s="1" t="s">
        <v>249</v>
      </c>
      <c r="V4" t="s">
        <v>33</v>
      </c>
      <c r="W4">
        <v>19755</v>
      </c>
      <c r="X4">
        <v>660271</v>
      </c>
    </row>
    <row r="5" spans="1:24" x14ac:dyDescent="0.45">
      <c r="A5" t="s">
        <v>36</v>
      </c>
      <c r="B5" t="s">
        <v>32</v>
      </c>
      <c r="C5">
        <v>250</v>
      </c>
      <c r="D5">
        <v>0.14399999999999999</v>
      </c>
      <c r="E5">
        <v>0.156</v>
      </c>
      <c r="F5">
        <v>0.92307692299999999</v>
      </c>
      <c r="G5">
        <v>0.30952380899999998</v>
      </c>
      <c r="H5">
        <v>0.40799999999999997</v>
      </c>
      <c r="I5">
        <v>0.571428571</v>
      </c>
      <c r="J5">
        <v>0.97942857100000003</v>
      </c>
      <c r="K5">
        <v>0.26190476200000001</v>
      </c>
      <c r="L5" s="1" t="s">
        <v>250</v>
      </c>
      <c r="M5">
        <v>0.31874999999999998</v>
      </c>
      <c r="N5">
        <v>-0.40983605198562101</v>
      </c>
      <c r="O5">
        <v>-0.163934426382184</v>
      </c>
      <c r="Q5">
        <v>-0.59008035622537103</v>
      </c>
      <c r="R5" s="1" t="s">
        <v>251</v>
      </c>
      <c r="S5" s="1" t="s">
        <v>252</v>
      </c>
      <c r="T5" s="1" t="s">
        <v>253</v>
      </c>
      <c r="U5" s="1" t="s">
        <v>254</v>
      </c>
      <c r="V5" t="s">
        <v>36</v>
      </c>
      <c r="W5">
        <v>20123</v>
      </c>
      <c r="X5">
        <v>665742</v>
      </c>
    </row>
    <row r="6" spans="1:24" x14ac:dyDescent="0.45">
      <c r="A6" t="s">
        <v>29</v>
      </c>
      <c r="B6" t="s">
        <v>30</v>
      </c>
      <c r="C6">
        <v>248</v>
      </c>
      <c r="D6">
        <v>0.14516129</v>
      </c>
      <c r="E6">
        <v>9.2741934999999998E-2</v>
      </c>
      <c r="F6">
        <v>1.565217391</v>
      </c>
      <c r="G6">
        <v>0.33490565999999999</v>
      </c>
      <c r="H6">
        <v>0.43145161199999998</v>
      </c>
      <c r="I6">
        <v>0.54245283</v>
      </c>
      <c r="J6">
        <v>0.97390444200000004</v>
      </c>
      <c r="K6">
        <v>0.20754717</v>
      </c>
      <c r="L6" s="1" t="s">
        <v>255</v>
      </c>
      <c r="M6">
        <v>0.348066298</v>
      </c>
      <c r="N6" s="1" t="s">
        <v>256</v>
      </c>
      <c r="O6" s="1" t="s">
        <v>257</v>
      </c>
      <c r="Q6" s="1" t="s">
        <v>258</v>
      </c>
      <c r="R6">
        <v>50.986078520719197</v>
      </c>
      <c r="S6" s="1" t="s">
        <v>259</v>
      </c>
      <c r="T6" s="1" t="s">
        <v>260</v>
      </c>
      <c r="U6" s="1" t="s">
        <v>261</v>
      </c>
      <c r="V6" t="s">
        <v>29</v>
      </c>
      <c r="W6">
        <v>13611</v>
      </c>
      <c r="X6">
        <v>605141</v>
      </c>
    </row>
    <row r="7" spans="1:24" x14ac:dyDescent="0.45">
      <c r="A7" t="s">
        <v>46</v>
      </c>
      <c r="B7" t="s">
        <v>47</v>
      </c>
      <c r="C7">
        <v>216</v>
      </c>
      <c r="D7">
        <v>0.12037037</v>
      </c>
      <c r="E7">
        <v>0.217592592</v>
      </c>
      <c r="F7">
        <v>0.55319148900000004</v>
      </c>
      <c r="G7">
        <v>0.31016042700000002</v>
      </c>
      <c r="H7">
        <v>0.39351851799999998</v>
      </c>
      <c r="I7">
        <v>0.604278074</v>
      </c>
      <c r="J7">
        <v>0.99779659200000004</v>
      </c>
      <c r="K7">
        <v>0.29411764699999998</v>
      </c>
      <c r="L7" s="1" t="s">
        <v>262</v>
      </c>
      <c r="M7">
        <v>0.338582677</v>
      </c>
      <c r="N7">
        <v>-3.7049744511023101E-2</v>
      </c>
      <c r="O7">
        <v>-7.4099483201280195E-2</v>
      </c>
      <c r="Q7">
        <v>-0.44585363334044797</v>
      </c>
      <c r="R7" s="1" t="s">
        <v>263</v>
      </c>
      <c r="S7">
        <v>18.968224417089001</v>
      </c>
      <c r="T7" s="1" t="s">
        <v>264</v>
      </c>
      <c r="U7" s="1" t="s">
        <v>265</v>
      </c>
      <c r="V7" t="s">
        <v>46</v>
      </c>
      <c r="W7">
        <v>10324</v>
      </c>
      <c r="X7">
        <v>542303</v>
      </c>
    </row>
    <row r="8" spans="1:24" x14ac:dyDescent="0.45">
      <c r="A8" t="s">
        <v>75</v>
      </c>
      <c r="B8" t="s">
        <v>76</v>
      </c>
      <c r="C8">
        <v>174</v>
      </c>
      <c r="D8">
        <v>0.10344827500000001</v>
      </c>
      <c r="E8">
        <v>0.32758620599999999</v>
      </c>
      <c r="F8">
        <v>0.31578947299999999</v>
      </c>
      <c r="G8">
        <v>0.28571428500000001</v>
      </c>
      <c r="H8">
        <v>0.36781609100000001</v>
      </c>
      <c r="I8">
        <v>0.56493506400000004</v>
      </c>
      <c r="J8">
        <v>0.93275115500000005</v>
      </c>
      <c r="K8">
        <v>0.27922077899999997</v>
      </c>
      <c r="L8" s="1" t="s">
        <v>266</v>
      </c>
      <c r="M8">
        <v>0.38372093000000002</v>
      </c>
      <c r="N8">
        <v>-3.45924450084567E-2</v>
      </c>
      <c r="O8">
        <v>3.45924450084567E-2</v>
      </c>
      <c r="Q8">
        <v>8.2612673752009799E-2</v>
      </c>
      <c r="R8" s="1" t="s">
        <v>267</v>
      </c>
      <c r="S8" s="1" t="s">
        <v>268</v>
      </c>
      <c r="T8" s="1" t="s">
        <v>269</v>
      </c>
      <c r="U8" s="1" t="s">
        <v>270</v>
      </c>
      <c r="V8" t="s">
        <v>75</v>
      </c>
      <c r="W8">
        <v>19627</v>
      </c>
      <c r="X8">
        <v>667670</v>
      </c>
    </row>
    <row r="9" spans="1:24" x14ac:dyDescent="0.45">
      <c r="A9" t="s">
        <v>34</v>
      </c>
      <c r="B9" t="s">
        <v>35</v>
      </c>
      <c r="C9">
        <v>234</v>
      </c>
      <c r="D9">
        <v>0.115384615</v>
      </c>
      <c r="E9">
        <v>0.23076922999999999</v>
      </c>
      <c r="F9">
        <v>0.5</v>
      </c>
      <c r="G9">
        <v>0.26</v>
      </c>
      <c r="H9">
        <v>0.35897435799999999</v>
      </c>
      <c r="I9">
        <v>0.57999999999999996</v>
      </c>
      <c r="J9">
        <v>0.93897435799999995</v>
      </c>
      <c r="K9">
        <v>0.32</v>
      </c>
      <c r="L9" s="1" t="s">
        <v>271</v>
      </c>
      <c r="M9">
        <v>0.26717557199999997</v>
      </c>
      <c r="N9" s="1" t="s">
        <v>272</v>
      </c>
      <c r="O9" s="1" t="s">
        <v>272</v>
      </c>
      <c r="Q9" s="1" t="s">
        <v>273</v>
      </c>
      <c r="R9" s="1" t="s">
        <v>274</v>
      </c>
      <c r="S9" s="1" t="s">
        <v>275</v>
      </c>
      <c r="T9" s="1" t="s">
        <v>276</v>
      </c>
      <c r="U9">
        <v>161.61269929263401</v>
      </c>
      <c r="V9" t="s">
        <v>34</v>
      </c>
      <c r="W9">
        <v>26289</v>
      </c>
      <c r="X9">
        <v>683002</v>
      </c>
    </row>
    <row r="10" spans="1:24" x14ac:dyDescent="0.45">
      <c r="A10" t="s">
        <v>52</v>
      </c>
      <c r="B10" t="s">
        <v>53</v>
      </c>
      <c r="C10">
        <v>225</v>
      </c>
      <c r="D10">
        <v>0.133333333</v>
      </c>
      <c r="E10">
        <v>0.146666666</v>
      </c>
      <c r="F10">
        <v>0.909090909</v>
      </c>
      <c r="G10">
        <v>0.31937172699999999</v>
      </c>
      <c r="H10">
        <v>0.41777777700000002</v>
      </c>
      <c r="I10">
        <v>0.48167539199999998</v>
      </c>
      <c r="J10">
        <v>0.89945316900000005</v>
      </c>
      <c r="K10">
        <v>0.16230366500000001</v>
      </c>
      <c r="L10" s="1" t="s">
        <v>277</v>
      </c>
      <c r="M10">
        <v>0.355263157</v>
      </c>
      <c r="N10">
        <v>-0.50781241687945999</v>
      </c>
      <c r="O10">
        <v>-0.31249998137354801</v>
      </c>
      <c r="Q10">
        <v>-0.79008035920560304</v>
      </c>
      <c r="R10" s="1" t="s">
        <v>278</v>
      </c>
      <c r="S10" s="1" t="s">
        <v>279</v>
      </c>
      <c r="T10" s="1" t="s">
        <v>280</v>
      </c>
      <c r="U10" s="1" t="s">
        <v>281</v>
      </c>
      <c r="V10" t="s">
        <v>52</v>
      </c>
      <c r="W10">
        <v>10815</v>
      </c>
      <c r="X10">
        <v>595777</v>
      </c>
    </row>
    <row r="11" spans="1:24" x14ac:dyDescent="0.45">
      <c r="A11" t="s">
        <v>37</v>
      </c>
      <c r="B11" t="s">
        <v>38</v>
      </c>
      <c r="C11">
        <v>241</v>
      </c>
      <c r="D11">
        <v>0.103734439</v>
      </c>
      <c r="E11">
        <v>0.199170124</v>
      </c>
      <c r="F11">
        <v>0.52083333300000001</v>
      </c>
      <c r="G11">
        <v>0.33018867899999998</v>
      </c>
      <c r="H11">
        <v>0.40248962599999999</v>
      </c>
      <c r="I11">
        <v>0.52358490499999999</v>
      </c>
      <c r="J11">
        <v>0.92607453100000003</v>
      </c>
      <c r="K11">
        <v>0.193396226</v>
      </c>
      <c r="L11" s="1" t="s">
        <v>282</v>
      </c>
      <c r="M11">
        <v>0.392405063</v>
      </c>
      <c r="N11">
        <v>-0.48768967902287802</v>
      </c>
      <c r="O11">
        <v>-0.121922426391392</v>
      </c>
      <c r="Q11" s="1" t="s">
        <v>283</v>
      </c>
      <c r="R11" s="1" t="s">
        <v>284</v>
      </c>
      <c r="S11" s="1" t="s">
        <v>285</v>
      </c>
      <c r="T11" s="1" t="s">
        <v>286</v>
      </c>
      <c r="U11" s="1" t="s">
        <v>287</v>
      </c>
      <c r="V11" t="s">
        <v>37</v>
      </c>
      <c r="W11">
        <v>20503</v>
      </c>
      <c r="X11">
        <v>661388</v>
      </c>
    </row>
    <row r="12" spans="1:24" x14ac:dyDescent="0.45">
      <c r="A12" t="s">
        <v>42</v>
      </c>
      <c r="B12" t="s">
        <v>43</v>
      </c>
      <c r="C12">
        <v>213</v>
      </c>
      <c r="D12">
        <v>0.10798122</v>
      </c>
      <c r="E12">
        <v>0.15962441299999999</v>
      </c>
      <c r="F12">
        <v>0.67647058800000004</v>
      </c>
      <c r="G12">
        <v>0.30054644800000002</v>
      </c>
      <c r="H12">
        <v>0.38967136099999999</v>
      </c>
      <c r="I12">
        <v>0.49726775899999998</v>
      </c>
      <c r="J12">
        <v>0.88693911999999997</v>
      </c>
      <c r="K12">
        <v>0.19672131100000001</v>
      </c>
      <c r="L12" s="1" t="s">
        <v>288</v>
      </c>
      <c r="M12">
        <v>0.32394366099999999</v>
      </c>
      <c r="N12">
        <v>4.9650341039523399E-2</v>
      </c>
      <c r="O12">
        <v>-0.198601393261924</v>
      </c>
      <c r="Q12">
        <v>-0.89151805639266901</v>
      </c>
      <c r="R12" s="1" t="s">
        <v>289</v>
      </c>
      <c r="S12" s="1" t="s">
        <v>290</v>
      </c>
      <c r="T12" s="1" t="s">
        <v>291</v>
      </c>
      <c r="U12" s="1" t="s">
        <v>292</v>
      </c>
      <c r="V12" t="s">
        <v>42</v>
      </c>
      <c r="W12">
        <v>20036</v>
      </c>
      <c r="X12">
        <v>670623</v>
      </c>
    </row>
    <row r="13" spans="1:24" x14ac:dyDescent="0.45">
      <c r="A13" t="s">
        <v>27</v>
      </c>
      <c r="B13" t="s">
        <v>28</v>
      </c>
      <c r="C13">
        <v>243</v>
      </c>
      <c r="D13">
        <v>8.2304526000000003E-2</v>
      </c>
      <c r="E13">
        <v>0.16460905300000001</v>
      </c>
      <c r="F13">
        <v>0.5</v>
      </c>
      <c r="G13">
        <v>0.30875575999999999</v>
      </c>
      <c r="H13">
        <v>0.36625514399999998</v>
      </c>
      <c r="I13">
        <v>0.55760368599999999</v>
      </c>
      <c r="J13">
        <v>0.92385883000000002</v>
      </c>
      <c r="K13">
        <v>0.248847926</v>
      </c>
      <c r="L13">
        <v>8.6846631456386891</v>
      </c>
      <c r="M13">
        <v>0.33720930199999999</v>
      </c>
      <c r="N13" s="1" t="s">
        <v>293</v>
      </c>
      <c r="O13">
        <v>-0.119704426731914</v>
      </c>
      <c r="Q13" s="1" t="s">
        <v>294</v>
      </c>
      <c r="R13" s="1" t="s">
        <v>295</v>
      </c>
      <c r="S13" s="1" t="s">
        <v>296</v>
      </c>
      <c r="T13" s="1" t="s">
        <v>297</v>
      </c>
      <c r="U13" s="1" t="s">
        <v>298</v>
      </c>
      <c r="V13" t="s">
        <v>27</v>
      </c>
      <c r="W13">
        <v>25764</v>
      </c>
      <c r="X13">
        <v>677951</v>
      </c>
    </row>
    <row r="14" spans="1:24" x14ac:dyDescent="0.45">
      <c r="A14" t="s">
        <v>51</v>
      </c>
      <c r="B14" t="s">
        <v>28</v>
      </c>
      <c r="C14">
        <v>215</v>
      </c>
      <c r="D14">
        <v>6.5116278999999999E-2</v>
      </c>
      <c r="E14">
        <v>0.158139534</v>
      </c>
      <c r="F14">
        <v>0.41176470500000001</v>
      </c>
      <c r="G14">
        <v>0.32307692300000002</v>
      </c>
      <c r="H14">
        <v>0.38604651099999998</v>
      </c>
      <c r="I14">
        <v>0.517948717</v>
      </c>
      <c r="J14">
        <v>0.90399522799999998</v>
      </c>
      <c r="K14">
        <v>0.19487179399999999</v>
      </c>
      <c r="L14" s="1" t="s">
        <v>299</v>
      </c>
      <c r="M14">
        <v>0.355263157</v>
      </c>
      <c r="N14">
        <v>-0.42689526511821801</v>
      </c>
      <c r="O14">
        <v>-0.27166062674950803</v>
      </c>
      <c r="Q14">
        <v>-0.44585363334044797</v>
      </c>
      <c r="R14" s="1" t="s">
        <v>300</v>
      </c>
      <c r="S14" s="1" t="s">
        <v>301</v>
      </c>
      <c r="T14" s="1" t="s">
        <v>302</v>
      </c>
      <c r="U14" s="1" t="s">
        <v>303</v>
      </c>
      <c r="V14" t="s">
        <v>51</v>
      </c>
      <c r="W14">
        <v>7304</v>
      </c>
      <c r="X14">
        <v>521692</v>
      </c>
    </row>
    <row r="15" spans="1:24" x14ac:dyDescent="0.45">
      <c r="A15" t="s">
        <v>56</v>
      </c>
      <c r="B15" t="s">
        <v>45</v>
      </c>
      <c r="C15">
        <v>219</v>
      </c>
      <c r="D15">
        <v>0.15068493099999999</v>
      </c>
      <c r="E15">
        <v>0.228310502</v>
      </c>
      <c r="F15">
        <v>0.66</v>
      </c>
      <c r="G15">
        <v>0.27173913</v>
      </c>
      <c r="H15">
        <v>0.37899543299999999</v>
      </c>
      <c r="I15">
        <v>0.53260869499999997</v>
      </c>
      <c r="J15">
        <v>0.91160412800000001</v>
      </c>
      <c r="K15">
        <v>0.26086956500000003</v>
      </c>
      <c r="L15" s="1" t="s">
        <v>304</v>
      </c>
      <c r="M15">
        <v>0.30081300799999999</v>
      </c>
      <c r="N15">
        <v>-0.12349622836336401</v>
      </c>
      <c r="O15">
        <v>-0.49398492905311198</v>
      </c>
      <c r="Q15">
        <v>-0.63138669310137596</v>
      </c>
      <c r="R15" s="1" t="s">
        <v>305</v>
      </c>
      <c r="S15" s="1" t="s">
        <v>306</v>
      </c>
      <c r="T15" s="1" t="s">
        <v>307</v>
      </c>
      <c r="U15" s="1" t="s">
        <v>308</v>
      </c>
      <c r="V15" t="s">
        <v>56</v>
      </c>
      <c r="W15">
        <v>11579</v>
      </c>
      <c r="X15">
        <v>547180</v>
      </c>
    </row>
    <row r="16" spans="1:24" x14ac:dyDescent="0.45">
      <c r="A16" t="s">
        <v>77</v>
      </c>
      <c r="B16" t="s">
        <v>78</v>
      </c>
      <c r="C16">
        <v>184</v>
      </c>
      <c r="D16">
        <v>6.5217391E-2</v>
      </c>
      <c r="E16">
        <v>0.233695652</v>
      </c>
      <c r="F16">
        <v>0.27906976700000002</v>
      </c>
      <c r="G16">
        <v>0.25786163499999998</v>
      </c>
      <c r="H16">
        <v>0.34239130400000001</v>
      </c>
      <c r="I16">
        <v>0.52830188600000005</v>
      </c>
      <c r="J16">
        <v>0.87069319000000001</v>
      </c>
      <c r="K16">
        <v>0.27044025100000002</v>
      </c>
      <c r="L16" s="1" t="s">
        <v>309</v>
      </c>
      <c r="M16">
        <v>0.28440366900000003</v>
      </c>
      <c r="N16" s="1" t="s">
        <v>310</v>
      </c>
      <c r="O16" s="1" t="s">
        <v>311</v>
      </c>
      <c r="Q16">
        <v>9.7726356238126699E-2</v>
      </c>
      <c r="R16" s="1" t="s">
        <v>312</v>
      </c>
      <c r="S16">
        <v>8.7579369159450895</v>
      </c>
      <c r="T16" s="1" t="s">
        <v>313</v>
      </c>
      <c r="U16" s="1" t="s">
        <v>314</v>
      </c>
      <c r="V16" t="s">
        <v>77</v>
      </c>
      <c r="W16">
        <v>24618</v>
      </c>
      <c r="X16">
        <v>680777</v>
      </c>
    </row>
    <row r="17" spans="1:24" x14ac:dyDescent="0.45">
      <c r="A17" t="s">
        <v>80</v>
      </c>
      <c r="B17" t="s">
        <v>55</v>
      </c>
      <c r="C17">
        <v>187</v>
      </c>
      <c r="D17">
        <v>0.122994652</v>
      </c>
      <c r="E17">
        <v>0.24064171100000001</v>
      </c>
      <c r="F17">
        <v>0.51111111099999995</v>
      </c>
      <c r="G17">
        <v>0.27329192499999999</v>
      </c>
      <c r="H17">
        <v>0.36898395699999997</v>
      </c>
      <c r="I17">
        <v>0.52795031000000003</v>
      </c>
      <c r="J17">
        <v>0.89693426700000001</v>
      </c>
      <c r="K17">
        <v>0.25465838499999999</v>
      </c>
      <c r="L17" s="1" t="s">
        <v>315</v>
      </c>
      <c r="M17">
        <v>0.31775700899999998</v>
      </c>
      <c r="N17">
        <v>7.0566034875810105E-2</v>
      </c>
      <c r="O17">
        <v>-0.14113206975161999</v>
      </c>
      <c r="Q17">
        <v>-0.13250101171433901</v>
      </c>
      <c r="R17" s="1" t="s">
        <v>316</v>
      </c>
      <c r="S17" s="1" t="s">
        <v>317</v>
      </c>
      <c r="T17" s="1" t="s">
        <v>318</v>
      </c>
      <c r="U17" s="1" t="s">
        <v>319</v>
      </c>
      <c r="V17" t="s">
        <v>80</v>
      </c>
      <c r="W17">
        <v>17350</v>
      </c>
      <c r="X17">
        <v>646240</v>
      </c>
    </row>
    <row r="18" spans="1:24" x14ac:dyDescent="0.45">
      <c r="A18" t="s">
        <v>62</v>
      </c>
      <c r="B18" t="s">
        <v>35</v>
      </c>
      <c r="C18">
        <v>205</v>
      </c>
      <c r="D18">
        <v>7.3170731000000003E-2</v>
      </c>
      <c r="E18">
        <v>0.2</v>
      </c>
      <c r="F18">
        <v>0.36585365800000003</v>
      </c>
      <c r="G18">
        <v>0.28494623600000002</v>
      </c>
      <c r="H18">
        <v>0.343137254</v>
      </c>
      <c r="I18">
        <v>0.50537634399999998</v>
      </c>
      <c r="J18">
        <v>0.84851359800000004</v>
      </c>
      <c r="K18">
        <v>0.22043010800000001</v>
      </c>
      <c r="L18" s="1" t="s">
        <v>320</v>
      </c>
      <c r="M18">
        <v>0.32608695599999998</v>
      </c>
      <c r="N18">
        <v>-0.19523809058591701</v>
      </c>
      <c r="O18" s="1" t="s">
        <v>321</v>
      </c>
      <c r="Q18">
        <v>-0.58636901527643204</v>
      </c>
      <c r="R18" s="1" t="s">
        <v>322</v>
      </c>
      <c r="S18" s="1" t="s">
        <v>323</v>
      </c>
      <c r="T18" s="1" t="s">
        <v>324</v>
      </c>
      <c r="U18" s="1" t="s">
        <v>325</v>
      </c>
      <c r="V18" t="s">
        <v>62</v>
      </c>
      <c r="W18">
        <v>27815</v>
      </c>
      <c r="X18">
        <v>676059</v>
      </c>
    </row>
    <row r="19" spans="1:24" x14ac:dyDescent="0.45">
      <c r="A19" t="s">
        <v>44</v>
      </c>
      <c r="B19" t="s">
        <v>45</v>
      </c>
      <c r="C19">
        <v>229</v>
      </c>
      <c r="D19">
        <v>7.4235807000000001E-2</v>
      </c>
      <c r="E19">
        <v>0.13973799100000001</v>
      </c>
      <c r="F19">
        <v>0.53125</v>
      </c>
      <c r="G19">
        <v>0.31067961100000002</v>
      </c>
      <c r="H19">
        <v>0.36681222699999999</v>
      </c>
      <c r="I19">
        <v>0.49514563099999997</v>
      </c>
      <c r="J19">
        <v>0.86195785800000002</v>
      </c>
      <c r="K19">
        <v>0.18446602000000001</v>
      </c>
      <c r="L19" s="1" t="s">
        <v>326</v>
      </c>
      <c r="M19">
        <v>0.34302325500000003</v>
      </c>
      <c r="N19" s="1" t="s">
        <v>327</v>
      </c>
      <c r="O19">
        <v>-0.123339314188342</v>
      </c>
      <c r="Q19">
        <v>-0.43106332048773699</v>
      </c>
      <c r="R19" s="1" t="s">
        <v>328</v>
      </c>
      <c r="S19" s="1" t="s">
        <v>329</v>
      </c>
      <c r="T19" s="1" t="s">
        <v>330</v>
      </c>
      <c r="U19" s="1" t="s">
        <v>331</v>
      </c>
      <c r="V19" t="s">
        <v>44</v>
      </c>
      <c r="W19">
        <v>21618</v>
      </c>
      <c r="X19">
        <v>664761</v>
      </c>
    </row>
    <row r="20" spans="1:24" x14ac:dyDescent="0.45">
      <c r="A20" t="s">
        <v>113</v>
      </c>
      <c r="B20" t="s">
        <v>70</v>
      </c>
      <c r="C20">
        <v>233</v>
      </c>
      <c r="D20">
        <v>0.12875536400000001</v>
      </c>
      <c r="E20">
        <v>0.18025751000000001</v>
      </c>
      <c r="F20">
        <v>0.71428571399999996</v>
      </c>
      <c r="G20">
        <v>0.29702970200000001</v>
      </c>
      <c r="H20">
        <v>0.39055793900000002</v>
      </c>
      <c r="I20">
        <v>0.42079207899999999</v>
      </c>
      <c r="J20">
        <v>0.81135001799999995</v>
      </c>
      <c r="K20">
        <v>0.12376237700000001</v>
      </c>
      <c r="L20" s="1" t="s">
        <v>332</v>
      </c>
      <c r="M20">
        <v>0.35483870899999997</v>
      </c>
      <c r="N20">
        <v>-0.431481483858078</v>
      </c>
      <c r="O20">
        <v>-7.8451172448694706E-2</v>
      </c>
      <c r="Q20">
        <v>-0.36676309024915099</v>
      </c>
      <c r="R20" s="1" t="s">
        <v>333</v>
      </c>
      <c r="S20" s="1" t="s">
        <v>334</v>
      </c>
      <c r="T20" s="1" t="s">
        <v>335</v>
      </c>
      <c r="U20" s="1" t="s">
        <v>336</v>
      </c>
      <c r="V20" t="s">
        <v>113</v>
      </c>
      <c r="W20">
        <v>19611</v>
      </c>
      <c r="X20">
        <v>665489</v>
      </c>
    </row>
    <row r="21" spans="1:24" x14ac:dyDescent="0.45">
      <c r="A21" t="s">
        <v>48</v>
      </c>
      <c r="B21" t="s">
        <v>49</v>
      </c>
      <c r="C21">
        <v>233</v>
      </c>
      <c r="D21">
        <v>6.8669526999999994E-2</v>
      </c>
      <c r="E21">
        <v>0.115879828</v>
      </c>
      <c r="F21">
        <v>0.59259259200000003</v>
      </c>
      <c r="G21">
        <v>0.26635513999999999</v>
      </c>
      <c r="H21">
        <v>0.31759656600000002</v>
      </c>
      <c r="I21">
        <v>0.53738317700000005</v>
      </c>
      <c r="J21">
        <v>0.85497974300000001</v>
      </c>
      <c r="K21">
        <v>0.271028037</v>
      </c>
      <c r="L21" s="1" t="s">
        <v>337</v>
      </c>
      <c r="M21">
        <v>0.24137931000000001</v>
      </c>
      <c r="N21" s="1" t="s">
        <v>338</v>
      </c>
      <c r="O21" s="1" t="s">
        <v>339</v>
      </c>
      <c r="Q21" s="1" t="s">
        <v>340</v>
      </c>
      <c r="R21" s="1" t="s">
        <v>341</v>
      </c>
      <c r="S21" s="1" t="s">
        <v>342</v>
      </c>
      <c r="T21" s="1" t="s">
        <v>343</v>
      </c>
      <c r="U21" s="1" t="s">
        <v>344</v>
      </c>
      <c r="V21" t="s">
        <v>50</v>
      </c>
      <c r="W21">
        <v>13510</v>
      </c>
      <c r="X21">
        <v>608070</v>
      </c>
    </row>
    <row r="22" spans="1:24" x14ac:dyDescent="0.45">
      <c r="A22" t="s">
        <v>58</v>
      </c>
      <c r="B22" t="s">
        <v>26</v>
      </c>
      <c r="C22">
        <v>239</v>
      </c>
      <c r="D22">
        <v>6.6945606000000005E-2</v>
      </c>
      <c r="E22">
        <v>0.171548117</v>
      </c>
      <c r="F22">
        <v>0.39024390199999998</v>
      </c>
      <c r="G22">
        <v>0.29545454500000001</v>
      </c>
      <c r="H22">
        <v>0.35146443500000002</v>
      </c>
      <c r="I22">
        <v>0.46818181800000003</v>
      </c>
      <c r="J22">
        <v>0.81964625300000005</v>
      </c>
      <c r="K22">
        <v>0.17272727299999999</v>
      </c>
      <c r="L22" s="1" t="s">
        <v>345</v>
      </c>
      <c r="M22">
        <v>0.329411764</v>
      </c>
      <c r="N22">
        <v>-0.56808147882111304</v>
      </c>
      <c r="O22">
        <v>-0.121731747640296</v>
      </c>
      <c r="Q22" s="1" t="s">
        <v>346</v>
      </c>
      <c r="R22" s="1" t="s">
        <v>347</v>
      </c>
      <c r="S22" s="1" t="s">
        <v>348</v>
      </c>
      <c r="T22" s="1" t="s">
        <v>349</v>
      </c>
      <c r="U22" s="1" t="s">
        <v>350</v>
      </c>
      <c r="V22" t="s">
        <v>58</v>
      </c>
      <c r="W22">
        <v>5417</v>
      </c>
      <c r="X22">
        <v>514888</v>
      </c>
    </row>
    <row r="23" spans="1:24" x14ac:dyDescent="0.45">
      <c r="A23" t="s">
        <v>87</v>
      </c>
      <c r="B23" t="s">
        <v>30</v>
      </c>
      <c r="C23">
        <v>241</v>
      </c>
      <c r="D23">
        <v>0.12863070500000001</v>
      </c>
      <c r="E23">
        <v>0.16597510300000001</v>
      </c>
      <c r="F23">
        <v>0.77500000000000002</v>
      </c>
      <c r="G23">
        <v>0.28358208899999998</v>
      </c>
      <c r="H23">
        <v>0.39004149300000002</v>
      </c>
      <c r="I23">
        <v>0.442786069</v>
      </c>
      <c r="J23">
        <v>0.83282756199999997</v>
      </c>
      <c r="K23">
        <v>0.15920397999999999</v>
      </c>
      <c r="L23" s="1" t="s">
        <v>351</v>
      </c>
      <c r="M23">
        <v>0.32704402500000002</v>
      </c>
      <c r="N23">
        <v>-0.13290440663695299</v>
      </c>
      <c r="O23">
        <v>-8.8602938689291394E-2</v>
      </c>
      <c r="Q23">
        <v>-0.72930225962772899</v>
      </c>
      <c r="R23" s="1" t="s">
        <v>352</v>
      </c>
      <c r="S23" s="1" t="s">
        <v>353</v>
      </c>
      <c r="T23" s="1" t="s">
        <v>354</v>
      </c>
      <c r="U23" s="1" t="s">
        <v>355</v>
      </c>
      <c r="V23" t="s">
        <v>87</v>
      </c>
      <c r="W23">
        <v>5361</v>
      </c>
      <c r="X23">
        <v>518692</v>
      </c>
    </row>
    <row r="24" spans="1:24" x14ac:dyDescent="0.45">
      <c r="A24" t="s">
        <v>71</v>
      </c>
      <c r="B24" t="s">
        <v>30</v>
      </c>
      <c r="C24">
        <v>197</v>
      </c>
      <c r="D24">
        <v>9.6446699999999996E-2</v>
      </c>
      <c r="E24">
        <v>0.15736040600000001</v>
      </c>
      <c r="F24">
        <v>0.61290322500000005</v>
      </c>
      <c r="G24">
        <v>0.296511627</v>
      </c>
      <c r="H24">
        <v>0.36548223299999999</v>
      </c>
      <c r="I24">
        <v>0.47674418600000001</v>
      </c>
      <c r="J24">
        <v>0.84222641899999995</v>
      </c>
      <c r="K24">
        <v>0.18023255899999999</v>
      </c>
      <c r="L24" s="1" t="s">
        <v>356</v>
      </c>
      <c r="M24">
        <v>0.32374100700000003</v>
      </c>
      <c r="N24" s="1" t="s">
        <v>357</v>
      </c>
      <c r="O24" s="1" t="s">
        <v>358</v>
      </c>
      <c r="Q24">
        <v>-0.78572227898985103</v>
      </c>
      <c r="R24" s="1" t="s">
        <v>359</v>
      </c>
      <c r="S24" s="1" t="s">
        <v>360</v>
      </c>
      <c r="T24" s="1" t="s">
        <v>361</v>
      </c>
      <c r="U24" s="1" t="s">
        <v>362</v>
      </c>
      <c r="V24" t="s">
        <v>71</v>
      </c>
      <c r="W24">
        <v>19197</v>
      </c>
      <c r="X24">
        <v>669257</v>
      </c>
    </row>
    <row r="25" spans="1:24" x14ac:dyDescent="0.45">
      <c r="A25" t="s">
        <v>57</v>
      </c>
      <c r="B25" t="s">
        <v>35</v>
      </c>
      <c r="C25">
        <v>221</v>
      </c>
      <c r="D25">
        <v>4.9773755000000003E-2</v>
      </c>
      <c r="E25">
        <v>0.17647058800000001</v>
      </c>
      <c r="F25">
        <v>0.28205128200000001</v>
      </c>
      <c r="G25">
        <v>0.29951690800000003</v>
      </c>
      <c r="H25">
        <v>0.334841628</v>
      </c>
      <c r="I25">
        <v>0.48309178699999999</v>
      </c>
      <c r="J25">
        <v>0.81793341500000005</v>
      </c>
      <c r="K25">
        <v>0.183574879</v>
      </c>
      <c r="L25" s="1" t="s">
        <v>363</v>
      </c>
      <c r="M25">
        <v>0.32500000000000001</v>
      </c>
      <c r="N25">
        <v>-4.0925925408373497E-2</v>
      </c>
      <c r="O25">
        <v>4.0925925408373497E-2</v>
      </c>
      <c r="Q25">
        <v>-0.21562626538798199</v>
      </c>
      <c r="R25" s="1" t="s">
        <v>364</v>
      </c>
      <c r="S25" s="1" t="s">
        <v>365</v>
      </c>
      <c r="T25" s="1" t="s">
        <v>366</v>
      </c>
      <c r="U25" s="1" t="s">
        <v>367</v>
      </c>
      <c r="V25" t="s">
        <v>57</v>
      </c>
      <c r="W25">
        <v>26288</v>
      </c>
      <c r="X25">
        <v>668939</v>
      </c>
    </row>
    <row r="26" spans="1:24" x14ac:dyDescent="0.45">
      <c r="A26" t="s">
        <v>106</v>
      </c>
      <c r="B26" t="s">
        <v>30</v>
      </c>
      <c r="C26">
        <v>228</v>
      </c>
      <c r="D26">
        <v>8.7719298000000001E-2</v>
      </c>
      <c r="E26">
        <v>0.293859649</v>
      </c>
      <c r="F26">
        <v>0.298507462</v>
      </c>
      <c r="G26">
        <v>0.25853658499999999</v>
      </c>
      <c r="H26">
        <v>0.33039647500000002</v>
      </c>
      <c r="I26">
        <v>0.49268292600000002</v>
      </c>
      <c r="J26">
        <v>0.82307940099999999</v>
      </c>
      <c r="K26">
        <v>0.23414634100000001</v>
      </c>
      <c r="L26" s="1" t="s">
        <v>368</v>
      </c>
      <c r="M26">
        <v>0.325396825</v>
      </c>
      <c r="N26" s="1" t="s">
        <v>369</v>
      </c>
      <c r="O26">
        <v>8.0423275241628206E-2</v>
      </c>
      <c r="Q26">
        <v>-0.60871616937220097</v>
      </c>
      <c r="R26" s="1" t="s">
        <v>370</v>
      </c>
      <c r="S26" s="1" t="s">
        <v>371</v>
      </c>
      <c r="T26" s="1" t="s">
        <v>372</v>
      </c>
      <c r="U26" s="1" t="s">
        <v>373</v>
      </c>
      <c r="V26" t="s">
        <v>107</v>
      </c>
      <c r="W26">
        <v>13066</v>
      </c>
      <c r="X26">
        <v>606192</v>
      </c>
    </row>
    <row r="27" spans="1:24" x14ac:dyDescent="0.45">
      <c r="A27" t="s">
        <v>91</v>
      </c>
      <c r="B27" t="s">
        <v>61</v>
      </c>
      <c r="C27">
        <v>186</v>
      </c>
      <c r="D27">
        <v>9.1397849000000003E-2</v>
      </c>
      <c r="E27">
        <v>0.18817204300000001</v>
      </c>
      <c r="F27">
        <v>0.48571428500000002</v>
      </c>
      <c r="G27">
        <v>0.27950310499999997</v>
      </c>
      <c r="H27">
        <v>0.37634408600000002</v>
      </c>
      <c r="I27">
        <v>0.40993788799999997</v>
      </c>
      <c r="J27">
        <v>0.78628197399999999</v>
      </c>
      <c r="K27">
        <v>0.130434783</v>
      </c>
      <c r="L27" s="1" t="s">
        <v>374</v>
      </c>
      <c r="M27">
        <v>0.34677419300000001</v>
      </c>
      <c r="N27" s="1" t="s">
        <v>375</v>
      </c>
      <c r="O27" s="1" t="s">
        <v>376</v>
      </c>
      <c r="Q27">
        <v>-8.0694211646914395E-3</v>
      </c>
      <c r="R27" s="1" t="s">
        <v>377</v>
      </c>
      <c r="S27" s="1" t="s">
        <v>378</v>
      </c>
      <c r="T27" s="1" t="s">
        <v>379</v>
      </c>
      <c r="U27" s="1" t="s">
        <v>380</v>
      </c>
      <c r="V27" t="s">
        <v>91</v>
      </c>
      <c r="W27">
        <v>26396</v>
      </c>
      <c r="X27">
        <v>669701</v>
      </c>
    </row>
    <row r="28" spans="1:24" x14ac:dyDescent="0.45">
      <c r="A28" t="s">
        <v>79</v>
      </c>
      <c r="B28" t="s">
        <v>35</v>
      </c>
      <c r="C28">
        <v>168</v>
      </c>
      <c r="D28">
        <v>0.113095238</v>
      </c>
      <c r="E28">
        <v>0.29761904700000003</v>
      </c>
      <c r="F28">
        <v>0.38</v>
      </c>
      <c r="G28">
        <v>0.24827586200000001</v>
      </c>
      <c r="H28">
        <v>0.33928571400000002</v>
      </c>
      <c r="I28">
        <v>0.468965517</v>
      </c>
      <c r="J28">
        <v>0.80825123099999996</v>
      </c>
      <c r="K28">
        <v>0.22068965500000001</v>
      </c>
      <c r="L28" s="1" t="s">
        <v>381</v>
      </c>
      <c r="M28">
        <v>0.322222222</v>
      </c>
      <c r="N28">
        <v>7.1641788003034806E-2</v>
      </c>
      <c r="O28">
        <v>-7.1641788003034806E-2</v>
      </c>
      <c r="Q28">
        <v>-9.50401751324534E-2</v>
      </c>
      <c r="R28" s="1" t="s">
        <v>382</v>
      </c>
      <c r="S28" s="1" t="s">
        <v>383</v>
      </c>
      <c r="T28" s="1" t="s">
        <v>384</v>
      </c>
      <c r="U28" s="1" t="s">
        <v>385</v>
      </c>
      <c r="V28" t="s">
        <v>79</v>
      </c>
      <c r="W28">
        <v>29591</v>
      </c>
      <c r="X28">
        <v>681297</v>
      </c>
    </row>
    <row r="29" spans="1:24" x14ac:dyDescent="0.45">
      <c r="A29" t="s">
        <v>133</v>
      </c>
      <c r="B29" t="s">
        <v>55</v>
      </c>
      <c r="C29">
        <v>172</v>
      </c>
      <c r="D29">
        <v>0.12790697600000001</v>
      </c>
      <c r="E29">
        <v>0.33720930199999999</v>
      </c>
      <c r="F29">
        <v>0.37931034400000002</v>
      </c>
      <c r="G29">
        <v>0.236486486</v>
      </c>
      <c r="H29">
        <v>0.34302325500000003</v>
      </c>
      <c r="I29">
        <v>0.5</v>
      </c>
      <c r="J29">
        <v>0.84302325499999997</v>
      </c>
      <c r="K29">
        <v>0.263513514</v>
      </c>
      <c r="L29" s="1" t="s">
        <v>386</v>
      </c>
      <c r="M29">
        <v>0.30379746800000001</v>
      </c>
      <c r="N29" s="1" t="s">
        <v>387</v>
      </c>
      <c r="O29">
        <v>-8.84318726020865E-2</v>
      </c>
      <c r="Q29">
        <v>-8.7159964255988598E-2</v>
      </c>
      <c r="R29" s="1" t="s">
        <v>388</v>
      </c>
      <c r="S29" s="1" t="s">
        <v>389</v>
      </c>
      <c r="T29" s="1" t="s">
        <v>390</v>
      </c>
      <c r="U29" s="1" t="s">
        <v>391</v>
      </c>
      <c r="V29" t="s">
        <v>133</v>
      </c>
      <c r="W29">
        <v>15711</v>
      </c>
      <c r="X29">
        <v>641933</v>
      </c>
    </row>
    <row r="30" spans="1:24" x14ac:dyDescent="0.45">
      <c r="A30" t="s">
        <v>122</v>
      </c>
      <c r="B30" t="s">
        <v>96</v>
      </c>
      <c r="C30">
        <v>191</v>
      </c>
      <c r="D30">
        <v>0.14136125599999999</v>
      </c>
      <c r="E30">
        <v>0.20418848100000001</v>
      </c>
      <c r="F30">
        <v>0.69230769199999997</v>
      </c>
      <c r="G30">
        <v>0.26708074500000001</v>
      </c>
      <c r="H30">
        <v>0.37696334999999997</v>
      </c>
      <c r="I30">
        <v>0.40993788799999997</v>
      </c>
      <c r="J30">
        <v>0.786901238</v>
      </c>
      <c r="K30">
        <v>0.14285714299999999</v>
      </c>
      <c r="L30" s="1" t="s">
        <v>392</v>
      </c>
      <c r="M30">
        <v>0.327731092</v>
      </c>
      <c r="N30" s="1" t="s">
        <v>393</v>
      </c>
      <c r="O30">
        <v>5.9501555573660797E-2</v>
      </c>
      <c r="Q30">
        <v>-4.6176997013390002E-2</v>
      </c>
      <c r="R30" s="1" t="s">
        <v>394</v>
      </c>
      <c r="S30" s="1" t="s">
        <v>395</v>
      </c>
      <c r="T30" s="1" t="s">
        <v>396</v>
      </c>
      <c r="U30" s="1" t="s">
        <v>397</v>
      </c>
      <c r="V30" t="s">
        <v>122</v>
      </c>
      <c r="W30">
        <v>15274</v>
      </c>
      <c r="X30">
        <v>643565</v>
      </c>
    </row>
    <row r="31" spans="1:24" x14ac:dyDescent="0.45">
      <c r="A31" t="s">
        <v>99</v>
      </c>
      <c r="B31" t="s">
        <v>53</v>
      </c>
      <c r="C31">
        <v>231</v>
      </c>
      <c r="D31">
        <v>8.6580086000000001E-2</v>
      </c>
      <c r="E31">
        <v>0.168831168</v>
      </c>
      <c r="F31">
        <v>0.51282051200000001</v>
      </c>
      <c r="G31">
        <v>0.27093595999999998</v>
      </c>
      <c r="H31">
        <v>0.337719298</v>
      </c>
      <c r="I31">
        <v>0.46798029499999999</v>
      </c>
      <c r="J31">
        <v>0.80569959300000005</v>
      </c>
      <c r="K31">
        <v>0.19704433499999999</v>
      </c>
      <c r="L31" s="1" t="s">
        <v>398</v>
      </c>
      <c r="M31">
        <v>0.29559748400000002</v>
      </c>
      <c r="N31" s="1" t="s">
        <v>399</v>
      </c>
      <c r="O31">
        <v>-0.202987681608647</v>
      </c>
      <c r="Q31">
        <v>-1.0313866990618401</v>
      </c>
      <c r="R31" s="1" t="s">
        <v>400</v>
      </c>
      <c r="S31" s="1" t="s">
        <v>401</v>
      </c>
      <c r="T31" s="1" t="s">
        <v>402</v>
      </c>
      <c r="U31" s="1" t="s">
        <v>403</v>
      </c>
      <c r="V31" t="s">
        <v>99</v>
      </c>
      <c r="W31">
        <v>18036</v>
      </c>
      <c r="X31">
        <v>630105</v>
      </c>
    </row>
    <row r="32" spans="1:24" x14ac:dyDescent="0.45">
      <c r="A32" t="s">
        <v>65</v>
      </c>
      <c r="B32" t="s">
        <v>26</v>
      </c>
      <c r="C32">
        <v>223</v>
      </c>
      <c r="D32">
        <v>3.5874439000000001E-2</v>
      </c>
      <c r="E32">
        <v>0.15246636699999999</v>
      </c>
      <c r="F32">
        <v>0.235294117</v>
      </c>
      <c r="G32">
        <v>0.31428571399999999</v>
      </c>
      <c r="H32">
        <v>0.34977578399999998</v>
      </c>
      <c r="I32">
        <v>0.438095238</v>
      </c>
      <c r="J32">
        <v>0.78787102200000003</v>
      </c>
      <c r="K32">
        <v>0.123809524</v>
      </c>
      <c r="L32" s="1" t="s">
        <v>404</v>
      </c>
      <c r="M32">
        <v>0.35465116200000002</v>
      </c>
      <c r="N32">
        <v>4.0035919751971898E-2</v>
      </c>
      <c r="O32">
        <v>-0.24021543189883199</v>
      </c>
      <c r="Q32" s="1" t="s">
        <v>405</v>
      </c>
      <c r="R32">
        <v>32.014522197805903</v>
      </c>
      <c r="S32" s="1" t="s">
        <v>406</v>
      </c>
      <c r="T32" s="1" t="s">
        <v>407</v>
      </c>
      <c r="U32" s="1" t="s">
        <v>408</v>
      </c>
      <c r="V32" t="s">
        <v>66</v>
      </c>
      <c r="W32">
        <v>21636</v>
      </c>
      <c r="X32">
        <v>665161</v>
      </c>
    </row>
    <row r="33" spans="1:24" x14ac:dyDescent="0.45">
      <c r="A33" t="s">
        <v>63</v>
      </c>
      <c r="B33" t="s">
        <v>64</v>
      </c>
      <c r="C33">
        <v>229</v>
      </c>
      <c r="D33">
        <v>0.11790393</v>
      </c>
      <c r="E33">
        <v>0.244541484</v>
      </c>
      <c r="F33">
        <v>0.48214285699999998</v>
      </c>
      <c r="G33">
        <v>0.28787878700000002</v>
      </c>
      <c r="H33">
        <v>0.37004405200000001</v>
      </c>
      <c r="I33">
        <v>0.48989898900000001</v>
      </c>
      <c r="J33">
        <v>0.85994304099999996</v>
      </c>
      <c r="K33">
        <v>0.20202020200000001</v>
      </c>
      <c r="L33" s="1" t="s">
        <v>409</v>
      </c>
      <c r="M33">
        <v>0.35074626800000003</v>
      </c>
      <c r="N33" s="1" t="s">
        <v>410</v>
      </c>
      <c r="O33" s="1" t="s">
        <v>410</v>
      </c>
      <c r="Q33">
        <v>-2.1076018656603899</v>
      </c>
      <c r="R33" s="1" t="s">
        <v>411</v>
      </c>
      <c r="S33" s="1" t="s">
        <v>412</v>
      </c>
      <c r="T33" s="1" t="s">
        <v>413</v>
      </c>
      <c r="U33" s="1" t="s">
        <v>414</v>
      </c>
      <c r="V33" t="s">
        <v>63</v>
      </c>
      <c r="W33">
        <v>15112</v>
      </c>
      <c r="X33">
        <v>641857</v>
      </c>
    </row>
    <row r="34" spans="1:24" x14ac:dyDescent="0.45">
      <c r="A34" t="s">
        <v>39</v>
      </c>
      <c r="B34" t="s">
        <v>32</v>
      </c>
      <c r="C34">
        <v>245</v>
      </c>
      <c r="D34">
        <v>8.9795918000000002E-2</v>
      </c>
      <c r="E34">
        <v>0.21224489699999999</v>
      </c>
      <c r="F34">
        <v>0.42307692299999999</v>
      </c>
      <c r="G34">
        <v>0.282407407</v>
      </c>
      <c r="H34">
        <v>0.35537190000000002</v>
      </c>
      <c r="I34">
        <v>0.43518518499999997</v>
      </c>
      <c r="J34">
        <v>0.79055708499999999</v>
      </c>
      <c r="K34">
        <v>0.152777778</v>
      </c>
      <c r="L34" s="1" t="s">
        <v>415</v>
      </c>
      <c r="M34">
        <v>0.345911949</v>
      </c>
      <c r="N34" s="1" t="s">
        <v>416</v>
      </c>
      <c r="O34">
        <v>-0.162790686124935</v>
      </c>
      <c r="Q34" s="1" t="s">
        <v>417</v>
      </c>
      <c r="R34">
        <v>35.6544559520406</v>
      </c>
      <c r="S34" s="1" t="s">
        <v>418</v>
      </c>
      <c r="T34" s="1" t="s">
        <v>419</v>
      </c>
      <c r="U34" s="1" t="s">
        <v>420</v>
      </c>
      <c r="V34" t="s">
        <v>39</v>
      </c>
      <c r="W34">
        <v>27647</v>
      </c>
      <c r="X34">
        <v>683011</v>
      </c>
    </row>
    <row r="35" spans="1:24" x14ac:dyDescent="0.45">
      <c r="A35" t="s">
        <v>88</v>
      </c>
      <c r="B35" t="s">
        <v>68</v>
      </c>
      <c r="C35">
        <v>227</v>
      </c>
      <c r="D35">
        <v>0.123348017</v>
      </c>
      <c r="E35">
        <v>0.23348017600000001</v>
      </c>
      <c r="F35">
        <v>0.52830188600000005</v>
      </c>
      <c r="G35">
        <v>0.26178010400000001</v>
      </c>
      <c r="H35">
        <v>0.35682819300000002</v>
      </c>
      <c r="I35">
        <v>0.45549738200000001</v>
      </c>
      <c r="J35">
        <v>0.81232557500000002</v>
      </c>
      <c r="K35">
        <v>0.19371727799999999</v>
      </c>
      <c r="L35" s="1" t="s">
        <v>421</v>
      </c>
      <c r="M35">
        <v>0.300751879</v>
      </c>
      <c r="N35">
        <v>0.34468543855473399</v>
      </c>
      <c r="O35">
        <v>-9.8481554538011495E-2</v>
      </c>
      <c r="Q35">
        <v>-1.0993982702493601</v>
      </c>
      <c r="R35">
        <v>34.171746927371402</v>
      </c>
      <c r="S35">
        <v>7.4049360482601099</v>
      </c>
      <c r="T35" s="1" t="s">
        <v>422</v>
      </c>
      <c r="U35" s="1" t="s">
        <v>423</v>
      </c>
      <c r="V35" t="s">
        <v>88</v>
      </c>
      <c r="W35">
        <v>13419</v>
      </c>
      <c r="X35">
        <v>572233</v>
      </c>
    </row>
    <row r="36" spans="1:24" x14ac:dyDescent="0.45">
      <c r="A36" t="s">
        <v>104</v>
      </c>
      <c r="B36" t="s">
        <v>105</v>
      </c>
      <c r="C36">
        <v>224</v>
      </c>
      <c r="D36">
        <v>8.4821428000000004E-2</v>
      </c>
      <c r="E36">
        <v>0.21875</v>
      </c>
      <c r="F36">
        <v>0.38775510200000002</v>
      </c>
      <c r="G36">
        <v>0.27363184000000002</v>
      </c>
      <c r="H36">
        <v>0.33035714199999999</v>
      </c>
      <c r="I36">
        <v>0.48258706400000001</v>
      </c>
      <c r="J36">
        <v>0.81294420599999995</v>
      </c>
      <c r="K36">
        <v>0.20895522399999999</v>
      </c>
      <c r="L36" s="1" t="s">
        <v>424</v>
      </c>
      <c r="M36">
        <v>0.30344827499999999</v>
      </c>
      <c r="N36" s="1" t="s">
        <v>425</v>
      </c>
      <c r="O36">
        <v>8.1012659124098704E-2</v>
      </c>
      <c r="Q36">
        <v>-1.2317100716754701</v>
      </c>
      <c r="R36" s="1" t="s">
        <v>426</v>
      </c>
      <c r="S36" s="1" t="s">
        <v>427</v>
      </c>
      <c r="T36" s="1" t="s">
        <v>428</v>
      </c>
      <c r="U36" s="1" t="s">
        <v>429</v>
      </c>
      <c r="V36" t="s">
        <v>104</v>
      </c>
      <c r="W36">
        <v>17548</v>
      </c>
      <c r="X36">
        <v>621493</v>
      </c>
    </row>
    <row r="37" spans="1:24" x14ac:dyDescent="0.45">
      <c r="A37" t="s">
        <v>120</v>
      </c>
      <c r="B37" t="s">
        <v>121</v>
      </c>
      <c r="C37">
        <v>188</v>
      </c>
      <c r="D37">
        <v>9.0425531000000003E-2</v>
      </c>
      <c r="E37">
        <v>0.191489361</v>
      </c>
      <c r="F37">
        <v>0.47222222200000002</v>
      </c>
      <c r="G37">
        <v>0.27976190400000001</v>
      </c>
      <c r="H37">
        <v>0.35106382899999999</v>
      </c>
      <c r="I37">
        <v>0.45833333300000001</v>
      </c>
      <c r="J37">
        <v>0.809397162</v>
      </c>
      <c r="K37">
        <v>0.178571429</v>
      </c>
      <c r="L37" s="1" t="s">
        <v>430</v>
      </c>
      <c r="M37">
        <v>0.32283464499999998</v>
      </c>
      <c r="N37">
        <v>4.9343831604346598E-2</v>
      </c>
      <c r="O37">
        <v>-0.19737532548606301</v>
      </c>
      <c r="Q37">
        <v>-0.37060859054327</v>
      </c>
      <c r="R37" s="1" t="s">
        <v>431</v>
      </c>
      <c r="S37" s="1" t="s">
        <v>432</v>
      </c>
      <c r="T37" s="1" t="s">
        <v>433</v>
      </c>
      <c r="U37" s="1" t="s">
        <v>434</v>
      </c>
      <c r="V37" t="s">
        <v>120</v>
      </c>
      <c r="W37">
        <v>16572</v>
      </c>
      <c r="X37">
        <v>656582</v>
      </c>
    </row>
    <row r="38" spans="1:24" x14ac:dyDescent="0.45">
      <c r="A38" t="s">
        <v>144</v>
      </c>
      <c r="B38" t="s">
        <v>26</v>
      </c>
      <c r="C38">
        <v>232</v>
      </c>
      <c r="D38">
        <v>9.9137930999999999E-2</v>
      </c>
      <c r="E38">
        <v>0.176724137</v>
      </c>
      <c r="F38">
        <v>0.56097560899999999</v>
      </c>
      <c r="G38">
        <v>0.264705882</v>
      </c>
      <c r="H38">
        <v>0.34482758600000002</v>
      </c>
      <c r="I38">
        <v>0.446078431</v>
      </c>
      <c r="J38">
        <v>0.79090601699999996</v>
      </c>
      <c r="K38">
        <v>0.18137254899999999</v>
      </c>
      <c r="L38" s="1" t="s">
        <v>435</v>
      </c>
      <c r="M38">
        <v>0.28846153800000002</v>
      </c>
      <c r="N38">
        <v>-0.50434785522520498</v>
      </c>
      <c r="O38">
        <v>-0.29420288186520299</v>
      </c>
      <c r="Q38">
        <v>-0.23829678911715699</v>
      </c>
      <c r="R38" s="1" t="s">
        <v>436</v>
      </c>
      <c r="S38" s="1" t="s">
        <v>437</v>
      </c>
      <c r="T38" s="1" t="s">
        <v>438</v>
      </c>
      <c r="U38" s="1" t="s">
        <v>439</v>
      </c>
      <c r="V38" t="s">
        <v>144</v>
      </c>
      <c r="W38">
        <v>19556</v>
      </c>
      <c r="X38">
        <v>670541</v>
      </c>
    </row>
    <row r="39" spans="1:24" x14ac:dyDescent="0.45">
      <c r="A39" t="s">
        <v>59</v>
      </c>
      <c r="B39" t="s">
        <v>38</v>
      </c>
      <c r="C39">
        <v>188</v>
      </c>
      <c r="D39">
        <v>9.0425531000000003E-2</v>
      </c>
      <c r="E39">
        <v>0.14893617000000001</v>
      </c>
      <c r="F39">
        <v>0.60714285700000004</v>
      </c>
      <c r="G39">
        <v>0.30120481900000001</v>
      </c>
      <c r="H39">
        <v>0.36559139699999998</v>
      </c>
      <c r="I39">
        <v>0.42771084300000001</v>
      </c>
      <c r="J39">
        <v>0.79330224000000005</v>
      </c>
      <c r="K39">
        <v>0.12650602399999999</v>
      </c>
      <c r="L39" s="1" t="s">
        <v>440</v>
      </c>
      <c r="M39">
        <v>0.343065693</v>
      </c>
      <c r="N39" s="1" t="s">
        <v>441</v>
      </c>
      <c r="O39">
        <v>0</v>
      </c>
      <c r="Q39" s="1" t="s">
        <v>442</v>
      </c>
      <c r="R39" s="1" t="s">
        <v>443</v>
      </c>
      <c r="S39" s="1" t="s">
        <v>444</v>
      </c>
      <c r="T39" s="1" t="s">
        <v>445</v>
      </c>
      <c r="U39" s="1" t="s">
        <v>446</v>
      </c>
      <c r="V39" t="s">
        <v>59</v>
      </c>
      <c r="W39">
        <v>22186</v>
      </c>
      <c r="X39">
        <v>668930</v>
      </c>
    </row>
    <row r="40" spans="1:24" x14ac:dyDescent="0.45">
      <c r="A40" t="s">
        <v>93</v>
      </c>
      <c r="B40" t="s">
        <v>61</v>
      </c>
      <c r="C40">
        <v>218</v>
      </c>
      <c r="D40">
        <v>0.119266055</v>
      </c>
      <c r="E40">
        <v>0.17431192600000001</v>
      </c>
      <c r="F40">
        <v>0.68421052599999999</v>
      </c>
      <c r="G40">
        <v>0.25789473600000001</v>
      </c>
      <c r="H40">
        <v>0.34862385299999998</v>
      </c>
      <c r="I40">
        <v>0.44736842100000002</v>
      </c>
      <c r="J40">
        <v>0.79599227400000006</v>
      </c>
      <c r="K40">
        <v>0.189473685</v>
      </c>
      <c r="L40">
        <v>0.88504464000000005</v>
      </c>
      <c r="M40">
        <v>0.26760563300000001</v>
      </c>
      <c r="N40">
        <v>-0.164839305449277</v>
      </c>
      <c r="O40" s="1" t="s">
        <v>447</v>
      </c>
      <c r="Q40">
        <v>-0.43073995085433098</v>
      </c>
      <c r="R40" s="1" t="s">
        <v>448</v>
      </c>
      <c r="S40" s="1" t="s">
        <v>449</v>
      </c>
      <c r="T40" s="1" t="s">
        <v>450</v>
      </c>
      <c r="U40" s="1" t="s">
        <v>451</v>
      </c>
      <c r="V40" t="s">
        <v>93</v>
      </c>
      <c r="W40">
        <v>13624</v>
      </c>
      <c r="X40">
        <v>608369</v>
      </c>
    </row>
    <row r="41" spans="1:24" x14ac:dyDescent="0.45">
      <c r="A41" t="s">
        <v>129</v>
      </c>
      <c r="B41" t="s">
        <v>118</v>
      </c>
      <c r="C41">
        <v>203</v>
      </c>
      <c r="D41">
        <v>0.123152709</v>
      </c>
      <c r="E41">
        <v>0.21182266</v>
      </c>
      <c r="F41">
        <v>0.58139534800000003</v>
      </c>
      <c r="G41">
        <v>0.24418604599999999</v>
      </c>
      <c r="H41">
        <v>0.359605911</v>
      </c>
      <c r="I41">
        <v>0.406976744</v>
      </c>
      <c r="J41">
        <v>0.766582655</v>
      </c>
      <c r="K41">
        <v>0.16279069800000001</v>
      </c>
      <c r="L41" s="1" t="s">
        <v>452</v>
      </c>
      <c r="M41">
        <v>0.29268292600000001</v>
      </c>
      <c r="N41" s="1" t="s">
        <v>453</v>
      </c>
      <c r="O41">
        <v>-0.161538460408337</v>
      </c>
      <c r="Q41">
        <v>-0.21562626538798199</v>
      </c>
      <c r="R41" s="1" t="s">
        <v>454</v>
      </c>
      <c r="S41" s="1" t="s">
        <v>455</v>
      </c>
      <c r="T41" s="1" t="s">
        <v>456</v>
      </c>
      <c r="U41" s="1" t="s">
        <v>457</v>
      </c>
      <c r="V41" t="s">
        <v>129</v>
      </c>
      <c r="W41">
        <v>11445</v>
      </c>
      <c r="X41">
        <v>592192</v>
      </c>
    </row>
    <row r="42" spans="1:24" x14ac:dyDescent="0.45">
      <c r="A42" t="s">
        <v>148</v>
      </c>
      <c r="B42" t="s">
        <v>149</v>
      </c>
      <c r="C42">
        <v>243</v>
      </c>
      <c r="D42">
        <v>4.5267489000000001E-2</v>
      </c>
      <c r="E42">
        <v>5.7613167999999999E-2</v>
      </c>
      <c r="F42">
        <v>0.78571428499999996</v>
      </c>
      <c r="G42">
        <v>0.33333333300000001</v>
      </c>
      <c r="H42">
        <v>0.37190082600000002</v>
      </c>
      <c r="I42">
        <v>0.40789473599999998</v>
      </c>
      <c r="J42">
        <v>0.779795562</v>
      </c>
      <c r="K42">
        <v>7.4561402999999998E-2</v>
      </c>
      <c r="L42" s="1" t="s">
        <v>458</v>
      </c>
      <c r="M42">
        <v>0.35211267600000001</v>
      </c>
      <c r="N42" s="1" t="s">
        <v>459</v>
      </c>
      <c r="O42">
        <v>-0.69999997317790896</v>
      </c>
      <c r="Q42">
        <v>-0.382200142368674</v>
      </c>
      <c r="R42" s="1" t="s">
        <v>460</v>
      </c>
      <c r="S42" s="1" t="s">
        <v>461</v>
      </c>
      <c r="T42" s="1" t="s">
        <v>462</v>
      </c>
      <c r="U42" s="1" t="s">
        <v>463</v>
      </c>
      <c r="V42" t="s">
        <v>148</v>
      </c>
      <c r="W42">
        <v>18568</v>
      </c>
      <c r="X42">
        <v>650333</v>
      </c>
    </row>
    <row r="43" spans="1:24" x14ac:dyDescent="0.45">
      <c r="A43" t="s">
        <v>128</v>
      </c>
      <c r="B43" t="s">
        <v>35</v>
      </c>
      <c r="C43">
        <v>199</v>
      </c>
      <c r="D43">
        <v>5.5276380999999999E-2</v>
      </c>
      <c r="E43">
        <v>0.221105527</v>
      </c>
      <c r="F43">
        <v>0.25</v>
      </c>
      <c r="G43">
        <v>0.27956989199999999</v>
      </c>
      <c r="H43">
        <v>0.31658291399999999</v>
      </c>
      <c r="I43">
        <v>0.467741935</v>
      </c>
      <c r="J43">
        <v>0.78432484899999999</v>
      </c>
      <c r="K43">
        <v>0.18817204300000001</v>
      </c>
      <c r="L43" s="1" t="s">
        <v>464</v>
      </c>
      <c r="M43">
        <v>0.33333333300000001</v>
      </c>
      <c r="N43">
        <v>-0.410309275204781</v>
      </c>
      <c r="O43">
        <v>-8.2061852735932903E-2</v>
      </c>
      <c r="Q43">
        <v>9.0169514995068298E-2</v>
      </c>
      <c r="R43" s="1" t="s">
        <v>465</v>
      </c>
      <c r="S43" s="1" t="s">
        <v>466</v>
      </c>
      <c r="T43" s="1" t="s">
        <v>467</v>
      </c>
      <c r="U43" s="1" t="s">
        <v>468</v>
      </c>
      <c r="V43" t="s">
        <v>128</v>
      </c>
      <c r="W43">
        <v>18373</v>
      </c>
      <c r="X43">
        <v>663624</v>
      </c>
    </row>
    <row r="44" spans="1:24" x14ac:dyDescent="0.45">
      <c r="A44" t="s">
        <v>112</v>
      </c>
      <c r="B44" t="s">
        <v>76</v>
      </c>
      <c r="C44">
        <v>214</v>
      </c>
      <c r="D44">
        <v>9.8130840999999996E-2</v>
      </c>
      <c r="E44">
        <v>0.19158878500000001</v>
      </c>
      <c r="F44">
        <v>0.51219512099999998</v>
      </c>
      <c r="G44">
        <v>0.23958333300000001</v>
      </c>
      <c r="H44">
        <v>0.31455399000000001</v>
      </c>
      <c r="I44">
        <v>0.46354166600000002</v>
      </c>
      <c r="J44">
        <v>0.77809565599999997</v>
      </c>
      <c r="K44">
        <v>0.22395833300000001</v>
      </c>
      <c r="L44" s="1" t="s">
        <v>469</v>
      </c>
      <c r="M44">
        <v>0.26573426500000003</v>
      </c>
      <c r="N44">
        <v>-0.473800713196396</v>
      </c>
      <c r="O44" s="1" t="s">
        <v>470</v>
      </c>
      <c r="Q44">
        <v>-0.71015386655926704</v>
      </c>
      <c r="R44" s="1" t="s">
        <v>471</v>
      </c>
      <c r="S44" s="1" t="s">
        <v>472</v>
      </c>
      <c r="T44" s="1" t="s">
        <v>473</v>
      </c>
      <c r="U44" s="1" t="s">
        <v>474</v>
      </c>
      <c r="V44" t="s">
        <v>112</v>
      </c>
      <c r="W44">
        <v>26368</v>
      </c>
      <c r="X44">
        <v>668709</v>
      </c>
    </row>
    <row r="45" spans="1:24" x14ac:dyDescent="0.45">
      <c r="A45" t="s">
        <v>165</v>
      </c>
      <c r="B45" t="s">
        <v>166</v>
      </c>
      <c r="C45">
        <v>185</v>
      </c>
      <c r="D45">
        <v>0.12972972899999999</v>
      </c>
      <c r="E45">
        <v>0.167567567</v>
      </c>
      <c r="F45">
        <v>0.77419354799999995</v>
      </c>
      <c r="G45">
        <v>0.242038216</v>
      </c>
      <c r="H45">
        <v>0.35135135099999998</v>
      </c>
      <c r="I45">
        <v>0.41401273799999999</v>
      </c>
      <c r="J45">
        <v>0.76536408899999997</v>
      </c>
      <c r="K45">
        <v>0.17197452199999999</v>
      </c>
      <c r="L45" s="1" t="s">
        <v>475</v>
      </c>
      <c r="M45">
        <v>0.27642276399999999</v>
      </c>
      <c r="N45">
        <v>-0.418552021146751</v>
      </c>
      <c r="O45">
        <v>8.3710404229350305E-2</v>
      </c>
      <c r="Q45">
        <v>-0.155171535443514</v>
      </c>
      <c r="R45" s="1" t="s">
        <v>476</v>
      </c>
      <c r="S45" s="1" t="s">
        <v>477</v>
      </c>
      <c r="T45" s="1" t="s">
        <v>478</v>
      </c>
      <c r="U45" s="1" t="s">
        <v>479</v>
      </c>
      <c r="V45" t="s">
        <v>165</v>
      </c>
      <c r="W45">
        <v>19901</v>
      </c>
      <c r="X45">
        <v>657757</v>
      </c>
    </row>
    <row r="46" spans="1:24" x14ac:dyDescent="0.45">
      <c r="A46" t="s">
        <v>67</v>
      </c>
      <c r="B46" t="s">
        <v>68</v>
      </c>
      <c r="C46">
        <v>233</v>
      </c>
      <c r="D46">
        <v>6.8669526999999994E-2</v>
      </c>
      <c r="E46">
        <v>0.20171673800000001</v>
      </c>
      <c r="F46">
        <v>0.340425531</v>
      </c>
      <c r="G46">
        <v>0.27488151599999999</v>
      </c>
      <c r="H46">
        <v>0.32188841200000001</v>
      </c>
      <c r="I46">
        <v>0.492890995</v>
      </c>
      <c r="J46">
        <v>0.81477940699999996</v>
      </c>
      <c r="K46">
        <v>0.21800947900000001</v>
      </c>
      <c r="L46" s="1" t="s">
        <v>480</v>
      </c>
      <c r="M46">
        <v>0.30188679200000001</v>
      </c>
      <c r="N46" s="1" t="s">
        <v>481</v>
      </c>
      <c r="O46">
        <v>4.6600002213381203E-2</v>
      </c>
      <c r="Q46">
        <v>-0.170285217929631</v>
      </c>
      <c r="R46" s="1" t="s">
        <v>482</v>
      </c>
      <c r="S46" s="1" t="s">
        <v>483</v>
      </c>
      <c r="T46" s="1" t="s">
        <v>484</v>
      </c>
      <c r="U46" s="1" t="s">
        <v>485</v>
      </c>
      <c r="V46" t="s">
        <v>67</v>
      </c>
      <c r="W46">
        <v>13613</v>
      </c>
      <c r="X46">
        <v>606466</v>
      </c>
    </row>
    <row r="47" spans="1:24" x14ac:dyDescent="0.45">
      <c r="A47" t="s">
        <v>89</v>
      </c>
      <c r="B47" t="s">
        <v>90</v>
      </c>
      <c r="C47">
        <v>169</v>
      </c>
      <c r="D47">
        <v>8.2840235999999998E-2</v>
      </c>
      <c r="E47">
        <v>0.16568047299999999</v>
      </c>
      <c r="F47">
        <v>0.5</v>
      </c>
      <c r="G47">
        <v>0.3</v>
      </c>
      <c r="H47">
        <v>0.353293413</v>
      </c>
      <c r="I47">
        <v>0.43333333299999999</v>
      </c>
      <c r="J47">
        <v>0.78662674600000004</v>
      </c>
      <c r="K47">
        <v>0.133333333</v>
      </c>
      <c r="L47" s="1" t="s">
        <v>486</v>
      </c>
      <c r="M47">
        <v>0.34959349499999998</v>
      </c>
      <c r="N47">
        <v>6.3059701700694804E-2</v>
      </c>
      <c r="O47" s="1" t="s">
        <v>487</v>
      </c>
      <c r="Q47" s="1" t="s">
        <v>488</v>
      </c>
      <c r="R47" s="1" t="s">
        <v>489</v>
      </c>
      <c r="S47" s="1" t="s">
        <v>490</v>
      </c>
      <c r="T47" s="1" t="s">
        <v>491</v>
      </c>
      <c r="U47" s="1" t="s">
        <v>492</v>
      </c>
      <c r="V47" t="s">
        <v>89</v>
      </c>
      <c r="W47">
        <v>27479</v>
      </c>
      <c r="X47">
        <v>691026</v>
      </c>
    </row>
    <row r="48" spans="1:24" x14ac:dyDescent="0.45">
      <c r="A48" t="s">
        <v>102</v>
      </c>
      <c r="B48" t="s">
        <v>103</v>
      </c>
      <c r="C48">
        <v>219</v>
      </c>
      <c r="D48">
        <v>0.14155251099999999</v>
      </c>
      <c r="E48">
        <v>0.23287671200000001</v>
      </c>
      <c r="F48">
        <v>0.60784313700000003</v>
      </c>
      <c r="G48">
        <v>0.21666666600000001</v>
      </c>
      <c r="H48">
        <v>0.35616438299999997</v>
      </c>
      <c r="I48">
        <v>0.38888888799999999</v>
      </c>
      <c r="J48">
        <v>0.74505327099999996</v>
      </c>
      <c r="K48">
        <v>0.17222222200000001</v>
      </c>
      <c r="L48" s="1" t="s">
        <v>493</v>
      </c>
      <c r="M48">
        <v>0.26229508099999999</v>
      </c>
      <c r="N48">
        <v>-0.273261999478563</v>
      </c>
      <c r="O48" s="1" t="s">
        <v>494</v>
      </c>
      <c r="Q48" s="1" t="s">
        <v>495</v>
      </c>
      <c r="R48" s="1" t="s">
        <v>496</v>
      </c>
      <c r="S48" s="1" t="s">
        <v>497</v>
      </c>
      <c r="T48" s="1" t="s">
        <v>498</v>
      </c>
      <c r="U48" s="1" t="s">
        <v>499</v>
      </c>
      <c r="V48" t="s">
        <v>102</v>
      </c>
      <c r="W48">
        <v>12927</v>
      </c>
      <c r="X48">
        <v>607043</v>
      </c>
    </row>
    <row r="49" spans="1:24" x14ac:dyDescent="0.45">
      <c r="A49" t="s">
        <v>40</v>
      </c>
      <c r="B49" t="s">
        <v>41</v>
      </c>
      <c r="C49">
        <v>223</v>
      </c>
      <c r="D49">
        <v>0.12107623300000001</v>
      </c>
      <c r="E49">
        <v>0.32286995499999999</v>
      </c>
      <c r="F49">
        <v>0.375</v>
      </c>
      <c r="G49">
        <v>0.24479166599999999</v>
      </c>
      <c r="H49">
        <v>0.34684684599999999</v>
      </c>
      <c r="I49">
        <v>0.44791666600000002</v>
      </c>
      <c r="J49">
        <v>0.79476351199999995</v>
      </c>
      <c r="K49">
        <v>0.203125</v>
      </c>
      <c r="L49" s="1" t="s">
        <v>500</v>
      </c>
      <c r="M49">
        <v>0.34234234200000002</v>
      </c>
      <c r="N49" s="1" t="s">
        <v>501</v>
      </c>
      <c r="O49" s="1" t="s">
        <v>502</v>
      </c>
      <c r="Q49" s="1" t="s">
        <v>503</v>
      </c>
      <c r="R49" s="1" t="s">
        <v>504</v>
      </c>
      <c r="S49">
        <v>6.5264392370890603</v>
      </c>
      <c r="T49" s="1" t="s">
        <v>505</v>
      </c>
      <c r="U49" s="1" t="s">
        <v>506</v>
      </c>
      <c r="V49" t="s">
        <v>40</v>
      </c>
      <c r="W49">
        <v>26668</v>
      </c>
      <c r="X49">
        <v>682829</v>
      </c>
    </row>
    <row r="50" spans="1:24" x14ac:dyDescent="0.45">
      <c r="A50" t="s">
        <v>123</v>
      </c>
      <c r="B50" t="s">
        <v>45</v>
      </c>
      <c r="C50">
        <v>191</v>
      </c>
      <c r="D50">
        <v>5.7591623000000002E-2</v>
      </c>
      <c r="E50">
        <v>0.246073298</v>
      </c>
      <c r="F50">
        <v>0.23404255299999999</v>
      </c>
      <c r="G50">
        <v>0.28651685300000002</v>
      </c>
      <c r="H50">
        <v>0.32984293100000001</v>
      </c>
      <c r="I50">
        <v>0.45505617900000001</v>
      </c>
      <c r="J50">
        <v>0.78489911000000001</v>
      </c>
      <c r="K50">
        <v>0.16853932599999999</v>
      </c>
      <c r="L50" s="1" t="s">
        <v>507</v>
      </c>
      <c r="M50">
        <v>0.35199999999999998</v>
      </c>
      <c r="N50">
        <v>0</v>
      </c>
      <c r="O50" s="1" t="s">
        <v>508</v>
      </c>
      <c r="Q50">
        <v>-0.97848881036043101</v>
      </c>
      <c r="R50" s="1" t="s">
        <v>509</v>
      </c>
      <c r="S50" s="1" t="s">
        <v>510</v>
      </c>
      <c r="T50" s="1" t="s">
        <v>511</v>
      </c>
      <c r="U50" s="1" t="s">
        <v>512</v>
      </c>
      <c r="V50" t="s">
        <v>123</v>
      </c>
      <c r="W50">
        <v>11739</v>
      </c>
      <c r="X50">
        <v>592663</v>
      </c>
    </row>
    <row r="51" spans="1:24" x14ac:dyDescent="0.45">
      <c r="A51" t="s">
        <v>83</v>
      </c>
      <c r="B51" t="s">
        <v>84</v>
      </c>
      <c r="C51">
        <v>226</v>
      </c>
      <c r="D51">
        <v>8.8495575000000007E-2</v>
      </c>
      <c r="E51">
        <v>0.24778760999999999</v>
      </c>
      <c r="F51">
        <v>0.35714285699999998</v>
      </c>
      <c r="G51">
        <v>0.264705882</v>
      </c>
      <c r="H51">
        <v>0.33628318499999998</v>
      </c>
      <c r="I51">
        <v>0.45588235199999999</v>
      </c>
      <c r="J51">
        <v>0.79216553700000003</v>
      </c>
      <c r="K51">
        <v>0.19117646999999999</v>
      </c>
      <c r="L51" s="1" t="s">
        <v>513</v>
      </c>
      <c r="M51">
        <v>0.328571428</v>
      </c>
      <c r="N51" s="1" t="s">
        <v>514</v>
      </c>
      <c r="O51" s="1" t="s">
        <v>515</v>
      </c>
      <c r="Q51" s="1" t="s">
        <v>516</v>
      </c>
      <c r="R51" s="1" t="s">
        <v>517</v>
      </c>
      <c r="S51" s="1" t="s">
        <v>518</v>
      </c>
      <c r="T51" s="1" t="s">
        <v>519</v>
      </c>
      <c r="U51" s="1" t="s">
        <v>520</v>
      </c>
      <c r="V51" t="s">
        <v>83</v>
      </c>
      <c r="W51">
        <v>20454</v>
      </c>
      <c r="X51">
        <v>665862</v>
      </c>
    </row>
    <row r="52" spans="1:24" x14ac:dyDescent="0.45">
      <c r="A52" t="s">
        <v>117</v>
      </c>
      <c r="B52" t="s">
        <v>118</v>
      </c>
      <c r="C52">
        <v>222</v>
      </c>
      <c r="D52">
        <v>0.13063063</v>
      </c>
      <c r="E52">
        <v>0.26576576499999999</v>
      </c>
      <c r="F52">
        <v>0.49152542300000002</v>
      </c>
      <c r="G52">
        <v>0.23036649200000001</v>
      </c>
      <c r="H52">
        <v>0.33333333300000001</v>
      </c>
      <c r="I52">
        <v>0.42931937100000001</v>
      </c>
      <c r="J52">
        <v>0.76265270399999996</v>
      </c>
      <c r="K52">
        <v>0.198952879</v>
      </c>
      <c r="L52" s="1" t="s">
        <v>521</v>
      </c>
      <c r="M52">
        <v>0.28225806399999998</v>
      </c>
      <c r="N52" s="1" t="s">
        <v>522</v>
      </c>
      <c r="O52" s="1" t="s">
        <v>523</v>
      </c>
      <c r="Q52">
        <v>-0.20806942414492299</v>
      </c>
      <c r="R52" s="1" t="s">
        <v>524</v>
      </c>
      <c r="S52" s="1" t="s">
        <v>525</v>
      </c>
      <c r="T52" s="1" t="s">
        <v>526</v>
      </c>
      <c r="U52" s="1" t="s">
        <v>527</v>
      </c>
      <c r="V52" t="s">
        <v>117</v>
      </c>
      <c r="W52">
        <v>25976</v>
      </c>
      <c r="X52">
        <v>682985</v>
      </c>
    </row>
    <row r="53" spans="1:24" x14ac:dyDescent="0.45">
      <c r="A53" t="s">
        <v>174</v>
      </c>
      <c r="B53" t="s">
        <v>32</v>
      </c>
      <c r="C53">
        <v>191</v>
      </c>
      <c r="D53">
        <v>6.2827225E-2</v>
      </c>
      <c r="E53">
        <v>0.324607329</v>
      </c>
      <c r="F53">
        <v>0.19354838699999999</v>
      </c>
      <c r="G53">
        <v>0.234636871</v>
      </c>
      <c r="H53">
        <v>0.28272251300000001</v>
      </c>
      <c r="I53">
        <v>0.49720670300000003</v>
      </c>
      <c r="J53">
        <v>0.77992921599999998</v>
      </c>
      <c r="K53">
        <v>0.262569832</v>
      </c>
      <c r="L53">
        <v>1.0422473837499999</v>
      </c>
      <c r="M53">
        <v>0.27884615299999999</v>
      </c>
      <c r="N53">
        <v>-0.201583113870583</v>
      </c>
      <c r="O53">
        <v>0</v>
      </c>
      <c r="Q53">
        <v>-0.24937576102092801</v>
      </c>
      <c r="R53" s="1" t="s">
        <v>528</v>
      </c>
      <c r="S53" s="1" t="s">
        <v>529</v>
      </c>
      <c r="T53" s="1" t="s">
        <v>530</v>
      </c>
      <c r="U53" s="1" t="s">
        <v>531</v>
      </c>
      <c r="V53" t="s">
        <v>174</v>
      </c>
      <c r="W53">
        <v>4949</v>
      </c>
      <c r="X53">
        <v>519317</v>
      </c>
    </row>
    <row r="54" spans="1:24" x14ac:dyDescent="0.45">
      <c r="A54" t="s">
        <v>145</v>
      </c>
      <c r="B54" t="s">
        <v>45</v>
      </c>
      <c r="C54">
        <v>245</v>
      </c>
      <c r="D54">
        <v>0.163265306</v>
      </c>
      <c r="E54">
        <v>0.28979591799999999</v>
      </c>
      <c r="F54">
        <v>0.56338028100000004</v>
      </c>
      <c r="G54">
        <v>0.236180904</v>
      </c>
      <c r="H54">
        <v>0.35918367299999998</v>
      </c>
      <c r="I54">
        <v>0.40703517500000003</v>
      </c>
      <c r="J54">
        <v>0.76621884799999995</v>
      </c>
      <c r="K54">
        <v>0.170854271</v>
      </c>
      <c r="L54" s="1" t="s">
        <v>532</v>
      </c>
      <c r="M54">
        <v>0.30081300799999999</v>
      </c>
      <c r="N54">
        <v>8.3760677895043004E-2</v>
      </c>
      <c r="O54">
        <v>-4.1880338947521502E-2</v>
      </c>
      <c r="Q54">
        <v>-0.35952961863949801</v>
      </c>
      <c r="R54" s="1" t="s">
        <v>533</v>
      </c>
      <c r="S54" s="1" t="s">
        <v>534</v>
      </c>
      <c r="T54" s="1" t="s">
        <v>535</v>
      </c>
      <c r="U54" s="1" t="s">
        <v>536</v>
      </c>
      <c r="V54" t="s">
        <v>145</v>
      </c>
      <c r="W54">
        <v>16478</v>
      </c>
      <c r="X54">
        <v>656941</v>
      </c>
    </row>
    <row r="55" spans="1:24" x14ac:dyDescent="0.45">
      <c r="A55" t="s">
        <v>146</v>
      </c>
      <c r="B55" t="s">
        <v>49</v>
      </c>
      <c r="C55">
        <v>216</v>
      </c>
      <c r="D55">
        <v>9.7222221999999997E-2</v>
      </c>
      <c r="E55">
        <v>0.157407407</v>
      </c>
      <c r="F55">
        <v>0.61764705799999997</v>
      </c>
      <c r="G55">
        <v>0.22872340399999999</v>
      </c>
      <c r="H55">
        <v>0.314814814</v>
      </c>
      <c r="I55">
        <v>0.47872340400000002</v>
      </c>
      <c r="J55">
        <v>0.79353821800000002</v>
      </c>
      <c r="K55">
        <v>0.25</v>
      </c>
      <c r="L55" s="1" t="s">
        <v>537</v>
      </c>
      <c r="M55">
        <v>0.20833333300000001</v>
      </c>
      <c r="N55">
        <v>-0.12000000081025</v>
      </c>
      <c r="O55" s="1" t="s">
        <v>538</v>
      </c>
      <c r="Q55">
        <v>-0.52559091569855798</v>
      </c>
      <c r="R55" s="1" t="s">
        <v>539</v>
      </c>
      <c r="S55" s="1" t="s">
        <v>540</v>
      </c>
      <c r="T55" s="1" t="s">
        <v>541</v>
      </c>
      <c r="U55" s="1" t="s">
        <v>542</v>
      </c>
      <c r="V55" t="s">
        <v>146</v>
      </c>
      <c r="W55">
        <v>18839</v>
      </c>
      <c r="X55">
        <v>647304</v>
      </c>
    </row>
    <row r="56" spans="1:24" x14ac:dyDescent="0.45">
      <c r="A56" t="s">
        <v>108</v>
      </c>
      <c r="B56" t="s">
        <v>76</v>
      </c>
      <c r="C56">
        <v>207</v>
      </c>
      <c r="D56">
        <v>4.3478259999999998E-2</v>
      </c>
      <c r="E56">
        <v>0.17874396100000001</v>
      </c>
      <c r="F56">
        <v>0.243243243</v>
      </c>
      <c r="G56">
        <v>0.27835051500000002</v>
      </c>
      <c r="H56">
        <v>0.32367149699999997</v>
      </c>
      <c r="I56">
        <v>0.42268041200000001</v>
      </c>
      <c r="J56">
        <v>0.74635190900000004</v>
      </c>
      <c r="K56">
        <v>0.14432989700000001</v>
      </c>
      <c r="L56">
        <v>4.1643959730527396</v>
      </c>
      <c r="M56">
        <v>0.32236842100000002</v>
      </c>
      <c r="N56">
        <v>-0.17060439210035799</v>
      </c>
      <c r="O56" s="1" t="s">
        <v>543</v>
      </c>
      <c r="Q56">
        <v>-0.79360248986631599</v>
      </c>
      <c r="R56" s="1" t="s">
        <v>544</v>
      </c>
      <c r="S56">
        <v>2.34631681902595</v>
      </c>
      <c r="T56" s="1" t="s">
        <v>545</v>
      </c>
      <c r="U56" s="1" t="s">
        <v>546</v>
      </c>
      <c r="V56" t="s">
        <v>108</v>
      </c>
      <c r="W56">
        <v>19844</v>
      </c>
      <c r="X56">
        <v>647351</v>
      </c>
    </row>
    <row r="57" spans="1:24" x14ac:dyDescent="0.45">
      <c r="A57" t="s">
        <v>124</v>
      </c>
      <c r="B57" t="s">
        <v>125</v>
      </c>
      <c r="C57">
        <v>217</v>
      </c>
      <c r="D57">
        <v>5.5299539000000002E-2</v>
      </c>
      <c r="E57">
        <v>0.18433179699999999</v>
      </c>
      <c r="F57">
        <v>0.3</v>
      </c>
      <c r="G57">
        <v>0.26130653199999998</v>
      </c>
      <c r="H57">
        <v>0.31018518499999997</v>
      </c>
      <c r="I57">
        <v>0.48241205999999998</v>
      </c>
      <c r="J57">
        <v>0.79259724499999995</v>
      </c>
      <c r="K57">
        <v>0.221105528</v>
      </c>
      <c r="L57" s="1" t="s">
        <v>547</v>
      </c>
      <c r="M57">
        <v>0.28289473599999998</v>
      </c>
      <c r="N57">
        <v>-0.15696202692924999</v>
      </c>
      <c r="O57" s="1" t="s">
        <v>548</v>
      </c>
      <c r="Q57">
        <v>-0.35646501695737198</v>
      </c>
      <c r="R57" s="1" t="s">
        <v>549</v>
      </c>
      <c r="S57">
        <v>4.0547196368591099</v>
      </c>
      <c r="T57" s="1" t="s">
        <v>550</v>
      </c>
      <c r="U57" s="1" t="s">
        <v>551</v>
      </c>
      <c r="V57" t="s">
        <v>124</v>
      </c>
      <c r="W57">
        <v>25768</v>
      </c>
      <c r="X57">
        <v>682928</v>
      </c>
    </row>
    <row r="58" spans="1:24" x14ac:dyDescent="0.45">
      <c r="A58" t="s">
        <v>111</v>
      </c>
      <c r="B58" t="s">
        <v>45</v>
      </c>
      <c r="C58">
        <v>171</v>
      </c>
      <c r="D58">
        <v>0.105263157</v>
      </c>
      <c r="E58">
        <v>0.28070175400000003</v>
      </c>
      <c r="F58">
        <v>0.375</v>
      </c>
      <c r="G58">
        <v>0.266666666</v>
      </c>
      <c r="H58">
        <v>0.33918128600000003</v>
      </c>
      <c r="I58">
        <v>0.43333333299999999</v>
      </c>
      <c r="J58">
        <v>0.77251461899999996</v>
      </c>
      <c r="K58">
        <v>0.16666666699999999</v>
      </c>
      <c r="L58" s="1" t="s">
        <v>552</v>
      </c>
      <c r="M58">
        <v>0.34343434299999998</v>
      </c>
      <c r="N58">
        <v>4.2857161955907899E-2</v>
      </c>
      <c r="O58" s="1" t="s">
        <v>553</v>
      </c>
      <c r="Q58" s="1" t="s">
        <v>554</v>
      </c>
      <c r="R58" s="1" t="s">
        <v>555</v>
      </c>
      <c r="S58" s="1" t="s">
        <v>556</v>
      </c>
      <c r="T58" s="1" t="s">
        <v>557</v>
      </c>
      <c r="U58" s="1" t="s">
        <v>558</v>
      </c>
      <c r="V58" t="s">
        <v>111</v>
      </c>
      <c r="W58">
        <v>20202</v>
      </c>
      <c r="X58">
        <v>669016</v>
      </c>
    </row>
    <row r="59" spans="1:24" x14ac:dyDescent="0.45">
      <c r="A59" t="s">
        <v>164</v>
      </c>
      <c r="B59" t="s">
        <v>103</v>
      </c>
      <c r="C59">
        <v>228</v>
      </c>
      <c r="D59">
        <v>8.7719298000000001E-2</v>
      </c>
      <c r="E59">
        <v>0.192982456</v>
      </c>
      <c r="F59">
        <v>0.45454545400000002</v>
      </c>
      <c r="G59">
        <v>0.23039215599999999</v>
      </c>
      <c r="H59">
        <v>0.307017543</v>
      </c>
      <c r="I59">
        <v>0.460784313</v>
      </c>
      <c r="J59">
        <v>0.76780185599999995</v>
      </c>
      <c r="K59">
        <v>0.23039215699999999</v>
      </c>
      <c r="L59" s="1" t="s">
        <v>559</v>
      </c>
      <c r="M59">
        <v>0.23489932799999999</v>
      </c>
      <c r="N59" s="1" t="s">
        <v>560</v>
      </c>
      <c r="O59">
        <v>-3.8578677093028001E-2</v>
      </c>
      <c r="Q59">
        <v>-0.14005785295739701</v>
      </c>
      <c r="R59" s="1" t="s">
        <v>561</v>
      </c>
      <c r="S59" s="1" t="s">
        <v>562</v>
      </c>
      <c r="T59" s="1" t="s">
        <v>563</v>
      </c>
      <c r="U59" s="1" t="s">
        <v>564</v>
      </c>
      <c r="V59" t="s">
        <v>164</v>
      </c>
      <c r="W59">
        <v>19251</v>
      </c>
      <c r="X59">
        <v>624413</v>
      </c>
    </row>
    <row r="60" spans="1:24" x14ac:dyDescent="0.45">
      <c r="A60" t="s">
        <v>101</v>
      </c>
      <c r="B60" t="s">
        <v>78</v>
      </c>
      <c r="C60">
        <v>200</v>
      </c>
      <c r="D60">
        <v>8.5000000000000006E-2</v>
      </c>
      <c r="E60">
        <v>0.255</v>
      </c>
      <c r="F60">
        <v>0.33333333300000001</v>
      </c>
      <c r="G60">
        <v>0.25280898800000001</v>
      </c>
      <c r="H60">
        <v>0.33</v>
      </c>
      <c r="I60">
        <v>0.41573033700000001</v>
      </c>
      <c r="J60">
        <v>0.74573033700000002</v>
      </c>
      <c r="K60">
        <v>0.16292134899999999</v>
      </c>
      <c r="L60" s="1" t="s">
        <v>565</v>
      </c>
      <c r="M60">
        <v>0.33064516100000002</v>
      </c>
      <c r="N60" s="1" t="s">
        <v>566</v>
      </c>
      <c r="O60" s="1" t="s">
        <v>567</v>
      </c>
      <c r="Q60">
        <v>-0.59424922615289599</v>
      </c>
      <c r="R60" s="1" t="s">
        <v>568</v>
      </c>
      <c r="S60" s="1" t="s">
        <v>569</v>
      </c>
      <c r="T60" s="1" t="s">
        <v>570</v>
      </c>
      <c r="U60" s="1" t="s">
        <v>571</v>
      </c>
      <c r="V60" t="s">
        <v>101</v>
      </c>
      <c r="W60">
        <v>17338</v>
      </c>
      <c r="X60">
        <v>650489</v>
      </c>
    </row>
    <row r="61" spans="1:24" x14ac:dyDescent="0.45">
      <c r="A61" t="s">
        <v>100</v>
      </c>
      <c r="B61" t="s">
        <v>45</v>
      </c>
      <c r="C61">
        <v>194</v>
      </c>
      <c r="D61">
        <v>0.13402061800000001</v>
      </c>
      <c r="E61">
        <v>0.12886597899999999</v>
      </c>
      <c r="F61">
        <v>1.04</v>
      </c>
      <c r="G61">
        <v>0.25</v>
      </c>
      <c r="H61">
        <v>0.35567010300000002</v>
      </c>
      <c r="I61">
        <v>0.4</v>
      </c>
      <c r="J61">
        <v>0.75567010300000004</v>
      </c>
      <c r="K61">
        <v>0.15</v>
      </c>
      <c r="L61" s="1" t="s">
        <v>572</v>
      </c>
      <c r="M61">
        <v>0.25925925900000002</v>
      </c>
      <c r="N61">
        <v>-0.28174275357741801</v>
      </c>
      <c r="O61">
        <v>-0.20124480000231401</v>
      </c>
      <c r="Q61" s="1" t="s">
        <v>573</v>
      </c>
      <c r="R61" s="1" t="s">
        <v>574</v>
      </c>
      <c r="S61" s="1" t="s">
        <v>575</v>
      </c>
      <c r="T61" s="1" t="s">
        <v>576</v>
      </c>
      <c r="U61">
        <v>112.53740633261</v>
      </c>
      <c r="V61" t="s">
        <v>100</v>
      </c>
      <c r="W61">
        <v>26294</v>
      </c>
      <c r="X61">
        <v>681082</v>
      </c>
    </row>
    <row r="62" spans="1:24" x14ac:dyDescent="0.45">
      <c r="A62" t="s">
        <v>134</v>
      </c>
      <c r="B62" t="s">
        <v>76</v>
      </c>
      <c r="C62">
        <v>178</v>
      </c>
      <c r="D62">
        <v>7.3033707000000003E-2</v>
      </c>
      <c r="E62">
        <v>0.24157303299999999</v>
      </c>
      <c r="F62">
        <v>0.30232558100000001</v>
      </c>
      <c r="G62">
        <v>0.213836477</v>
      </c>
      <c r="H62">
        <v>0.28089887600000002</v>
      </c>
      <c r="I62">
        <v>0.49056603700000001</v>
      </c>
      <c r="J62">
        <v>0.77146491299999997</v>
      </c>
      <c r="K62">
        <v>0.27672955999999999</v>
      </c>
      <c r="L62" s="1" t="s">
        <v>577</v>
      </c>
      <c r="M62">
        <v>0.21296296200000001</v>
      </c>
      <c r="N62">
        <v>-3.9555550552904599E-2</v>
      </c>
      <c r="O62">
        <v>-7.9111107450444196E-2</v>
      </c>
      <c r="Q62">
        <v>-0.41947176866233299</v>
      </c>
      <c r="R62" s="1" t="s">
        <v>578</v>
      </c>
      <c r="S62" s="1" t="s">
        <v>579</v>
      </c>
      <c r="T62" s="1" t="s">
        <v>580</v>
      </c>
      <c r="U62" s="1" t="s">
        <v>581</v>
      </c>
      <c r="V62" t="s">
        <v>134</v>
      </c>
      <c r="W62">
        <v>25816</v>
      </c>
      <c r="X62">
        <v>669127</v>
      </c>
    </row>
    <row r="63" spans="1:24" x14ac:dyDescent="0.45">
      <c r="A63" t="s">
        <v>54</v>
      </c>
      <c r="B63" t="s">
        <v>55</v>
      </c>
      <c r="C63">
        <v>245</v>
      </c>
      <c r="D63">
        <v>7.7551019999999998E-2</v>
      </c>
      <c r="E63">
        <v>0.22857142799999999</v>
      </c>
      <c r="F63">
        <v>0.33928571400000002</v>
      </c>
      <c r="G63">
        <v>0.26576576499999999</v>
      </c>
      <c r="H63">
        <v>0.330612244</v>
      </c>
      <c r="I63">
        <v>0.44594594500000001</v>
      </c>
      <c r="J63">
        <v>0.77655818899999995</v>
      </c>
      <c r="K63">
        <v>0.18018018</v>
      </c>
      <c r="L63" s="1" t="s">
        <v>582</v>
      </c>
      <c r="M63">
        <v>0.34146341400000002</v>
      </c>
      <c r="N63">
        <v>-0.19631409319117599</v>
      </c>
      <c r="O63">
        <v>7.8525636345148003E-2</v>
      </c>
      <c r="Q63" s="1" t="s">
        <v>583</v>
      </c>
      <c r="R63" s="1" t="s">
        <v>584</v>
      </c>
      <c r="S63" s="1" t="s">
        <v>585</v>
      </c>
      <c r="T63" s="1" t="s">
        <v>586</v>
      </c>
      <c r="U63" s="1" t="s">
        <v>587</v>
      </c>
      <c r="V63" t="s">
        <v>54</v>
      </c>
      <c r="W63">
        <v>24617</v>
      </c>
      <c r="X63">
        <v>680776</v>
      </c>
    </row>
    <row r="64" spans="1:24" x14ac:dyDescent="0.45">
      <c r="A64" t="s">
        <v>116</v>
      </c>
      <c r="B64" t="s">
        <v>53</v>
      </c>
      <c r="C64">
        <v>250</v>
      </c>
      <c r="D64">
        <v>9.6000000000000002E-2</v>
      </c>
      <c r="E64">
        <v>0.216</v>
      </c>
      <c r="F64">
        <v>0.44444444399999999</v>
      </c>
      <c r="G64">
        <v>0.24434389100000001</v>
      </c>
      <c r="H64">
        <v>0.32800000000000001</v>
      </c>
      <c r="I64">
        <v>0.41176470500000001</v>
      </c>
      <c r="J64">
        <v>0.73976470500000002</v>
      </c>
      <c r="K64">
        <v>0.167420814</v>
      </c>
      <c r="L64" s="1" t="s">
        <v>588</v>
      </c>
      <c r="M64">
        <v>0.28301886700000001</v>
      </c>
      <c r="N64" s="1" t="s">
        <v>589</v>
      </c>
      <c r="O64" s="1" t="s">
        <v>590</v>
      </c>
      <c r="Q64">
        <v>-9.9398255348205497E-2</v>
      </c>
      <c r="R64" s="1" t="s">
        <v>591</v>
      </c>
      <c r="S64" s="1" t="s">
        <v>592</v>
      </c>
      <c r="T64" s="1" t="s">
        <v>593</v>
      </c>
      <c r="U64" s="1" t="s">
        <v>594</v>
      </c>
      <c r="V64" t="s">
        <v>116</v>
      </c>
      <c r="W64">
        <v>19709</v>
      </c>
      <c r="X64">
        <v>665487</v>
      </c>
    </row>
    <row r="65" spans="1:24" x14ac:dyDescent="0.45">
      <c r="A65" t="s">
        <v>172</v>
      </c>
      <c r="B65" t="s">
        <v>125</v>
      </c>
      <c r="C65">
        <v>198</v>
      </c>
      <c r="D65">
        <v>0.12121212100000001</v>
      </c>
      <c r="E65">
        <v>0.23232323199999999</v>
      </c>
      <c r="F65">
        <v>0.52173913000000005</v>
      </c>
      <c r="G65">
        <v>0.234939759</v>
      </c>
      <c r="H65">
        <v>0.34848484800000001</v>
      </c>
      <c r="I65">
        <v>0.397590361</v>
      </c>
      <c r="J65">
        <v>0.74607520900000002</v>
      </c>
      <c r="K65">
        <v>0.16265060200000001</v>
      </c>
      <c r="L65" s="1" t="s">
        <v>595</v>
      </c>
      <c r="M65">
        <v>0.284482758</v>
      </c>
      <c r="N65">
        <v>-0.156728246714919</v>
      </c>
      <c r="O65">
        <v>-0.261213707504794</v>
      </c>
      <c r="Q65" s="1" t="s">
        <v>596</v>
      </c>
      <c r="R65" s="1" t="s">
        <v>597</v>
      </c>
      <c r="S65" s="1" t="s">
        <v>598</v>
      </c>
      <c r="T65" s="1" t="s">
        <v>599</v>
      </c>
      <c r="U65" s="1" t="s">
        <v>600</v>
      </c>
      <c r="V65" t="s">
        <v>172</v>
      </c>
      <c r="W65">
        <v>13590</v>
      </c>
      <c r="X65">
        <v>608385</v>
      </c>
    </row>
    <row r="66" spans="1:24" x14ac:dyDescent="0.45">
      <c r="A66" t="s">
        <v>69</v>
      </c>
      <c r="B66" t="s">
        <v>70</v>
      </c>
      <c r="C66">
        <v>188</v>
      </c>
      <c r="D66">
        <v>0.11702127599999999</v>
      </c>
      <c r="E66">
        <v>0.244680851</v>
      </c>
      <c r="F66">
        <v>0.47826086899999998</v>
      </c>
      <c r="G66">
        <v>0.20481927699999999</v>
      </c>
      <c r="H66">
        <v>0.29787234000000001</v>
      </c>
      <c r="I66">
        <v>0.45180722800000001</v>
      </c>
      <c r="J66">
        <v>0.74967956800000002</v>
      </c>
      <c r="K66">
        <v>0.24698795100000001</v>
      </c>
      <c r="L66" s="1" t="s">
        <v>601</v>
      </c>
      <c r="M66">
        <v>0.218181818</v>
      </c>
      <c r="N66">
        <v>0.27190082590095699</v>
      </c>
      <c r="O66" s="1" t="s">
        <v>602</v>
      </c>
      <c r="Q66" s="1" t="s">
        <v>603</v>
      </c>
      <c r="R66" s="1" t="s">
        <v>604</v>
      </c>
      <c r="S66" s="1" t="s">
        <v>605</v>
      </c>
      <c r="T66" s="1" t="s">
        <v>606</v>
      </c>
      <c r="U66" s="1" t="s">
        <v>607</v>
      </c>
      <c r="V66" t="s">
        <v>69</v>
      </c>
      <c r="W66">
        <v>19918</v>
      </c>
      <c r="X66">
        <v>662139</v>
      </c>
    </row>
    <row r="67" spans="1:24" x14ac:dyDescent="0.45">
      <c r="A67" t="s">
        <v>82</v>
      </c>
      <c r="B67" t="s">
        <v>38</v>
      </c>
      <c r="C67">
        <v>233</v>
      </c>
      <c r="D67">
        <v>9.4420599999999993E-2</v>
      </c>
      <c r="E67">
        <v>0.214592274</v>
      </c>
      <c r="F67">
        <v>0.44</v>
      </c>
      <c r="G67">
        <v>0.24880382700000001</v>
      </c>
      <c r="H67">
        <v>0.32188841200000001</v>
      </c>
      <c r="I67">
        <v>0.44019138699999999</v>
      </c>
      <c r="J67">
        <v>0.762079799</v>
      </c>
      <c r="K67">
        <v>0.19138756000000001</v>
      </c>
      <c r="L67" s="1" t="s">
        <v>608</v>
      </c>
      <c r="M67">
        <v>0.28947368400000001</v>
      </c>
      <c r="N67" s="1" t="s">
        <v>609</v>
      </c>
      <c r="O67" s="1" t="s">
        <v>610</v>
      </c>
      <c r="Q67" s="1" t="s">
        <v>611</v>
      </c>
      <c r="R67" s="1" t="s">
        <v>612</v>
      </c>
      <c r="S67" s="1" t="s">
        <v>613</v>
      </c>
      <c r="T67" s="1" t="s">
        <v>614</v>
      </c>
      <c r="U67" s="1" t="s">
        <v>615</v>
      </c>
      <c r="V67" t="s">
        <v>82</v>
      </c>
      <c r="W67">
        <v>15986</v>
      </c>
      <c r="X67">
        <v>642715</v>
      </c>
    </row>
    <row r="68" spans="1:24" x14ac:dyDescent="0.45">
      <c r="A68" t="s">
        <v>126</v>
      </c>
      <c r="B68" t="s">
        <v>32</v>
      </c>
      <c r="C68">
        <v>213</v>
      </c>
      <c r="D68">
        <v>8.9201876999999999E-2</v>
      </c>
      <c r="E68">
        <v>0.10798122</v>
      </c>
      <c r="F68">
        <v>0.82608695600000004</v>
      </c>
      <c r="G68">
        <v>0.26063829700000002</v>
      </c>
      <c r="H68">
        <v>0.32394366099999999</v>
      </c>
      <c r="I68">
        <v>0.43085106299999998</v>
      </c>
      <c r="J68">
        <v>0.75479472400000003</v>
      </c>
      <c r="K68">
        <v>0.17021276599999999</v>
      </c>
      <c r="L68" s="1" t="s">
        <v>616</v>
      </c>
      <c r="M68">
        <v>0.25766871099999999</v>
      </c>
      <c r="N68">
        <v>-0.34478417597710997</v>
      </c>
      <c r="O68">
        <v>-0.30647479649633103</v>
      </c>
      <c r="Q68">
        <v>-0.59327911725267701</v>
      </c>
      <c r="R68" s="1" t="s">
        <v>617</v>
      </c>
      <c r="S68" s="1" t="s">
        <v>618</v>
      </c>
      <c r="T68" s="1" t="s">
        <v>619</v>
      </c>
      <c r="U68" s="1" t="s">
        <v>620</v>
      </c>
      <c r="V68" t="s">
        <v>126</v>
      </c>
      <c r="W68">
        <v>17027</v>
      </c>
      <c r="X68">
        <v>657077</v>
      </c>
    </row>
    <row r="69" spans="1:24" x14ac:dyDescent="0.45">
      <c r="A69" t="s">
        <v>159</v>
      </c>
      <c r="B69" t="s">
        <v>61</v>
      </c>
      <c r="C69">
        <v>213</v>
      </c>
      <c r="D69">
        <v>5.6338027999999998E-2</v>
      </c>
      <c r="E69">
        <v>0.28169013999999998</v>
      </c>
      <c r="F69">
        <v>0.2</v>
      </c>
      <c r="G69">
        <v>0.24226804099999999</v>
      </c>
      <c r="H69">
        <v>0.29107981199999999</v>
      </c>
      <c r="I69">
        <v>0.47938144300000002</v>
      </c>
      <c r="J69">
        <v>0.77046125499999996</v>
      </c>
      <c r="K69">
        <v>0.237113402</v>
      </c>
      <c r="L69" s="1" t="s">
        <v>621</v>
      </c>
      <c r="M69">
        <v>0.277777777</v>
      </c>
      <c r="N69">
        <v>-0.275092232637689</v>
      </c>
      <c r="O69">
        <v>-3.9298890376812702E-2</v>
      </c>
      <c r="Q69">
        <v>9.7402986604720299E-2</v>
      </c>
      <c r="R69" s="1" t="s">
        <v>622</v>
      </c>
      <c r="S69" s="1" t="s">
        <v>623</v>
      </c>
      <c r="T69" s="1" t="s">
        <v>624</v>
      </c>
      <c r="U69" s="1" t="s">
        <v>625</v>
      </c>
      <c r="V69" t="s">
        <v>160</v>
      </c>
      <c r="W69">
        <v>19287</v>
      </c>
      <c r="X69">
        <v>666969</v>
      </c>
    </row>
    <row r="70" spans="1:24" x14ac:dyDescent="0.45">
      <c r="A70" t="s">
        <v>157</v>
      </c>
      <c r="B70" t="s">
        <v>121</v>
      </c>
      <c r="C70">
        <v>242</v>
      </c>
      <c r="D70">
        <v>0.103305785</v>
      </c>
      <c r="E70">
        <v>0.19421487600000001</v>
      </c>
      <c r="F70">
        <v>0.53191489300000006</v>
      </c>
      <c r="G70">
        <v>0.26267281100000001</v>
      </c>
      <c r="H70">
        <v>0.33884297499999999</v>
      </c>
      <c r="I70">
        <v>0.42396313299999999</v>
      </c>
      <c r="J70">
        <v>0.76280610800000004</v>
      </c>
      <c r="K70">
        <v>0.16129032200000001</v>
      </c>
      <c r="L70" s="1" t="s">
        <v>626</v>
      </c>
      <c r="M70">
        <v>0.306748466</v>
      </c>
      <c r="N70">
        <v>0</v>
      </c>
      <c r="O70" s="1" t="s">
        <v>627</v>
      </c>
      <c r="Q70" s="1" t="s">
        <v>495</v>
      </c>
      <c r="R70" s="1" t="s">
        <v>628</v>
      </c>
      <c r="S70" s="1" t="s">
        <v>629</v>
      </c>
      <c r="T70" s="1" t="s">
        <v>630</v>
      </c>
      <c r="U70" s="1" t="s">
        <v>631</v>
      </c>
      <c r="V70" t="s">
        <v>157</v>
      </c>
      <c r="W70">
        <v>19326</v>
      </c>
      <c r="X70">
        <v>668804</v>
      </c>
    </row>
    <row r="71" spans="1:24" x14ac:dyDescent="0.45">
      <c r="A71" t="s">
        <v>150</v>
      </c>
      <c r="B71" t="s">
        <v>96</v>
      </c>
      <c r="C71">
        <v>182</v>
      </c>
      <c r="D71">
        <v>0.104395604</v>
      </c>
      <c r="E71">
        <v>0.35164835100000003</v>
      </c>
      <c r="F71">
        <v>0.296875</v>
      </c>
      <c r="G71">
        <v>0.23417721499999999</v>
      </c>
      <c r="H71">
        <v>0.31868131799999999</v>
      </c>
      <c r="I71">
        <v>0.43037974600000001</v>
      </c>
      <c r="J71">
        <v>0.74906106400000005</v>
      </c>
      <c r="K71">
        <v>0.19620253100000001</v>
      </c>
      <c r="L71" s="1" t="s">
        <v>632</v>
      </c>
      <c r="M71">
        <v>0.33333333300000001</v>
      </c>
      <c r="N71">
        <v>3.7681153160519898E-2</v>
      </c>
      <c r="O71" s="1" t="s">
        <v>633</v>
      </c>
      <c r="Q71">
        <v>-0.52526754606515103</v>
      </c>
      <c r="R71" s="1" t="s">
        <v>634</v>
      </c>
      <c r="S71" s="1" t="s">
        <v>635</v>
      </c>
      <c r="T71" s="1" t="s">
        <v>636</v>
      </c>
      <c r="U71" s="1" t="s">
        <v>637</v>
      </c>
      <c r="V71" t="s">
        <v>150</v>
      </c>
      <c r="W71">
        <v>26319</v>
      </c>
      <c r="X71">
        <v>683737</v>
      </c>
    </row>
    <row r="72" spans="1:24" x14ac:dyDescent="0.45">
      <c r="A72" t="s">
        <v>158</v>
      </c>
      <c r="B72" t="s">
        <v>96</v>
      </c>
      <c r="C72">
        <v>176</v>
      </c>
      <c r="D72">
        <v>9.0909089999999998E-2</v>
      </c>
      <c r="E72">
        <v>0.16477272700000001</v>
      </c>
      <c r="F72">
        <v>0.551724137</v>
      </c>
      <c r="G72">
        <v>0.25316455599999999</v>
      </c>
      <c r="H72">
        <v>0.32386363600000001</v>
      </c>
      <c r="I72">
        <v>0.443037974</v>
      </c>
      <c r="J72">
        <v>0.76690161000000001</v>
      </c>
      <c r="K72">
        <v>0.18987341799999999</v>
      </c>
      <c r="L72" s="1" t="s">
        <v>638</v>
      </c>
      <c r="M72">
        <v>0.268292682</v>
      </c>
      <c r="N72">
        <v>-7.4734606780111706E-2</v>
      </c>
      <c r="O72" s="1" t="s">
        <v>639</v>
      </c>
      <c r="Q72">
        <v>-0.69504018407315005</v>
      </c>
      <c r="R72" s="1" t="s">
        <v>640</v>
      </c>
      <c r="S72" s="1" t="s">
        <v>641</v>
      </c>
      <c r="T72" s="1" t="s">
        <v>642</v>
      </c>
      <c r="U72" s="1" t="s">
        <v>643</v>
      </c>
      <c r="V72" t="s">
        <v>158</v>
      </c>
      <c r="W72">
        <v>15998</v>
      </c>
      <c r="X72">
        <v>641355</v>
      </c>
    </row>
    <row r="73" spans="1:24" x14ac:dyDescent="0.45">
      <c r="A73" t="s">
        <v>95</v>
      </c>
      <c r="B73" t="s">
        <v>96</v>
      </c>
      <c r="C73">
        <v>204</v>
      </c>
      <c r="D73">
        <v>9.8039214999999999E-2</v>
      </c>
      <c r="E73">
        <v>0.102941176</v>
      </c>
      <c r="F73">
        <v>0.95238095199999995</v>
      </c>
      <c r="G73">
        <v>0.26404494299999998</v>
      </c>
      <c r="H73">
        <v>0.35294117600000002</v>
      </c>
      <c r="I73">
        <v>0.37640449399999998</v>
      </c>
      <c r="J73">
        <v>0.72934566999999995</v>
      </c>
      <c r="K73">
        <v>0.112359551</v>
      </c>
      <c r="L73" s="1" t="s">
        <v>644</v>
      </c>
      <c r="M73">
        <v>0.28846153800000002</v>
      </c>
      <c r="N73" s="1" t="s">
        <v>645</v>
      </c>
      <c r="O73">
        <v>-3.7090908386744503E-2</v>
      </c>
      <c r="Q73">
        <v>-3.8943525403738001E-2</v>
      </c>
      <c r="R73" s="1" t="s">
        <v>646</v>
      </c>
      <c r="S73" s="1" t="s">
        <v>647</v>
      </c>
      <c r="T73" s="1" t="s">
        <v>648</v>
      </c>
      <c r="U73" s="1" t="s">
        <v>649</v>
      </c>
      <c r="V73" t="s">
        <v>95</v>
      </c>
      <c r="W73">
        <v>21479</v>
      </c>
      <c r="X73">
        <v>663538</v>
      </c>
    </row>
    <row r="74" spans="1:24" x14ac:dyDescent="0.45">
      <c r="A74" t="s">
        <v>135</v>
      </c>
      <c r="B74" t="s">
        <v>41</v>
      </c>
      <c r="C74">
        <v>216</v>
      </c>
      <c r="D74">
        <v>0.13425925899999999</v>
      </c>
      <c r="E74">
        <v>0.17592592500000001</v>
      </c>
      <c r="F74">
        <v>0.763157894</v>
      </c>
      <c r="G74">
        <v>0.23076922999999999</v>
      </c>
      <c r="H74">
        <v>0.34722222200000002</v>
      </c>
      <c r="I74">
        <v>0.40659340599999999</v>
      </c>
      <c r="J74">
        <v>0.75381562800000002</v>
      </c>
      <c r="K74">
        <v>0.175824176</v>
      </c>
      <c r="L74">
        <v>6.1735153238438603</v>
      </c>
      <c r="M74">
        <v>0.25899280499999999</v>
      </c>
      <c r="N74" s="1" t="s">
        <v>650</v>
      </c>
      <c r="O74" s="1" t="s">
        <v>651</v>
      </c>
      <c r="Q74" s="1" t="s">
        <v>652</v>
      </c>
      <c r="R74" s="1" t="s">
        <v>653</v>
      </c>
      <c r="S74" s="1" t="s">
        <v>654</v>
      </c>
      <c r="T74" s="1" t="s">
        <v>655</v>
      </c>
      <c r="U74" s="1" t="s">
        <v>656</v>
      </c>
      <c r="V74" t="s">
        <v>135</v>
      </c>
      <c r="W74">
        <v>26323</v>
      </c>
      <c r="X74">
        <v>668715</v>
      </c>
    </row>
    <row r="75" spans="1:24" x14ac:dyDescent="0.45">
      <c r="A75" t="s">
        <v>60</v>
      </c>
      <c r="B75" t="s">
        <v>61</v>
      </c>
      <c r="C75">
        <v>248</v>
      </c>
      <c r="D75">
        <v>7.2580644999999999E-2</v>
      </c>
      <c r="E75">
        <v>0.14112903199999999</v>
      </c>
      <c r="F75">
        <v>0.514285714</v>
      </c>
      <c r="G75">
        <v>0.253275109</v>
      </c>
      <c r="H75">
        <v>0.30645161199999998</v>
      </c>
      <c r="I75">
        <v>0.43231440999999998</v>
      </c>
      <c r="J75">
        <v>0.73876602199999997</v>
      </c>
      <c r="K75">
        <v>0.17903930100000001</v>
      </c>
      <c r="L75" s="1" t="s">
        <v>657</v>
      </c>
      <c r="M75">
        <v>0.26344086</v>
      </c>
      <c r="N75">
        <v>-0.122167481575161</v>
      </c>
      <c r="O75">
        <v>-0.122167481575161</v>
      </c>
      <c r="Q75">
        <v>-0.20806942414492299</v>
      </c>
      <c r="R75" s="1" t="s">
        <v>658</v>
      </c>
      <c r="S75" s="1" t="s">
        <v>659</v>
      </c>
      <c r="T75" s="1" t="s">
        <v>660</v>
      </c>
      <c r="U75" s="1" t="s">
        <v>661</v>
      </c>
      <c r="V75" t="s">
        <v>60</v>
      </c>
      <c r="W75">
        <v>12533</v>
      </c>
      <c r="X75">
        <v>543760</v>
      </c>
    </row>
    <row r="76" spans="1:24" x14ac:dyDescent="0.45">
      <c r="A76" t="s">
        <v>132</v>
      </c>
      <c r="B76" t="s">
        <v>105</v>
      </c>
      <c r="C76">
        <v>172</v>
      </c>
      <c r="D76">
        <v>6.3953488000000003E-2</v>
      </c>
      <c r="E76">
        <v>0.25</v>
      </c>
      <c r="F76">
        <v>0.25581395299999998</v>
      </c>
      <c r="G76">
        <v>0.26582278399999998</v>
      </c>
      <c r="H76">
        <v>0.321637426</v>
      </c>
      <c r="I76">
        <v>0.41139240500000002</v>
      </c>
      <c r="J76">
        <v>0.73302983099999997</v>
      </c>
      <c r="K76">
        <v>0.14556962100000001</v>
      </c>
      <c r="L76">
        <v>2.5907738024999998</v>
      </c>
      <c r="M76">
        <v>0.33636363600000002</v>
      </c>
      <c r="N76">
        <v>0</v>
      </c>
      <c r="O76">
        <v>-0.26696228678338202</v>
      </c>
      <c r="Q76">
        <v>-0.324944173451513</v>
      </c>
      <c r="R76" s="1" t="s">
        <v>662</v>
      </c>
      <c r="S76" s="1" t="s">
        <v>663</v>
      </c>
      <c r="T76" s="1" t="s">
        <v>664</v>
      </c>
      <c r="U76" s="1" t="s">
        <v>665</v>
      </c>
      <c r="V76" t="s">
        <v>132</v>
      </c>
      <c r="W76">
        <v>24729</v>
      </c>
      <c r="X76">
        <v>681351</v>
      </c>
    </row>
    <row r="77" spans="1:24" x14ac:dyDescent="0.45">
      <c r="A77" t="s">
        <v>97</v>
      </c>
      <c r="B77" t="s">
        <v>98</v>
      </c>
      <c r="C77">
        <v>187</v>
      </c>
      <c r="D77">
        <v>9.0909089999999998E-2</v>
      </c>
      <c r="E77">
        <v>0.34759358200000001</v>
      </c>
      <c r="F77">
        <v>0.261538461</v>
      </c>
      <c r="G77">
        <v>0.20958083799999999</v>
      </c>
      <c r="H77">
        <v>0.28342245900000002</v>
      </c>
      <c r="I77">
        <v>0.431137724</v>
      </c>
      <c r="J77">
        <v>0.71456018300000002</v>
      </c>
      <c r="K77">
        <v>0.22155688600000001</v>
      </c>
      <c r="L77">
        <v>1.4995644525</v>
      </c>
      <c r="M77">
        <v>0.25806451600000002</v>
      </c>
      <c r="N77">
        <v>-0.108720920281484</v>
      </c>
      <c r="O77">
        <v>0</v>
      </c>
      <c r="Q77">
        <v>-0.28715996723622</v>
      </c>
      <c r="R77" s="1" t="s">
        <v>666</v>
      </c>
      <c r="S77">
        <v>-0.49314371162765702</v>
      </c>
      <c r="T77" s="1" t="s">
        <v>667</v>
      </c>
      <c r="U77" s="1" t="s">
        <v>668</v>
      </c>
      <c r="V77" t="s">
        <v>97</v>
      </c>
      <c r="W77">
        <v>21534</v>
      </c>
      <c r="X77">
        <v>663728</v>
      </c>
    </row>
    <row r="78" spans="1:24" x14ac:dyDescent="0.45">
      <c r="A78" t="s">
        <v>167</v>
      </c>
      <c r="B78" t="s">
        <v>47</v>
      </c>
      <c r="C78">
        <v>218</v>
      </c>
      <c r="D78">
        <v>0.100917431</v>
      </c>
      <c r="E78">
        <v>0.27064220100000003</v>
      </c>
      <c r="F78">
        <v>0.37288135500000003</v>
      </c>
      <c r="G78">
        <v>0.23036649200000001</v>
      </c>
      <c r="H78">
        <v>0.32110091699999999</v>
      </c>
      <c r="I78">
        <v>0.424083769</v>
      </c>
      <c r="J78">
        <v>0.74518468599999999</v>
      </c>
      <c r="K78">
        <v>0.19371727699999999</v>
      </c>
      <c r="L78">
        <v>2.3842364462500001</v>
      </c>
      <c r="M78">
        <v>0.28799999999999998</v>
      </c>
      <c r="N78">
        <v>-0.33944636466912897</v>
      </c>
      <c r="O78">
        <v>-0.113148788223043</v>
      </c>
      <c r="Q78">
        <v>-0.36272837966680499</v>
      </c>
      <c r="R78" s="1" t="s">
        <v>669</v>
      </c>
      <c r="S78" s="1" t="s">
        <v>670</v>
      </c>
      <c r="T78" s="1" t="s">
        <v>671</v>
      </c>
      <c r="U78" s="1" t="s">
        <v>672</v>
      </c>
      <c r="V78" t="s">
        <v>167</v>
      </c>
      <c r="W78">
        <v>14344</v>
      </c>
      <c r="X78">
        <v>621566</v>
      </c>
    </row>
    <row r="79" spans="1:24" x14ac:dyDescent="0.45">
      <c r="A79" t="s">
        <v>114</v>
      </c>
      <c r="B79" t="s">
        <v>47</v>
      </c>
      <c r="C79">
        <v>222</v>
      </c>
      <c r="D79">
        <v>0.121621621</v>
      </c>
      <c r="E79">
        <v>0.23873873800000001</v>
      </c>
      <c r="F79">
        <v>0.50943396200000002</v>
      </c>
      <c r="G79">
        <v>0.25</v>
      </c>
      <c r="H79">
        <v>0.35135135099999998</v>
      </c>
      <c r="I79">
        <v>0.36458333300000001</v>
      </c>
      <c r="J79">
        <v>0.71593468400000004</v>
      </c>
      <c r="K79">
        <v>0.114583333</v>
      </c>
      <c r="L79" s="1" t="s">
        <v>673</v>
      </c>
      <c r="M79">
        <v>0.32592592500000001</v>
      </c>
      <c r="N79">
        <v>0</v>
      </c>
      <c r="O79" s="1" t="s">
        <v>674</v>
      </c>
      <c r="Q79" s="1" t="s">
        <v>675</v>
      </c>
      <c r="R79" s="1" t="s">
        <v>676</v>
      </c>
      <c r="S79" s="1" t="s">
        <v>677</v>
      </c>
      <c r="T79" s="1" t="s">
        <v>678</v>
      </c>
      <c r="U79" s="1" t="s">
        <v>679</v>
      </c>
      <c r="V79" t="s">
        <v>115</v>
      </c>
      <c r="W79">
        <v>18401</v>
      </c>
      <c r="X79">
        <v>660670</v>
      </c>
    </row>
    <row r="80" spans="1:24" x14ac:dyDescent="0.45">
      <c r="A80" t="s">
        <v>72</v>
      </c>
      <c r="B80" t="s">
        <v>49</v>
      </c>
      <c r="C80">
        <v>225</v>
      </c>
      <c r="D80">
        <v>4.4444444E-2</v>
      </c>
      <c r="E80">
        <v>0.146666666</v>
      </c>
      <c r="F80">
        <v>0.303030303</v>
      </c>
      <c r="G80">
        <v>0.26865671600000002</v>
      </c>
      <c r="H80">
        <v>0.33035714199999999</v>
      </c>
      <c r="I80">
        <v>0.37810945200000001</v>
      </c>
      <c r="J80">
        <v>0.70846659400000001</v>
      </c>
      <c r="K80">
        <v>0.10945273599999999</v>
      </c>
      <c r="L80" s="1" t="s">
        <v>680</v>
      </c>
      <c r="M80">
        <v>0.29940119700000001</v>
      </c>
      <c r="N80">
        <v>-0.12569832196459099</v>
      </c>
      <c r="O80" s="1" t="s">
        <v>681</v>
      </c>
      <c r="Q80">
        <v>-8.4607942495494998E-2</v>
      </c>
      <c r="R80" s="1" t="s">
        <v>682</v>
      </c>
      <c r="S80" s="1" t="s">
        <v>683</v>
      </c>
      <c r="T80" s="1" t="s">
        <v>684</v>
      </c>
      <c r="U80" s="1" t="s">
        <v>685</v>
      </c>
      <c r="V80" t="s">
        <v>73</v>
      </c>
      <c r="W80">
        <v>19950</v>
      </c>
      <c r="X80">
        <v>665926</v>
      </c>
    </row>
    <row r="81" spans="1:24" x14ac:dyDescent="0.45">
      <c r="A81" t="s">
        <v>140</v>
      </c>
      <c r="B81" t="s">
        <v>64</v>
      </c>
      <c r="C81">
        <v>172</v>
      </c>
      <c r="D81">
        <v>5.2325581000000003E-2</v>
      </c>
      <c r="E81">
        <v>0.16860465099999999</v>
      </c>
      <c r="F81">
        <v>0.31034482699999999</v>
      </c>
      <c r="G81">
        <v>0.30379746800000001</v>
      </c>
      <c r="H81">
        <v>0.34883720899999998</v>
      </c>
      <c r="I81">
        <v>0.43670885999999998</v>
      </c>
      <c r="J81">
        <v>0.78554606900000001</v>
      </c>
      <c r="K81">
        <v>0.13291139199999999</v>
      </c>
      <c r="L81">
        <v>1.16880053375</v>
      </c>
      <c r="M81">
        <v>0.34645669200000001</v>
      </c>
      <c r="N81">
        <v>-0.52599385112989605</v>
      </c>
      <c r="O81">
        <v>-0.10519877274055001</v>
      </c>
      <c r="Q81">
        <v>-0.34005785593762899</v>
      </c>
      <c r="R81" s="1" t="s">
        <v>686</v>
      </c>
      <c r="S81" s="1" t="s">
        <v>687</v>
      </c>
      <c r="T81" s="1" t="s">
        <v>688</v>
      </c>
      <c r="U81" s="1" t="s">
        <v>689</v>
      </c>
      <c r="V81" t="s">
        <v>141</v>
      </c>
      <c r="W81">
        <v>11680</v>
      </c>
      <c r="X81">
        <v>553869</v>
      </c>
    </row>
    <row r="82" spans="1:24" x14ac:dyDescent="0.45">
      <c r="A82" t="s">
        <v>85</v>
      </c>
      <c r="B82" t="s">
        <v>86</v>
      </c>
      <c r="C82">
        <v>229</v>
      </c>
      <c r="D82">
        <v>7.8602619999999998E-2</v>
      </c>
      <c r="E82">
        <v>0.23580786000000001</v>
      </c>
      <c r="F82">
        <v>0.33333333300000001</v>
      </c>
      <c r="G82">
        <v>0.23557692299999999</v>
      </c>
      <c r="H82">
        <v>0.30567685500000003</v>
      </c>
      <c r="I82">
        <v>0.41826922999999999</v>
      </c>
      <c r="J82">
        <v>0.72394608500000002</v>
      </c>
      <c r="K82">
        <v>0.182692307</v>
      </c>
      <c r="L82">
        <v>5.6425068266146301</v>
      </c>
      <c r="M82">
        <v>0.28082191699999998</v>
      </c>
      <c r="N82" s="1" t="s">
        <v>690</v>
      </c>
      <c r="O82">
        <v>7.9790938005317003E-2</v>
      </c>
      <c r="Q82" s="1" t="s">
        <v>691</v>
      </c>
      <c r="R82" s="1" t="s">
        <v>692</v>
      </c>
      <c r="S82" s="1" t="s">
        <v>693</v>
      </c>
      <c r="T82" s="1" t="s">
        <v>694</v>
      </c>
      <c r="U82" s="1" t="s">
        <v>695</v>
      </c>
      <c r="V82" t="s">
        <v>85</v>
      </c>
      <c r="W82">
        <v>16505</v>
      </c>
      <c r="X82">
        <v>656305</v>
      </c>
    </row>
    <row r="83" spans="1:24" x14ac:dyDescent="0.45">
      <c r="A83" t="s">
        <v>154</v>
      </c>
      <c r="B83" t="s">
        <v>105</v>
      </c>
      <c r="C83">
        <v>190</v>
      </c>
      <c r="D83">
        <v>6.3157894000000006E-2</v>
      </c>
      <c r="E83">
        <v>0.25789473600000001</v>
      </c>
      <c r="F83">
        <v>0.244897959</v>
      </c>
      <c r="G83">
        <v>0.25423728800000001</v>
      </c>
      <c r="H83">
        <v>0.30526315700000001</v>
      </c>
      <c r="I83">
        <v>0.42372881299999998</v>
      </c>
      <c r="J83">
        <v>0.72899197000000004</v>
      </c>
      <c r="K83">
        <v>0.169491525</v>
      </c>
      <c r="L83" s="1" t="s">
        <v>696</v>
      </c>
      <c r="M83">
        <v>0.31967213100000003</v>
      </c>
      <c r="N83">
        <v>-0.26078428933396902</v>
      </c>
      <c r="O83" s="1" t="s">
        <v>697</v>
      </c>
      <c r="Q83">
        <v>-1.54955493286252</v>
      </c>
      <c r="R83" s="1" t="s">
        <v>698</v>
      </c>
      <c r="S83" s="1" t="s">
        <v>699</v>
      </c>
      <c r="T83" s="1" t="s">
        <v>700</v>
      </c>
      <c r="U83" s="1" t="s">
        <v>701</v>
      </c>
      <c r="V83" t="s">
        <v>154</v>
      </c>
      <c r="W83">
        <v>31347</v>
      </c>
      <c r="X83">
        <v>687263</v>
      </c>
    </row>
    <row r="84" spans="1:24" x14ac:dyDescent="0.45">
      <c r="A84" t="s">
        <v>130</v>
      </c>
      <c r="B84" t="s">
        <v>125</v>
      </c>
      <c r="C84">
        <v>169</v>
      </c>
      <c r="D84">
        <v>5.9171596999999999E-2</v>
      </c>
      <c r="E84">
        <v>0.19526627199999999</v>
      </c>
      <c r="F84">
        <v>0.303030303</v>
      </c>
      <c r="G84">
        <v>0.26415094300000003</v>
      </c>
      <c r="H84">
        <v>0.307692307</v>
      </c>
      <c r="I84">
        <v>0.42138364699999997</v>
      </c>
      <c r="J84">
        <v>0.72907595400000003</v>
      </c>
      <c r="K84">
        <v>0.157232704</v>
      </c>
      <c r="L84" s="1" t="s">
        <v>702</v>
      </c>
      <c r="M84">
        <v>0.30578512299999999</v>
      </c>
      <c r="N84">
        <v>-0.111184209992643</v>
      </c>
      <c r="O84">
        <v>3.70614003622904E-2</v>
      </c>
      <c r="Q84" s="1" t="s">
        <v>703</v>
      </c>
      <c r="R84" s="1" t="s">
        <v>704</v>
      </c>
      <c r="S84" s="1" t="s">
        <v>705</v>
      </c>
      <c r="T84" s="1" t="s">
        <v>706</v>
      </c>
      <c r="U84" s="1" t="s">
        <v>707</v>
      </c>
      <c r="V84" t="s">
        <v>131</v>
      </c>
      <c r="W84">
        <v>20391</v>
      </c>
      <c r="X84">
        <v>671277</v>
      </c>
    </row>
    <row r="85" spans="1:24" x14ac:dyDescent="0.45">
      <c r="A85" t="s">
        <v>178</v>
      </c>
      <c r="B85" t="s">
        <v>84</v>
      </c>
      <c r="C85">
        <v>238</v>
      </c>
      <c r="D85">
        <v>7.5630251999999995E-2</v>
      </c>
      <c r="E85">
        <v>0.25210083999999999</v>
      </c>
      <c r="F85">
        <v>0.3</v>
      </c>
      <c r="G85">
        <v>0.25806451600000002</v>
      </c>
      <c r="H85">
        <v>0.31512604999999999</v>
      </c>
      <c r="I85">
        <v>0.42396313299999999</v>
      </c>
      <c r="J85">
        <v>0.73908918300000004</v>
      </c>
      <c r="K85">
        <v>0.165898617</v>
      </c>
      <c r="L85" s="1" t="s">
        <v>708</v>
      </c>
      <c r="M85">
        <v>0.31333333299999999</v>
      </c>
      <c r="N85">
        <v>-0.104845810914412</v>
      </c>
      <c r="O85" s="1" t="s">
        <v>709</v>
      </c>
      <c r="Q85">
        <v>-0.63106332346796901</v>
      </c>
      <c r="R85" s="1" t="s">
        <v>710</v>
      </c>
      <c r="S85" s="1" t="s">
        <v>711</v>
      </c>
      <c r="T85" s="1" t="s">
        <v>712</v>
      </c>
      <c r="U85" s="1" t="s">
        <v>713</v>
      </c>
      <c r="V85" t="s">
        <v>178</v>
      </c>
      <c r="W85">
        <v>19600</v>
      </c>
      <c r="X85">
        <v>650559</v>
      </c>
    </row>
    <row r="86" spans="1:24" x14ac:dyDescent="0.45">
      <c r="A86" t="s">
        <v>81</v>
      </c>
      <c r="B86" t="s">
        <v>64</v>
      </c>
      <c r="C86">
        <v>209</v>
      </c>
      <c r="D86">
        <v>9.0909089999999998E-2</v>
      </c>
      <c r="E86">
        <v>0.28229664999999998</v>
      </c>
      <c r="F86">
        <v>0.32203389799999999</v>
      </c>
      <c r="G86">
        <v>0.26881720399999998</v>
      </c>
      <c r="H86">
        <v>0.33980582500000001</v>
      </c>
      <c r="I86">
        <v>0.42473118199999998</v>
      </c>
      <c r="J86">
        <v>0.76453700700000005</v>
      </c>
      <c r="K86">
        <v>0.15591397800000001</v>
      </c>
      <c r="L86" s="1" t="s">
        <v>714</v>
      </c>
      <c r="M86">
        <v>0.36885245900000002</v>
      </c>
      <c r="N86" s="1" t="s">
        <v>715</v>
      </c>
      <c r="O86">
        <v>-7.8130836365744402E-2</v>
      </c>
      <c r="Q86" s="1" t="s">
        <v>716</v>
      </c>
      <c r="R86" s="1" t="s">
        <v>717</v>
      </c>
      <c r="S86" s="1" t="s">
        <v>718</v>
      </c>
      <c r="T86" s="1" t="s">
        <v>719</v>
      </c>
      <c r="U86" s="1" t="s">
        <v>720</v>
      </c>
      <c r="V86" t="s">
        <v>81</v>
      </c>
      <c r="W86">
        <v>25479</v>
      </c>
      <c r="X86">
        <v>686668</v>
      </c>
    </row>
    <row r="87" spans="1:24" x14ac:dyDescent="0.45">
      <c r="A87" t="s">
        <v>169</v>
      </c>
      <c r="B87" t="s">
        <v>90</v>
      </c>
      <c r="C87">
        <v>176</v>
      </c>
      <c r="D87">
        <v>0.119318181</v>
      </c>
      <c r="E87">
        <v>0.35227272700000001</v>
      </c>
      <c r="F87">
        <v>0.33870967699999999</v>
      </c>
      <c r="G87">
        <v>0.212903225</v>
      </c>
      <c r="H87">
        <v>0.30681818100000002</v>
      </c>
      <c r="I87">
        <v>0.41290322499999998</v>
      </c>
      <c r="J87">
        <v>0.71972140600000001</v>
      </c>
      <c r="K87">
        <v>0.2</v>
      </c>
      <c r="L87" s="1" t="s">
        <v>721</v>
      </c>
      <c r="M87">
        <v>0.29411764699999998</v>
      </c>
      <c r="N87">
        <v>-4.3781092041171997E-2</v>
      </c>
      <c r="O87">
        <v>0</v>
      </c>
      <c r="Q87">
        <v>-0.29504017811268501</v>
      </c>
      <c r="R87" s="1" t="s">
        <v>722</v>
      </c>
      <c r="S87" s="1" t="s">
        <v>723</v>
      </c>
      <c r="T87" s="1" t="s">
        <v>724</v>
      </c>
      <c r="U87" s="1" t="s">
        <v>725</v>
      </c>
      <c r="V87" t="s">
        <v>169</v>
      </c>
      <c r="W87">
        <v>22263</v>
      </c>
      <c r="X87">
        <v>669357</v>
      </c>
    </row>
    <row r="88" spans="1:24" x14ac:dyDescent="0.45">
      <c r="A88" t="s">
        <v>155</v>
      </c>
      <c r="B88" t="s">
        <v>47</v>
      </c>
      <c r="C88">
        <v>193</v>
      </c>
      <c r="D88">
        <v>6.7357511999999994E-2</v>
      </c>
      <c r="E88">
        <v>0.155440414</v>
      </c>
      <c r="F88">
        <v>0.43333333299999999</v>
      </c>
      <c r="G88">
        <v>0.268571428</v>
      </c>
      <c r="H88">
        <v>0.33160621699999998</v>
      </c>
      <c r="I88">
        <v>0.388571428</v>
      </c>
      <c r="J88">
        <v>0.72017764500000003</v>
      </c>
      <c r="K88">
        <v>0.12</v>
      </c>
      <c r="L88" s="1" t="s">
        <v>726</v>
      </c>
      <c r="M88">
        <v>0.307692307</v>
      </c>
      <c r="N88" s="1" t="s">
        <v>727</v>
      </c>
      <c r="O88" s="1" t="s">
        <v>728</v>
      </c>
      <c r="Q88">
        <v>-0.17816542880609601</v>
      </c>
      <c r="R88" s="1" t="s">
        <v>729</v>
      </c>
      <c r="S88" s="1" t="s">
        <v>730</v>
      </c>
      <c r="T88" s="1" t="s">
        <v>731</v>
      </c>
      <c r="U88" s="1" t="s">
        <v>732</v>
      </c>
      <c r="V88" t="s">
        <v>155</v>
      </c>
      <c r="W88">
        <v>16556</v>
      </c>
      <c r="X88">
        <v>645277</v>
      </c>
    </row>
    <row r="89" spans="1:24" x14ac:dyDescent="0.45">
      <c r="A89" t="s">
        <v>74</v>
      </c>
      <c r="B89" t="s">
        <v>64</v>
      </c>
      <c r="C89">
        <v>234</v>
      </c>
      <c r="D89">
        <v>3.8461538000000003E-2</v>
      </c>
      <c r="E89">
        <v>0.30341880300000001</v>
      </c>
      <c r="F89">
        <v>0.12676056299999999</v>
      </c>
      <c r="G89">
        <v>0.28310502199999998</v>
      </c>
      <c r="H89">
        <v>0.31601731599999999</v>
      </c>
      <c r="I89">
        <v>0.46118721400000001</v>
      </c>
      <c r="J89">
        <v>0.77720453</v>
      </c>
      <c r="K89">
        <v>0.178082192</v>
      </c>
      <c r="L89" s="1" t="s">
        <v>733</v>
      </c>
      <c r="M89">
        <v>0.387323943</v>
      </c>
      <c r="N89">
        <v>-7.91878149611875E-2</v>
      </c>
      <c r="O89">
        <v>-3.9593905559740898E-2</v>
      </c>
      <c r="Q89" s="1" t="s">
        <v>734</v>
      </c>
      <c r="R89" s="1" t="s">
        <v>735</v>
      </c>
      <c r="S89" s="1" t="s">
        <v>736</v>
      </c>
      <c r="T89" s="1" t="s">
        <v>737</v>
      </c>
      <c r="U89" s="1" t="s">
        <v>738</v>
      </c>
      <c r="V89" t="s">
        <v>74</v>
      </c>
      <c r="W89">
        <v>24064</v>
      </c>
      <c r="X89">
        <v>678662</v>
      </c>
    </row>
    <row r="90" spans="1:24" x14ac:dyDescent="0.45">
      <c r="A90" t="s">
        <v>199</v>
      </c>
      <c r="B90" t="s">
        <v>98</v>
      </c>
      <c r="C90">
        <v>197</v>
      </c>
      <c r="D90">
        <v>6.5989847000000004E-2</v>
      </c>
      <c r="E90">
        <v>0.23857867999999999</v>
      </c>
      <c r="F90">
        <v>0.27659574399999998</v>
      </c>
      <c r="G90">
        <v>0.24444444400000001</v>
      </c>
      <c r="H90">
        <v>0.30456852699999998</v>
      </c>
      <c r="I90">
        <v>0.383333333</v>
      </c>
      <c r="J90">
        <v>0.68790185999999998</v>
      </c>
      <c r="K90">
        <v>0.13888888899999999</v>
      </c>
      <c r="L90" s="1" t="s">
        <v>739</v>
      </c>
      <c r="M90">
        <v>0.296875</v>
      </c>
      <c r="N90">
        <v>-0.28970587579533402</v>
      </c>
      <c r="O90">
        <v>-0.63735292153432899</v>
      </c>
      <c r="Q90">
        <v>-0.76305175526067603</v>
      </c>
      <c r="R90" s="1" t="s">
        <v>740</v>
      </c>
      <c r="S90">
        <v>-1.4505329617090099</v>
      </c>
      <c r="T90">
        <v>0.30180893543407999</v>
      </c>
      <c r="U90" s="1" t="s">
        <v>741</v>
      </c>
      <c r="V90" t="s">
        <v>199</v>
      </c>
      <c r="W90">
        <v>17982</v>
      </c>
      <c r="X90">
        <v>664034</v>
      </c>
    </row>
    <row r="91" spans="1:24" x14ac:dyDescent="0.45">
      <c r="A91" t="s">
        <v>173</v>
      </c>
      <c r="B91" t="s">
        <v>35</v>
      </c>
      <c r="C91">
        <v>201</v>
      </c>
      <c r="D91">
        <v>7.9601989999999997E-2</v>
      </c>
      <c r="E91">
        <v>0.199004975</v>
      </c>
      <c r="F91">
        <v>0.4</v>
      </c>
      <c r="G91">
        <v>0.20111731799999999</v>
      </c>
      <c r="H91">
        <v>0.28358208899999998</v>
      </c>
      <c r="I91">
        <v>0.42458100500000001</v>
      </c>
      <c r="J91">
        <v>0.70816309399999999</v>
      </c>
      <c r="K91">
        <v>0.22346368699999999</v>
      </c>
      <c r="L91">
        <v>2.8434385337500001</v>
      </c>
      <c r="M91">
        <v>0.20610687</v>
      </c>
      <c r="N91">
        <v>3.5575236426666303E-2</v>
      </c>
      <c r="O91" s="1" t="s">
        <v>742</v>
      </c>
      <c r="Q91">
        <v>-0.27204628475010301</v>
      </c>
      <c r="R91" s="1" t="s">
        <v>743</v>
      </c>
      <c r="S91">
        <v>-0.73507224470953902</v>
      </c>
      <c r="T91">
        <v>0.30638937392638099</v>
      </c>
      <c r="U91" s="1" t="s">
        <v>744</v>
      </c>
      <c r="V91" t="s">
        <v>173</v>
      </c>
      <c r="W91">
        <v>14551</v>
      </c>
      <c r="X91">
        <v>623993</v>
      </c>
    </row>
    <row r="92" spans="1:24" x14ac:dyDescent="0.45">
      <c r="A92" t="s">
        <v>187</v>
      </c>
      <c r="B92" t="s">
        <v>121</v>
      </c>
      <c r="C92">
        <v>184</v>
      </c>
      <c r="D92">
        <v>0.114130434</v>
      </c>
      <c r="E92">
        <v>0.266304347</v>
      </c>
      <c r="F92">
        <v>0.42857142799999998</v>
      </c>
      <c r="G92">
        <v>0.22641509400000001</v>
      </c>
      <c r="H92">
        <v>0.33152173899999998</v>
      </c>
      <c r="I92">
        <v>0.38364779799999998</v>
      </c>
      <c r="J92">
        <v>0.71516953699999997</v>
      </c>
      <c r="K92">
        <v>0.157232704</v>
      </c>
      <c r="L92" s="1" t="s">
        <v>745</v>
      </c>
      <c r="M92">
        <v>0.28155339800000001</v>
      </c>
      <c r="N92">
        <v>4.1255602205637801E-2</v>
      </c>
      <c r="O92">
        <v>4.1255602205637801E-2</v>
      </c>
      <c r="Q92">
        <v>-0.57816543476656002</v>
      </c>
      <c r="R92" s="1" t="s">
        <v>746</v>
      </c>
      <c r="S92" s="1" t="s">
        <v>747</v>
      </c>
      <c r="T92" s="1" t="s">
        <v>748</v>
      </c>
      <c r="U92" s="1" t="s">
        <v>749</v>
      </c>
      <c r="V92" t="s">
        <v>187</v>
      </c>
      <c r="W92">
        <v>9847</v>
      </c>
      <c r="X92">
        <v>457705</v>
      </c>
    </row>
    <row r="93" spans="1:24" x14ac:dyDescent="0.45">
      <c r="A93" t="s">
        <v>151</v>
      </c>
      <c r="B93" t="s">
        <v>78</v>
      </c>
      <c r="C93">
        <v>182</v>
      </c>
      <c r="D93">
        <v>0.12637362599999999</v>
      </c>
      <c r="E93">
        <v>0.33516483499999999</v>
      </c>
      <c r="F93">
        <v>0.37704917999999998</v>
      </c>
      <c r="G93">
        <v>0.20886075900000001</v>
      </c>
      <c r="H93">
        <v>0.31318681300000001</v>
      </c>
      <c r="I93">
        <v>0.379746835</v>
      </c>
      <c r="J93">
        <v>0.69293364800000001</v>
      </c>
      <c r="K93">
        <v>0.170886076</v>
      </c>
      <c r="L93" s="1" t="s">
        <v>750</v>
      </c>
      <c r="M93">
        <v>0.28888888800000001</v>
      </c>
      <c r="N93">
        <v>7.2509952471591504E-2</v>
      </c>
      <c r="O93" s="1" t="s">
        <v>751</v>
      </c>
      <c r="Q93" s="1" t="s">
        <v>752</v>
      </c>
      <c r="R93" s="1" t="s">
        <v>753</v>
      </c>
      <c r="S93">
        <v>-0.46761025318924099</v>
      </c>
      <c r="T93" s="1" t="s">
        <v>754</v>
      </c>
      <c r="U93" s="1" t="s">
        <v>755</v>
      </c>
      <c r="V93" t="s">
        <v>151</v>
      </c>
      <c r="W93">
        <v>27534</v>
      </c>
      <c r="X93">
        <v>666397</v>
      </c>
    </row>
    <row r="94" spans="1:24" x14ac:dyDescent="0.45">
      <c r="A94" t="s">
        <v>92</v>
      </c>
      <c r="B94" t="s">
        <v>28</v>
      </c>
      <c r="C94">
        <v>241</v>
      </c>
      <c r="D94">
        <v>6.2240663000000002E-2</v>
      </c>
      <c r="E94">
        <v>0.174273858</v>
      </c>
      <c r="F94">
        <v>0.35714285699999998</v>
      </c>
      <c r="G94">
        <v>0.27027026999999998</v>
      </c>
      <c r="H94">
        <v>0.31380753099999997</v>
      </c>
      <c r="I94">
        <v>0.41891891799999997</v>
      </c>
      <c r="J94">
        <v>0.73272644899999995</v>
      </c>
      <c r="K94">
        <v>0.14864864799999999</v>
      </c>
      <c r="L94" s="1" t="s">
        <v>756</v>
      </c>
      <c r="M94">
        <v>0.31073446300000002</v>
      </c>
      <c r="N94">
        <v>8.5917996359057697E-2</v>
      </c>
      <c r="O94">
        <v>8.5917996359057697E-2</v>
      </c>
      <c r="Q94" s="1" t="s">
        <v>757</v>
      </c>
      <c r="R94" s="1" t="s">
        <v>758</v>
      </c>
      <c r="S94" s="1" t="s">
        <v>759</v>
      </c>
      <c r="T94" s="1" t="s">
        <v>760</v>
      </c>
      <c r="U94" s="1" t="s">
        <v>761</v>
      </c>
      <c r="V94" t="s">
        <v>92</v>
      </c>
      <c r="W94">
        <v>22715</v>
      </c>
      <c r="X94">
        <v>672580</v>
      </c>
    </row>
    <row r="95" spans="1:24" x14ac:dyDescent="0.45">
      <c r="A95" t="s">
        <v>156</v>
      </c>
      <c r="B95" t="s">
        <v>49</v>
      </c>
      <c r="C95">
        <v>189</v>
      </c>
      <c r="D95">
        <v>7.9365079000000005E-2</v>
      </c>
      <c r="E95">
        <v>0.15873015800000001</v>
      </c>
      <c r="F95">
        <v>0.5</v>
      </c>
      <c r="G95">
        <v>0.22839506100000001</v>
      </c>
      <c r="H95">
        <v>0.32446808500000002</v>
      </c>
      <c r="I95">
        <v>0.37037037</v>
      </c>
      <c r="J95">
        <v>0.69483845499999997</v>
      </c>
      <c r="K95">
        <v>0.14197530899999999</v>
      </c>
      <c r="L95" s="1" t="s">
        <v>762</v>
      </c>
      <c r="M95">
        <v>0.25384615300000002</v>
      </c>
      <c r="N95">
        <v>-9.9999998579733004E-2</v>
      </c>
      <c r="O95">
        <v>-9.9999998579733004E-2</v>
      </c>
      <c r="Q95">
        <v>-0.16369848558679201</v>
      </c>
      <c r="R95" s="1" t="s">
        <v>763</v>
      </c>
      <c r="S95">
        <v>-0.55293452309221802</v>
      </c>
      <c r="T95" s="1" t="s">
        <v>764</v>
      </c>
      <c r="U95" s="1" t="s">
        <v>765</v>
      </c>
      <c r="V95" t="s">
        <v>156</v>
      </c>
      <c r="W95">
        <v>22532</v>
      </c>
      <c r="X95">
        <v>671289</v>
      </c>
    </row>
    <row r="96" spans="1:24" x14ac:dyDescent="0.45">
      <c r="A96" t="s">
        <v>186</v>
      </c>
      <c r="B96" t="s">
        <v>103</v>
      </c>
      <c r="C96">
        <v>200</v>
      </c>
      <c r="D96">
        <v>5.5E-2</v>
      </c>
      <c r="E96">
        <v>0.22500000000000001</v>
      </c>
      <c r="F96">
        <v>0.24444444400000001</v>
      </c>
      <c r="G96">
        <v>0.259459459</v>
      </c>
      <c r="H96">
        <v>0.30653266299999998</v>
      </c>
      <c r="I96">
        <v>0.39459459400000002</v>
      </c>
      <c r="J96">
        <v>0.701127257</v>
      </c>
      <c r="K96">
        <v>0.13513513499999999</v>
      </c>
      <c r="L96" s="1" t="s">
        <v>766</v>
      </c>
      <c r="M96">
        <v>0.311111111</v>
      </c>
      <c r="N96">
        <v>-0.131578947184607</v>
      </c>
      <c r="O96">
        <v>0.19736842508427799</v>
      </c>
      <c r="Q96" s="1" t="s">
        <v>767</v>
      </c>
      <c r="R96" s="1" t="s">
        <v>768</v>
      </c>
      <c r="S96">
        <v>-0.80467324743687396</v>
      </c>
      <c r="T96" s="1" t="s">
        <v>769</v>
      </c>
      <c r="U96" s="1" t="s">
        <v>770</v>
      </c>
      <c r="V96" t="s">
        <v>186</v>
      </c>
      <c r="W96">
        <v>9241</v>
      </c>
      <c r="X96">
        <v>516782</v>
      </c>
    </row>
    <row r="97" spans="1:24" x14ac:dyDescent="0.45">
      <c r="A97" t="s">
        <v>136</v>
      </c>
      <c r="B97" t="s">
        <v>61</v>
      </c>
      <c r="C97">
        <v>192</v>
      </c>
      <c r="D97">
        <v>8.3333332999999996E-2</v>
      </c>
      <c r="E97">
        <v>0.17708333300000001</v>
      </c>
      <c r="F97">
        <v>0.47058823500000002</v>
      </c>
      <c r="G97">
        <v>0.25142857099999999</v>
      </c>
      <c r="H97">
        <v>0.31413612499999999</v>
      </c>
      <c r="I97">
        <v>0.388571428</v>
      </c>
      <c r="J97">
        <v>0.70270755299999998</v>
      </c>
      <c r="K97">
        <v>0.13714285700000001</v>
      </c>
      <c r="L97" s="1" t="s">
        <v>771</v>
      </c>
      <c r="M97">
        <v>0.29197080199999997</v>
      </c>
      <c r="N97">
        <v>4.1921397089026799E-2</v>
      </c>
      <c r="O97">
        <v>8.3842792198993196E-2</v>
      </c>
      <c r="Q97">
        <v>-0.163375115953385</v>
      </c>
      <c r="R97" s="1" t="s">
        <v>772</v>
      </c>
      <c r="S97">
        <v>-0.45568453099027501</v>
      </c>
      <c r="T97" s="1" t="s">
        <v>773</v>
      </c>
      <c r="U97" s="1" t="s">
        <v>774</v>
      </c>
      <c r="V97" t="s">
        <v>136</v>
      </c>
      <c r="W97">
        <v>18900</v>
      </c>
      <c r="X97">
        <v>665750</v>
      </c>
    </row>
    <row r="98" spans="1:24" x14ac:dyDescent="0.45">
      <c r="A98" t="s">
        <v>162</v>
      </c>
      <c r="B98" t="s">
        <v>96</v>
      </c>
      <c r="C98">
        <v>206</v>
      </c>
      <c r="D98">
        <v>0.13106796100000001</v>
      </c>
      <c r="E98">
        <v>0.28155339800000001</v>
      </c>
      <c r="F98">
        <v>0.46551724100000003</v>
      </c>
      <c r="G98">
        <v>0.22033898299999999</v>
      </c>
      <c r="H98">
        <v>0.33009708700000001</v>
      </c>
      <c r="I98">
        <v>0.355932203</v>
      </c>
      <c r="J98">
        <v>0.68602929000000001</v>
      </c>
      <c r="K98">
        <v>0.13559321999999999</v>
      </c>
      <c r="L98" s="1" t="s">
        <v>775</v>
      </c>
      <c r="M98">
        <v>0.30434782599999999</v>
      </c>
      <c r="N98" s="1" t="s">
        <v>776</v>
      </c>
      <c r="O98" s="1" t="s">
        <v>777</v>
      </c>
      <c r="Q98">
        <v>-0.40839279675856199</v>
      </c>
      <c r="R98" s="1" t="s">
        <v>778</v>
      </c>
      <c r="S98">
        <v>-0.45768858982671301</v>
      </c>
      <c r="T98" s="1" t="s">
        <v>779</v>
      </c>
      <c r="U98" s="1" t="s">
        <v>780</v>
      </c>
      <c r="V98" t="s">
        <v>162</v>
      </c>
      <c r="W98">
        <v>17919</v>
      </c>
      <c r="X98">
        <v>664023</v>
      </c>
    </row>
    <row r="99" spans="1:24" x14ac:dyDescent="0.45">
      <c r="A99" t="s">
        <v>94</v>
      </c>
      <c r="B99" t="s">
        <v>53</v>
      </c>
      <c r="C99">
        <v>224</v>
      </c>
      <c r="D99">
        <v>0.14285714199999999</v>
      </c>
      <c r="E99">
        <v>0.178571428</v>
      </c>
      <c r="F99">
        <v>0.8</v>
      </c>
      <c r="G99">
        <v>0.21693121600000001</v>
      </c>
      <c r="H99">
        <v>0.33183856499999997</v>
      </c>
      <c r="I99">
        <v>0.359788359</v>
      </c>
      <c r="J99">
        <v>0.69162692400000003</v>
      </c>
      <c r="K99">
        <v>0.14285714299999999</v>
      </c>
      <c r="L99" s="1" t="s">
        <v>781</v>
      </c>
      <c r="M99">
        <v>0.24305555500000001</v>
      </c>
      <c r="N99">
        <v>0</v>
      </c>
      <c r="O99">
        <v>-4.7659573174314497E-2</v>
      </c>
      <c r="Q99" s="1" t="s">
        <v>782</v>
      </c>
      <c r="R99" s="1" t="s">
        <v>783</v>
      </c>
      <c r="S99">
        <v>-1.0928905019534301</v>
      </c>
      <c r="T99" s="1" t="s">
        <v>784</v>
      </c>
      <c r="U99" s="1" t="s">
        <v>785</v>
      </c>
      <c r="V99" t="s">
        <v>94</v>
      </c>
      <c r="W99">
        <v>27506</v>
      </c>
      <c r="X99">
        <v>673490</v>
      </c>
    </row>
    <row r="100" spans="1:24" x14ac:dyDescent="0.45">
      <c r="A100" t="s">
        <v>109</v>
      </c>
      <c r="B100" t="s">
        <v>43</v>
      </c>
      <c r="C100">
        <v>179</v>
      </c>
      <c r="D100">
        <v>5.5865920999999999E-2</v>
      </c>
      <c r="E100">
        <v>0.27374301600000001</v>
      </c>
      <c r="F100">
        <v>0.20408163200000001</v>
      </c>
      <c r="G100">
        <v>0.25925925900000002</v>
      </c>
      <c r="H100">
        <v>0.31638418000000001</v>
      </c>
      <c r="I100">
        <v>0.36419752999999999</v>
      </c>
      <c r="J100">
        <v>0.68058171000000001</v>
      </c>
      <c r="K100">
        <v>0.104938271</v>
      </c>
      <c r="L100" s="1" t="s">
        <v>786</v>
      </c>
      <c r="M100">
        <v>0.35714285699999998</v>
      </c>
      <c r="N100" s="1" t="s">
        <v>787</v>
      </c>
      <c r="O100">
        <v>-0.25755394995212499</v>
      </c>
      <c r="Q100" s="1" t="s">
        <v>788</v>
      </c>
      <c r="R100" s="1" t="s">
        <v>789</v>
      </c>
      <c r="S100">
        <v>-1.5378041799484301</v>
      </c>
      <c r="T100" s="1" t="s">
        <v>790</v>
      </c>
      <c r="U100" s="1" t="s">
        <v>791</v>
      </c>
      <c r="V100" t="s">
        <v>110</v>
      </c>
      <c r="W100">
        <v>23401</v>
      </c>
      <c r="X100">
        <v>676609</v>
      </c>
    </row>
    <row r="101" spans="1:24" x14ac:dyDescent="0.45">
      <c r="A101" t="s">
        <v>189</v>
      </c>
      <c r="B101" t="s">
        <v>32</v>
      </c>
      <c r="C101">
        <v>225</v>
      </c>
      <c r="D101">
        <v>6.2222222000000001E-2</v>
      </c>
      <c r="E101">
        <v>0.18222222199999999</v>
      </c>
      <c r="F101">
        <v>0.34146341400000002</v>
      </c>
      <c r="G101">
        <v>0.25</v>
      </c>
      <c r="H101">
        <v>0.31555555499999999</v>
      </c>
      <c r="I101">
        <v>0.37745097999999999</v>
      </c>
      <c r="J101">
        <v>0.69300653499999998</v>
      </c>
      <c r="K101">
        <v>0.12745097999999999</v>
      </c>
      <c r="L101">
        <v>1.5652709275000001</v>
      </c>
      <c r="M101">
        <v>0.28025477700000001</v>
      </c>
      <c r="N101">
        <v>-0.22881356498692099</v>
      </c>
      <c r="O101" s="1" t="s">
        <v>792</v>
      </c>
      <c r="Q101">
        <v>-0.44585363334044797</v>
      </c>
      <c r="R101" s="1" t="s">
        <v>793</v>
      </c>
      <c r="S101">
        <v>-0.85759956916681701</v>
      </c>
      <c r="T101" s="1" t="s">
        <v>794</v>
      </c>
      <c r="U101" s="1" t="s">
        <v>795</v>
      </c>
      <c r="V101" t="s">
        <v>189</v>
      </c>
      <c r="W101">
        <v>3473</v>
      </c>
      <c r="X101">
        <v>519203</v>
      </c>
    </row>
    <row r="102" spans="1:24" x14ac:dyDescent="0.45">
      <c r="A102" t="s">
        <v>193</v>
      </c>
      <c r="B102" t="s">
        <v>43</v>
      </c>
      <c r="C102">
        <v>231</v>
      </c>
      <c r="D102">
        <v>8.2251082000000003E-2</v>
      </c>
      <c r="E102">
        <v>0.138528138</v>
      </c>
      <c r="F102">
        <v>0.59375</v>
      </c>
      <c r="G102">
        <v>0.24880382700000001</v>
      </c>
      <c r="H102">
        <v>0.31601731599999999</v>
      </c>
      <c r="I102">
        <v>0.354066985</v>
      </c>
      <c r="J102">
        <v>0.67008430100000005</v>
      </c>
      <c r="K102">
        <v>0.105263158</v>
      </c>
      <c r="L102">
        <v>1.196961615</v>
      </c>
      <c r="M102">
        <v>0.27586206800000002</v>
      </c>
      <c r="N102" s="1" t="s">
        <v>796</v>
      </c>
      <c r="O102">
        <v>-8.4926467970944899E-2</v>
      </c>
      <c r="Q102">
        <v>-0.44585363334044797</v>
      </c>
      <c r="R102">
        <v>24.7268461663081</v>
      </c>
      <c r="S102">
        <v>-2.5116265785144001</v>
      </c>
      <c r="T102" s="1" t="s">
        <v>797</v>
      </c>
      <c r="U102" s="1" t="s">
        <v>798</v>
      </c>
      <c r="V102" t="s">
        <v>194</v>
      </c>
      <c r="W102">
        <v>16578</v>
      </c>
      <c r="X102">
        <v>650490</v>
      </c>
    </row>
    <row r="103" spans="1:24" x14ac:dyDescent="0.45">
      <c r="A103" t="s">
        <v>142</v>
      </c>
      <c r="B103" t="s">
        <v>121</v>
      </c>
      <c r="C103">
        <v>205</v>
      </c>
      <c r="D103">
        <v>7.3170731000000003E-2</v>
      </c>
      <c r="E103">
        <v>0.35121951200000001</v>
      </c>
      <c r="F103">
        <v>0.20833333300000001</v>
      </c>
      <c r="G103">
        <v>0.247368421</v>
      </c>
      <c r="H103">
        <v>0.302439024</v>
      </c>
      <c r="I103">
        <v>0.42105263100000001</v>
      </c>
      <c r="J103">
        <v>0.72349165500000001</v>
      </c>
      <c r="K103">
        <v>0.17368421000000001</v>
      </c>
      <c r="L103" s="1" t="s">
        <v>799</v>
      </c>
      <c r="M103">
        <v>0.36036035999999999</v>
      </c>
      <c r="N103">
        <v>-0.28303743363358003</v>
      </c>
      <c r="O103">
        <v>-0.24260354181751601</v>
      </c>
      <c r="Q103">
        <v>8.2289304118603399E-2</v>
      </c>
      <c r="R103" s="1" t="s">
        <v>800</v>
      </c>
      <c r="S103">
        <v>-0.13260866877711699</v>
      </c>
      <c r="T103" s="1" t="s">
        <v>801</v>
      </c>
      <c r="U103" s="1" t="s">
        <v>802</v>
      </c>
      <c r="V103" t="s">
        <v>142</v>
      </c>
      <c r="W103">
        <v>21711</v>
      </c>
      <c r="X103">
        <v>665833</v>
      </c>
    </row>
    <row r="104" spans="1:24" x14ac:dyDescent="0.45">
      <c r="A104" t="s">
        <v>197</v>
      </c>
      <c r="B104" t="s">
        <v>41</v>
      </c>
      <c r="C104">
        <v>187</v>
      </c>
      <c r="D104">
        <v>8.5561497E-2</v>
      </c>
      <c r="E104">
        <v>0.25668449100000001</v>
      </c>
      <c r="F104">
        <v>0.33333333300000001</v>
      </c>
      <c r="G104">
        <v>0.22155688600000001</v>
      </c>
      <c r="H104">
        <v>0.29946524000000002</v>
      </c>
      <c r="I104">
        <v>0.41916167599999998</v>
      </c>
      <c r="J104">
        <v>0.71862691599999995</v>
      </c>
      <c r="K104">
        <v>0.19760479</v>
      </c>
      <c r="L104" s="1" t="s">
        <v>803</v>
      </c>
      <c r="M104">
        <v>0.27192982399999999</v>
      </c>
      <c r="N104">
        <v>-4.0388765512034297E-2</v>
      </c>
      <c r="O104">
        <v>8.0777531024068594E-2</v>
      </c>
      <c r="Q104">
        <v>-1.5032437765039499</v>
      </c>
      <c r="R104" s="1" t="s">
        <v>804</v>
      </c>
      <c r="S104">
        <v>8.8048058906900595E-2</v>
      </c>
      <c r="T104" s="1" t="s">
        <v>805</v>
      </c>
      <c r="U104" s="1" t="s">
        <v>806</v>
      </c>
      <c r="V104" t="s">
        <v>197</v>
      </c>
      <c r="W104">
        <v>13621</v>
      </c>
      <c r="X104">
        <v>600869</v>
      </c>
    </row>
    <row r="105" spans="1:24" x14ac:dyDescent="0.45">
      <c r="A105" t="s">
        <v>137</v>
      </c>
      <c r="B105" t="s">
        <v>98</v>
      </c>
      <c r="C105">
        <v>233</v>
      </c>
      <c r="D105">
        <v>5.1502144999999999E-2</v>
      </c>
      <c r="E105">
        <v>0.274678111</v>
      </c>
      <c r="F105">
        <v>0.1875</v>
      </c>
      <c r="G105">
        <v>0.26484018199999998</v>
      </c>
      <c r="H105">
        <v>0.30901287500000002</v>
      </c>
      <c r="I105">
        <v>0.34246575299999998</v>
      </c>
      <c r="J105">
        <v>0.651478628</v>
      </c>
      <c r="K105">
        <v>7.7625571000000004E-2</v>
      </c>
      <c r="L105" s="1" t="s">
        <v>807</v>
      </c>
      <c r="M105">
        <v>0.35761589399999999</v>
      </c>
      <c r="N105">
        <v>-0.52199589635711097</v>
      </c>
      <c r="O105" s="1" t="s">
        <v>808</v>
      </c>
      <c r="Q105" s="1" t="s">
        <v>809</v>
      </c>
      <c r="R105" s="1" t="s">
        <v>810</v>
      </c>
      <c r="S105">
        <v>-4.14273738697959</v>
      </c>
      <c r="T105">
        <v>0.28893429782769198</v>
      </c>
      <c r="U105" s="1" t="s">
        <v>811</v>
      </c>
      <c r="V105" t="s">
        <v>138</v>
      </c>
      <c r="W105">
        <v>23697</v>
      </c>
      <c r="X105">
        <v>677594</v>
      </c>
    </row>
    <row r="106" spans="1:24" x14ac:dyDescent="0.45">
      <c r="A106" t="s">
        <v>171</v>
      </c>
      <c r="B106" t="s">
        <v>47</v>
      </c>
      <c r="C106">
        <v>167</v>
      </c>
      <c r="D106">
        <v>8.3832334999999994E-2</v>
      </c>
      <c r="E106">
        <v>0.23952095800000001</v>
      </c>
      <c r="F106">
        <v>0.35</v>
      </c>
      <c r="G106">
        <v>0.238410596</v>
      </c>
      <c r="H106">
        <v>0.31137724500000002</v>
      </c>
      <c r="I106">
        <v>0.37748344299999997</v>
      </c>
      <c r="J106">
        <v>0.688860688</v>
      </c>
      <c r="K106">
        <v>0.139072847</v>
      </c>
      <c r="L106">
        <v>4.04445288375</v>
      </c>
      <c r="M106">
        <v>0.30555555499999998</v>
      </c>
      <c r="N106" s="1" t="s">
        <v>812</v>
      </c>
      <c r="O106" s="1" t="s">
        <v>813</v>
      </c>
      <c r="Q106">
        <v>-0.294716808479279</v>
      </c>
      <c r="R106" s="1" t="s">
        <v>814</v>
      </c>
      <c r="S106">
        <v>-1.00848102754118</v>
      </c>
      <c r="T106" s="1" t="s">
        <v>815</v>
      </c>
      <c r="U106" s="1" t="s">
        <v>816</v>
      </c>
      <c r="V106" t="s">
        <v>171</v>
      </c>
      <c r="W106">
        <v>18360</v>
      </c>
      <c r="X106">
        <v>663586</v>
      </c>
    </row>
    <row r="107" spans="1:24" x14ac:dyDescent="0.45">
      <c r="A107" t="s">
        <v>139</v>
      </c>
      <c r="B107" t="s">
        <v>53</v>
      </c>
      <c r="C107">
        <v>191</v>
      </c>
      <c r="D107">
        <v>5.7591623000000002E-2</v>
      </c>
      <c r="E107">
        <v>0.15706806200000001</v>
      </c>
      <c r="F107">
        <v>0.36666666599999997</v>
      </c>
      <c r="G107">
        <v>0.275280898</v>
      </c>
      <c r="H107">
        <v>0.31578947299999999</v>
      </c>
      <c r="I107">
        <v>0.35955056099999999</v>
      </c>
      <c r="J107">
        <v>0.67534003399999998</v>
      </c>
      <c r="K107">
        <v>8.4269662999999995E-2</v>
      </c>
      <c r="L107" s="1" t="s">
        <v>817</v>
      </c>
      <c r="M107">
        <v>0.31506849300000001</v>
      </c>
      <c r="N107">
        <v>-7.4755377310793805E-2</v>
      </c>
      <c r="O107" s="1" t="s">
        <v>818</v>
      </c>
      <c r="Q107" s="1" t="s">
        <v>819</v>
      </c>
      <c r="R107" s="1" t="s">
        <v>820</v>
      </c>
      <c r="S107">
        <v>-2.4675927814145702</v>
      </c>
      <c r="T107" s="1" t="s">
        <v>821</v>
      </c>
      <c r="U107" s="1" t="s">
        <v>822</v>
      </c>
      <c r="V107" t="s">
        <v>139</v>
      </c>
      <c r="W107">
        <v>29490</v>
      </c>
      <c r="X107">
        <v>701538</v>
      </c>
    </row>
    <row r="108" spans="1:24" x14ac:dyDescent="0.45">
      <c r="A108" t="s">
        <v>202</v>
      </c>
      <c r="B108" t="s">
        <v>86</v>
      </c>
      <c r="C108">
        <v>177</v>
      </c>
      <c r="D108">
        <v>0.101694915</v>
      </c>
      <c r="E108">
        <v>0.22598869999999999</v>
      </c>
      <c r="F108">
        <v>0.45</v>
      </c>
      <c r="G108">
        <v>0.21153846100000001</v>
      </c>
      <c r="H108">
        <v>0.29943502799999999</v>
      </c>
      <c r="I108">
        <v>0.37179487100000003</v>
      </c>
      <c r="J108">
        <v>0.67122989899999996</v>
      </c>
      <c r="K108">
        <v>0.16025640999999999</v>
      </c>
      <c r="L108">
        <v>1.46230158375</v>
      </c>
      <c r="M108">
        <v>0.243243243</v>
      </c>
      <c r="N108">
        <v>-0.40637752879410899</v>
      </c>
      <c r="O108">
        <v>9.0306119294837103E-2</v>
      </c>
      <c r="Q108">
        <v>-0.302273649722337</v>
      </c>
      <c r="R108" s="1" t="s">
        <v>823</v>
      </c>
      <c r="S108">
        <v>-2.0553735848758099</v>
      </c>
      <c r="T108" s="1" t="s">
        <v>824</v>
      </c>
      <c r="U108" s="1" t="s">
        <v>825</v>
      </c>
      <c r="V108" t="s">
        <v>202</v>
      </c>
      <c r="W108">
        <v>14221</v>
      </c>
      <c r="X108">
        <v>624585</v>
      </c>
    </row>
    <row r="109" spans="1:24" x14ac:dyDescent="0.45">
      <c r="A109" t="s">
        <v>184</v>
      </c>
      <c r="B109" t="s">
        <v>28</v>
      </c>
      <c r="C109">
        <v>214</v>
      </c>
      <c r="D109">
        <v>9.8130840999999996E-2</v>
      </c>
      <c r="E109">
        <v>0.140186915</v>
      </c>
      <c r="F109">
        <v>0.7</v>
      </c>
      <c r="G109">
        <v>0.22527472500000001</v>
      </c>
      <c r="H109">
        <v>0.30841121399999999</v>
      </c>
      <c r="I109">
        <v>0.39010989000000001</v>
      </c>
      <c r="J109">
        <v>0.698521104</v>
      </c>
      <c r="K109">
        <v>0.16483516500000001</v>
      </c>
      <c r="L109">
        <v>2.71083959</v>
      </c>
      <c r="M109">
        <v>0.23376623299999999</v>
      </c>
      <c r="N109">
        <v>-0.115884472499601</v>
      </c>
      <c r="O109">
        <v>7.7256313059478998E-2</v>
      </c>
      <c r="Q109">
        <v>-0.35517153842374599</v>
      </c>
      <c r="R109" s="1" t="s">
        <v>826</v>
      </c>
      <c r="S109">
        <v>-1.3875782734612001</v>
      </c>
      <c r="T109" s="1" t="s">
        <v>827</v>
      </c>
      <c r="U109">
        <v>91.053012625841006</v>
      </c>
      <c r="V109" t="s">
        <v>184</v>
      </c>
      <c r="W109">
        <v>27676</v>
      </c>
      <c r="X109">
        <v>686469</v>
      </c>
    </row>
    <row r="110" spans="1:24" x14ac:dyDescent="0.45">
      <c r="A110" t="s">
        <v>170</v>
      </c>
      <c r="B110" t="s">
        <v>90</v>
      </c>
      <c r="C110">
        <v>225</v>
      </c>
      <c r="D110">
        <v>0.08</v>
      </c>
      <c r="E110">
        <v>0.14222222200000001</v>
      </c>
      <c r="F110">
        <v>0.5625</v>
      </c>
      <c r="G110">
        <v>0.228426395</v>
      </c>
      <c r="H110">
        <v>0.311111111</v>
      </c>
      <c r="I110">
        <v>0.36040609099999998</v>
      </c>
      <c r="J110">
        <v>0.67151720199999998</v>
      </c>
      <c r="K110">
        <v>0.13197969600000001</v>
      </c>
      <c r="L110" s="1" t="s">
        <v>828</v>
      </c>
      <c r="M110">
        <v>0.25</v>
      </c>
      <c r="N110">
        <v>-0.16157988575287099</v>
      </c>
      <c r="O110" s="1" t="s">
        <v>829</v>
      </c>
      <c r="Q110">
        <v>-1.2162730195559499</v>
      </c>
      <c r="R110" s="1" t="s">
        <v>830</v>
      </c>
      <c r="S110">
        <v>-2.4662760524924301</v>
      </c>
      <c r="T110" s="1" t="s">
        <v>831</v>
      </c>
      <c r="U110">
        <v>90.986537940028697</v>
      </c>
      <c r="V110" t="s">
        <v>170</v>
      </c>
      <c r="W110">
        <v>24679</v>
      </c>
      <c r="X110">
        <v>680977</v>
      </c>
    </row>
    <row r="111" spans="1:24" x14ac:dyDescent="0.45">
      <c r="A111" t="s">
        <v>168</v>
      </c>
      <c r="B111" t="s">
        <v>103</v>
      </c>
      <c r="C111">
        <v>202</v>
      </c>
      <c r="D111">
        <v>8.4158415E-2</v>
      </c>
      <c r="E111">
        <v>0.11881188099999999</v>
      </c>
      <c r="F111">
        <v>0.70833333300000001</v>
      </c>
      <c r="G111">
        <v>0.23756906</v>
      </c>
      <c r="H111">
        <v>0.31343283500000002</v>
      </c>
      <c r="I111">
        <v>0.34254143599999998</v>
      </c>
      <c r="J111">
        <v>0.65597427100000005</v>
      </c>
      <c r="K111">
        <v>0.10497237600000001</v>
      </c>
      <c r="L111" s="1" t="s">
        <v>832</v>
      </c>
      <c r="M111">
        <v>0.25974025899999997</v>
      </c>
      <c r="N111">
        <v>-0.70413939864374697</v>
      </c>
      <c r="O111" s="1" t="s">
        <v>833</v>
      </c>
      <c r="Q111" s="1" t="s">
        <v>834</v>
      </c>
      <c r="R111" s="1" t="s">
        <v>835</v>
      </c>
      <c r="S111">
        <v>-2.8676452487266899</v>
      </c>
      <c r="T111" s="1" t="s">
        <v>836</v>
      </c>
      <c r="U111" s="1" t="s">
        <v>837</v>
      </c>
      <c r="V111" t="s">
        <v>168</v>
      </c>
      <c r="W111">
        <v>15362</v>
      </c>
      <c r="X111">
        <v>643446</v>
      </c>
    </row>
    <row r="112" spans="1:24" x14ac:dyDescent="0.45">
      <c r="A112" t="s">
        <v>127</v>
      </c>
      <c r="B112" t="s">
        <v>86</v>
      </c>
      <c r="C112">
        <v>218</v>
      </c>
      <c r="D112">
        <v>3.6697247000000002E-2</v>
      </c>
      <c r="E112">
        <v>0.183486238</v>
      </c>
      <c r="F112">
        <v>0.2</v>
      </c>
      <c r="G112">
        <v>0.23786407700000001</v>
      </c>
      <c r="H112">
        <v>0.27064220100000003</v>
      </c>
      <c r="I112">
        <v>0.41747572799999999</v>
      </c>
      <c r="J112">
        <v>0.68811792900000002</v>
      </c>
      <c r="K112">
        <v>0.17961165100000001</v>
      </c>
      <c r="L112" s="1" t="s">
        <v>838</v>
      </c>
      <c r="M112">
        <v>0.25624999999999998</v>
      </c>
      <c r="N112" s="1" t="s">
        <v>839</v>
      </c>
      <c r="O112" s="1" t="s">
        <v>839</v>
      </c>
      <c r="Q112">
        <v>-0.50259702233597603</v>
      </c>
      <c r="R112" s="1" t="s">
        <v>840</v>
      </c>
      <c r="S112">
        <v>-2.8941058282465999</v>
      </c>
      <c r="T112" s="1" t="s">
        <v>841</v>
      </c>
      <c r="U112" s="1" t="s">
        <v>842</v>
      </c>
      <c r="V112" t="s">
        <v>127</v>
      </c>
      <c r="W112">
        <v>16426</v>
      </c>
      <c r="X112">
        <v>642731</v>
      </c>
    </row>
    <row r="113" spans="1:24" x14ac:dyDescent="0.45">
      <c r="A113" t="s">
        <v>161</v>
      </c>
      <c r="B113" t="s">
        <v>38</v>
      </c>
      <c r="C113">
        <v>186</v>
      </c>
      <c r="D113">
        <v>9.6774192999999994E-2</v>
      </c>
      <c r="E113">
        <v>0.204301075</v>
      </c>
      <c r="F113">
        <v>0.47368420999999999</v>
      </c>
      <c r="G113">
        <v>0.24698795100000001</v>
      </c>
      <c r="H113">
        <v>0.32795698899999998</v>
      </c>
      <c r="I113">
        <v>0.33132530100000002</v>
      </c>
      <c r="J113">
        <v>0.65928229000000005</v>
      </c>
      <c r="K113">
        <v>8.4337350000000005E-2</v>
      </c>
      <c r="L113" s="1" t="s">
        <v>843</v>
      </c>
      <c r="M113">
        <v>0.30952380899999998</v>
      </c>
      <c r="N113">
        <v>-0.12290748441591801</v>
      </c>
      <c r="O113">
        <v>0</v>
      </c>
      <c r="Q113">
        <v>-8.7161604315042496E-3</v>
      </c>
      <c r="R113" s="1" t="s">
        <v>844</v>
      </c>
      <c r="S113">
        <v>-2.09964898110672</v>
      </c>
      <c r="T113" s="1" t="s">
        <v>845</v>
      </c>
      <c r="U113" s="1" t="s">
        <v>846</v>
      </c>
      <c r="V113" t="s">
        <v>161</v>
      </c>
      <c r="W113">
        <v>29622</v>
      </c>
      <c r="X113">
        <v>686217</v>
      </c>
    </row>
    <row r="114" spans="1:24" x14ac:dyDescent="0.45">
      <c r="A114" t="s">
        <v>152</v>
      </c>
      <c r="B114" t="s">
        <v>70</v>
      </c>
      <c r="C114">
        <v>209</v>
      </c>
      <c r="D114">
        <v>5.2631577999999998E-2</v>
      </c>
      <c r="E114">
        <v>0.14354066900000001</v>
      </c>
      <c r="F114">
        <v>0.36666666599999997</v>
      </c>
      <c r="G114">
        <v>0.24742268000000001</v>
      </c>
      <c r="H114">
        <v>0.29665071700000001</v>
      </c>
      <c r="I114">
        <v>0.36597938099999999</v>
      </c>
      <c r="J114">
        <v>0.66263009799999995</v>
      </c>
      <c r="K114">
        <v>0.118556701</v>
      </c>
      <c r="L114" s="1" t="s">
        <v>847</v>
      </c>
      <c r="M114">
        <v>0.27329192499999999</v>
      </c>
      <c r="N114">
        <v>-0.56827790196984995</v>
      </c>
      <c r="O114">
        <v>-0.63141993898898297</v>
      </c>
      <c r="Q114" s="1" t="s">
        <v>848</v>
      </c>
      <c r="R114" s="1" t="s">
        <v>849</v>
      </c>
      <c r="S114">
        <v>-3.44034161768657</v>
      </c>
      <c r="T114" s="1" t="s">
        <v>850</v>
      </c>
      <c r="U114" s="1" t="s">
        <v>851</v>
      </c>
      <c r="V114" t="s">
        <v>152</v>
      </c>
      <c r="W114">
        <v>19612</v>
      </c>
      <c r="X114">
        <v>666182</v>
      </c>
    </row>
    <row r="115" spans="1:24" x14ac:dyDescent="0.45">
      <c r="A115" t="s">
        <v>204</v>
      </c>
      <c r="B115" t="s">
        <v>96</v>
      </c>
      <c r="C115">
        <v>219</v>
      </c>
      <c r="D115">
        <v>0.114155251</v>
      </c>
      <c r="E115">
        <v>0.21461187200000001</v>
      </c>
      <c r="F115">
        <v>0.53191489300000006</v>
      </c>
      <c r="G115">
        <v>0.197860962</v>
      </c>
      <c r="H115">
        <v>0.29680365199999997</v>
      </c>
      <c r="I115">
        <v>0.37433155000000001</v>
      </c>
      <c r="J115">
        <v>0.67113520199999999</v>
      </c>
      <c r="K115">
        <v>0.17647058800000001</v>
      </c>
      <c r="L115" s="1" t="s">
        <v>852</v>
      </c>
      <c r="M115">
        <v>0.20740740699999999</v>
      </c>
      <c r="N115" s="1" t="s">
        <v>853</v>
      </c>
      <c r="O115">
        <v>-0.20807599602267099</v>
      </c>
      <c r="Q115">
        <v>-0.38604564266279301</v>
      </c>
      <c r="R115" s="1" t="s">
        <v>854</v>
      </c>
      <c r="S115">
        <v>-3.4384013912332798</v>
      </c>
      <c r="T115" s="1" t="s">
        <v>855</v>
      </c>
      <c r="U115" s="1" t="s">
        <v>856</v>
      </c>
      <c r="V115" t="s">
        <v>204</v>
      </c>
      <c r="W115">
        <v>21897</v>
      </c>
      <c r="X115">
        <v>666624</v>
      </c>
    </row>
    <row r="116" spans="1:24" x14ac:dyDescent="0.45">
      <c r="A116" t="s">
        <v>147</v>
      </c>
      <c r="B116" t="s">
        <v>47</v>
      </c>
      <c r="C116">
        <v>214</v>
      </c>
      <c r="D116">
        <v>4.6728971000000001E-2</v>
      </c>
      <c r="E116">
        <v>0.22429906499999999</v>
      </c>
      <c r="F116">
        <v>0.20833333300000001</v>
      </c>
      <c r="G116">
        <v>0.26108374299999998</v>
      </c>
      <c r="H116">
        <v>0.29906542000000003</v>
      </c>
      <c r="I116">
        <v>0.37931034400000002</v>
      </c>
      <c r="J116">
        <v>0.67837576399999999</v>
      </c>
      <c r="K116">
        <v>0.118226601</v>
      </c>
      <c r="L116" s="1" t="s">
        <v>857</v>
      </c>
      <c r="M116">
        <v>0.32</v>
      </c>
      <c r="N116">
        <v>6.0623225523158901E-2</v>
      </c>
      <c r="O116">
        <v>0</v>
      </c>
      <c r="Q116">
        <v>-9.0395300649106503E-3</v>
      </c>
      <c r="R116" s="1" t="s">
        <v>858</v>
      </c>
      <c r="S116">
        <v>-2.5185724228569599</v>
      </c>
      <c r="T116" s="1" t="s">
        <v>859</v>
      </c>
      <c r="U116" s="1" t="s">
        <v>860</v>
      </c>
      <c r="V116" t="s">
        <v>147</v>
      </c>
      <c r="W116">
        <v>25931</v>
      </c>
      <c r="X116">
        <v>671739</v>
      </c>
    </row>
    <row r="117" spans="1:24" x14ac:dyDescent="0.45">
      <c r="A117" t="s">
        <v>210</v>
      </c>
      <c r="B117" t="s">
        <v>70</v>
      </c>
      <c r="C117">
        <v>175</v>
      </c>
      <c r="D117">
        <v>9.1428571E-2</v>
      </c>
      <c r="E117">
        <v>0.16571428499999999</v>
      </c>
      <c r="F117">
        <v>0.551724137</v>
      </c>
      <c r="G117">
        <v>0.219354838</v>
      </c>
      <c r="H117">
        <v>0.29714285699999998</v>
      </c>
      <c r="I117">
        <v>0.35483870899999997</v>
      </c>
      <c r="J117">
        <v>0.65198156600000001</v>
      </c>
      <c r="K117">
        <v>0.13548387100000001</v>
      </c>
      <c r="L117" s="1" t="s">
        <v>861</v>
      </c>
      <c r="M117">
        <v>0.24193548300000001</v>
      </c>
      <c r="N117">
        <v>5.0143260275944998E-2</v>
      </c>
      <c r="O117">
        <v>-0.20057305926457</v>
      </c>
      <c r="Q117">
        <v>-1.1104772421531299</v>
      </c>
      <c r="R117" s="1" t="s">
        <v>862</v>
      </c>
      <c r="S117">
        <v>-3.2323764508597601</v>
      </c>
      <c r="T117" s="1" t="s">
        <v>863</v>
      </c>
      <c r="U117" s="1" t="s">
        <v>864</v>
      </c>
      <c r="V117" t="s">
        <v>210</v>
      </c>
      <c r="W117">
        <v>5235</v>
      </c>
      <c r="X117">
        <v>457759</v>
      </c>
    </row>
    <row r="118" spans="1:24" x14ac:dyDescent="0.45">
      <c r="A118" t="s">
        <v>153</v>
      </c>
      <c r="B118" t="s">
        <v>90</v>
      </c>
      <c r="C118">
        <v>217</v>
      </c>
      <c r="D118">
        <v>6.4516129000000005E-2</v>
      </c>
      <c r="E118">
        <v>0.165898617</v>
      </c>
      <c r="F118">
        <v>0.38888888799999999</v>
      </c>
      <c r="G118">
        <v>0.25757575700000002</v>
      </c>
      <c r="H118">
        <v>0.30875575999999999</v>
      </c>
      <c r="I118">
        <v>0.353535353</v>
      </c>
      <c r="J118">
        <v>0.66229111299999999</v>
      </c>
      <c r="K118">
        <v>9.5959595999999994E-2</v>
      </c>
      <c r="L118" s="1" t="s">
        <v>865</v>
      </c>
      <c r="M118">
        <v>0.29629629600000001</v>
      </c>
      <c r="N118">
        <v>-0.31911763842799701</v>
      </c>
      <c r="O118">
        <v>-3.9889704989036497E-2</v>
      </c>
      <c r="Q118">
        <v>-0.81594964396208502</v>
      </c>
      <c r="R118" s="1" t="s">
        <v>866</v>
      </c>
      <c r="S118">
        <v>-3.4313716974970001</v>
      </c>
      <c r="T118" s="1" t="s">
        <v>867</v>
      </c>
      <c r="U118" s="1" t="s">
        <v>868</v>
      </c>
      <c r="V118" t="s">
        <v>153</v>
      </c>
      <c r="W118">
        <v>9777</v>
      </c>
      <c r="X118">
        <v>571448</v>
      </c>
    </row>
    <row r="119" spans="1:24" x14ac:dyDescent="0.45">
      <c r="A119" t="s">
        <v>143</v>
      </c>
      <c r="B119" t="s">
        <v>38</v>
      </c>
      <c r="C119">
        <v>170</v>
      </c>
      <c r="D119">
        <v>0.1</v>
      </c>
      <c r="E119">
        <v>0.264705882</v>
      </c>
      <c r="F119">
        <v>0.37777777699999998</v>
      </c>
      <c r="G119">
        <v>0.22818791899999999</v>
      </c>
      <c r="H119">
        <v>0.31764705799999998</v>
      </c>
      <c r="I119">
        <v>0.33557046899999998</v>
      </c>
      <c r="J119">
        <v>0.65321752700000002</v>
      </c>
      <c r="K119">
        <v>0.10738254999999999</v>
      </c>
      <c r="L119" s="1" t="s">
        <v>869</v>
      </c>
      <c r="M119">
        <v>0.29702970200000001</v>
      </c>
      <c r="N119">
        <v>-0.235457060480257</v>
      </c>
      <c r="O119">
        <v>4.7091412096051499E-2</v>
      </c>
      <c r="Q119" s="1" t="s">
        <v>870</v>
      </c>
      <c r="R119" s="1" t="s">
        <v>871</v>
      </c>
      <c r="S119">
        <v>-2.3335976769653901</v>
      </c>
      <c r="T119" s="1" t="s">
        <v>872</v>
      </c>
      <c r="U119">
        <v>86.915761868395194</v>
      </c>
      <c r="V119" t="s">
        <v>143</v>
      </c>
      <c r="W119">
        <v>19921</v>
      </c>
      <c r="X119">
        <v>663368</v>
      </c>
    </row>
    <row r="120" spans="1:24" x14ac:dyDescent="0.45">
      <c r="A120" t="s">
        <v>203</v>
      </c>
      <c r="B120" t="s">
        <v>41</v>
      </c>
      <c r="C120">
        <v>188</v>
      </c>
      <c r="D120">
        <v>0.11702127599999999</v>
      </c>
      <c r="E120">
        <v>0.39361702100000001</v>
      </c>
      <c r="F120">
        <v>0.29729729700000002</v>
      </c>
      <c r="G120">
        <v>0.19393939299999999</v>
      </c>
      <c r="H120">
        <v>0.29255319099999999</v>
      </c>
      <c r="I120">
        <v>0.39393939300000003</v>
      </c>
      <c r="J120">
        <v>0.68649258400000002</v>
      </c>
      <c r="K120">
        <v>0.2</v>
      </c>
      <c r="L120" s="1" t="s">
        <v>873</v>
      </c>
      <c r="M120">
        <v>0.29761904700000003</v>
      </c>
      <c r="N120">
        <v>-5.1648348919115898E-2</v>
      </c>
      <c r="O120">
        <v>5.1648348919115898E-2</v>
      </c>
      <c r="Q120">
        <v>-1.12688440317288</v>
      </c>
      <c r="R120" s="1" t="s">
        <v>874</v>
      </c>
      <c r="S120">
        <v>-1.47794588986804</v>
      </c>
      <c r="T120" s="1" t="s">
        <v>875</v>
      </c>
      <c r="U120" s="1" t="s">
        <v>876</v>
      </c>
      <c r="V120" t="s">
        <v>203</v>
      </c>
      <c r="W120">
        <v>21853</v>
      </c>
      <c r="X120">
        <v>666181</v>
      </c>
    </row>
    <row r="121" spans="1:24" x14ac:dyDescent="0.45">
      <c r="A121" t="s">
        <v>200</v>
      </c>
      <c r="B121" t="s">
        <v>105</v>
      </c>
      <c r="C121">
        <v>194</v>
      </c>
      <c r="D121">
        <v>7.7319586999999995E-2</v>
      </c>
      <c r="E121">
        <v>0.16494845299999999</v>
      </c>
      <c r="F121">
        <v>0.46875</v>
      </c>
      <c r="G121">
        <v>0.23837209300000001</v>
      </c>
      <c r="H121">
        <v>0.30729166600000002</v>
      </c>
      <c r="I121">
        <v>0.34883720899999998</v>
      </c>
      <c r="J121">
        <v>0.65612887499999994</v>
      </c>
      <c r="K121">
        <v>0.110465116</v>
      </c>
      <c r="L121" s="1" t="s">
        <v>877</v>
      </c>
      <c r="M121">
        <v>0.26277372199999999</v>
      </c>
      <c r="Q121">
        <v>-0.37784206215292199</v>
      </c>
      <c r="R121" s="1" t="s">
        <v>878</v>
      </c>
      <c r="S121">
        <v>-3.0861206910693899</v>
      </c>
      <c r="T121" s="1" t="s">
        <v>879</v>
      </c>
      <c r="U121">
        <v>85.690041254286598</v>
      </c>
      <c r="V121" t="s">
        <v>200</v>
      </c>
      <c r="W121">
        <v>33189</v>
      </c>
      <c r="X121">
        <v>694384</v>
      </c>
    </row>
    <row r="122" spans="1:24" x14ac:dyDescent="0.45">
      <c r="A122" t="s">
        <v>196</v>
      </c>
      <c r="B122" t="s">
        <v>90</v>
      </c>
      <c r="C122">
        <v>221</v>
      </c>
      <c r="D122">
        <v>8.5972850000000003E-2</v>
      </c>
      <c r="E122">
        <v>0.31221719399999998</v>
      </c>
      <c r="F122">
        <v>0.27536231799999999</v>
      </c>
      <c r="G122">
        <v>0.222222222</v>
      </c>
      <c r="H122">
        <v>0.29680365199999997</v>
      </c>
      <c r="I122">
        <v>0.35858585799999998</v>
      </c>
      <c r="J122">
        <v>0.65538951000000001</v>
      </c>
      <c r="K122">
        <v>0.13636363600000001</v>
      </c>
      <c r="L122" s="1" t="s">
        <v>880</v>
      </c>
      <c r="M122">
        <v>0.30327868800000002</v>
      </c>
      <c r="N122">
        <v>3.95348828751593E-2</v>
      </c>
      <c r="O122">
        <v>-0.15813953173346801</v>
      </c>
      <c r="Q122" s="1" t="s">
        <v>881</v>
      </c>
      <c r="R122" s="1" t="s">
        <v>882</v>
      </c>
      <c r="S122">
        <v>-3.94118036122615</v>
      </c>
      <c r="T122" s="1" t="s">
        <v>883</v>
      </c>
      <c r="U122" s="1" t="s">
        <v>884</v>
      </c>
      <c r="V122" t="s">
        <v>196</v>
      </c>
      <c r="W122">
        <v>9218</v>
      </c>
      <c r="X122">
        <v>502671</v>
      </c>
    </row>
    <row r="123" spans="1:24" x14ac:dyDescent="0.45">
      <c r="A123" t="s">
        <v>188</v>
      </c>
      <c r="B123" t="s">
        <v>53</v>
      </c>
      <c r="C123">
        <v>219</v>
      </c>
      <c r="D123">
        <v>6.8493150000000003E-2</v>
      </c>
      <c r="E123">
        <v>0.22374429200000001</v>
      </c>
      <c r="F123">
        <v>0.30612244799999999</v>
      </c>
      <c r="G123">
        <v>0.235294117</v>
      </c>
      <c r="H123">
        <v>0.287671232</v>
      </c>
      <c r="I123">
        <v>0.36274509799999999</v>
      </c>
      <c r="J123">
        <v>0.65041632999999999</v>
      </c>
      <c r="K123">
        <v>0.12745098099999999</v>
      </c>
      <c r="L123" s="1" t="s">
        <v>885</v>
      </c>
      <c r="M123">
        <v>0.28666666600000001</v>
      </c>
      <c r="N123" s="1" t="s">
        <v>886</v>
      </c>
      <c r="O123">
        <v>-7.9927007551304996E-2</v>
      </c>
      <c r="Q123" s="1" t="s">
        <v>887</v>
      </c>
      <c r="R123" s="1" t="s">
        <v>888</v>
      </c>
      <c r="S123">
        <v>-4.8328619469267604</v>
      </c>
      <c r="T123" s="1" t="s">
        <v>889</v>
      </c>
      <c r="U123" s="1" t="s">
        <v>890</v>
      </c>
      <c r="V123" t="s">
        <v>188</v>
      </c>
      <c r="W123">
        <v>11493</v>
      </c>
      <c r="X123">
        <v>592518</v>
      </c>
    </row>
    <row r="124" spans="1:24" x14ac:dyDescent="0.45">
      <c r="A124" t="s">
        <v>181</v>
      </c>
      <c r="B124" t="s">
        <v>26</v>
      </c>
      <c r="C124">
        <v>196</v>
      </c>
      <c r="D124">
        <v>4.0816326E-2</v>
      </c>
      <c r="E124">
        <v>0.13775510199999999</v>
      </c>
      <c r="F124">
        <v>0.29629629600000001</v>
      </c>
      <c r="G124">
        <v>0.25543478200000003</v>
      </c>
      <c r="H124">
        <v>0.28571428500000001</v>
      </c>
      <c r="I124">
        <v>0.369565217</v>
      </c>
      <c r="J124">
        <v>0.65527950199999996</v>
      </c>
      <c r="K124">
        <v>0.114130435</v>
      </c>
      <c r="L124">
        <v>2.3207417525</v>
      </c>
      <c r="M124">
        <v>0.28025477700000001</v>
      </c>
      <c r="N124">
        <v>-0.378378342138603</v>
      </c>
      <c r="O124">
        <v>7.5675668427720597E-2</v>
      </c>
      <c r="Q124">
        <v>-0.317387332208454</v>
      </c>
      <c r="R124" s="1" t="s">
        <v>891</v>
      </c>
      <c r="S124">
        <v>-4.3616436939768803</v>
      </c>
      <c r="T124" s="1" t="s">
        <v>892</v>
      </c>
      <c r="U124" s="1" t="s">
        <v>893</v>
      </c>
      <c r="V124" t="s">
        <v>181</v>
      </c>
      <c r="W124">
        <v>23003</v>
      </c>
      <c r="X124">
        <v>673237</v>
      </c>
    </row>
    <row r="125" spans="1:24" x14ac:dyDescent="0.45">
      <c r="A125" t="s">
        <v>176</v>
      </c>
      <c r="B125" t="s">
        <v>61</v>
      </c>
      <c r="C125">
        <v>187</v>
      </c>
      <c r="D125">
        <v>5.8823528999999999E-2</v>
      </c>
      <c r="E125">
        <v>0.17647058800000001</v>
      </c>
      <c r="F125">
        <v>0.33333333300000001</v>
      </c>
      <c r="G125">
        <v>0.247126436</v>
      </c>
      <c r="H125">
        <v>0.29411764699999998</v>
      </c>
      <c r="I125">
        <v>0.35632183899999997</v>
      </c>
      <c r="J125">
        <v>0.65043948600000001</v>
      </c>
      <c r="K125">
        <v>0.109195403</v>
      </c>
      <c r="L125" s="1" t="s">
        <v>894</v>
      </c>
      <c r="M125">
        <v>0.27737226199999998</v>
      </c>
      <c r="N125">
        <v>-0.35704055684618602</v>
      </c>
      <c r="O125" s="1" t="s">
        <v>895</v>
      </c>
      <c r="Q125">
        <v>-0.147614694200456</v>
      </c>
      <c r="R125" s="1" t="s">
        <v>896</v>
      </c>
      <c r="S125">
        <v>-3.7685085955405402</v>
      </c>
      <c r="T125" s="1" t="s">
        <v>897</v>
      </c>
      <c r="U125" s="1" t="s">
        <v>898</v>
      </c>
      <c r="V125" t="s">
        <v>176</v>
      </c>
      <c r="W125">
        <v>16930</v>
      </c>
      <c r="X125">
        <v>641680</v>
      </c>
    </row>
    <row r="126" spans="1:24" x14ac:dyDescent="0.45">
      <c r="A126" t="s">
        <v>119</v>
      </c>
      <c r="B126" t="s">
        <v>103</v>
      </c>
      <c r="C126">
        <v>233</v>
      </c>
      <c r="D126">
        <v>6.8669526999999994E-2</v>
      </c>
      <c r="E126">
        <v>0.163090128</v>
      </c>
      <c r="F126">
        <v>0.42105263100000001</v>
      </c>
      <c r="G126">
        <v>0.20952380900000001</v>
      </c>
      <c r="H126">
        <v>0.27896995699999999</v>
      </c>
      <c r="I126">
        <v>0.36666666599999997</v>
      </c>
      <c r="J126">
        <v>0.64563662300000002</v>
      </c>
      <c r="K126">
        <v>0.157142857</v>
      </c>
      <c r="L126" s="1" t="s">
        <v>899</v>
      </c>
      <c r="M126">
        <v>0.22155688600000001</v>
      </c>
      <c r="N126" s="1" t="s">
        <v>900</v>
      </c>
      <c r="O126">
        <v>3.7280000658938599E-2</v>
      </c>
      <c r="Q126">
        <v>-0.37125532981008202</v>
      </c>
      <c r="R126" s="1" t="s">
        <v>901</v>
      </c>
      <c r="S126">
        <v>-5.2280370131882998</v>
      </c>
      <c r="T126" s="1" t="s">
        <v>902</v>
      </c>
      <c r="U126" s="1" t="s">
        <v>903</v>
      </c>
      <c r="V126" t="s">
        <v>119</v>
      </c>
      <c r="W126">
        <v>12916</v>
      </c>
      <c r="X126">
        <v>596019</v>
      </c>
    </row>
    <row r="127" spans="1:24" x14ac:dyDescent="0.45">
      <c r="A127" t="s">
        <v>208</v>
      </c>
      <c r="B127" t="s">
        <v>118</v>
      </c>
      <c r="C127">
        <v>214</v>
      </c>
      <c r="D127">
        <v>7.4766355000000007E-2</v>
      </c>
      <c r="E127">
        <v>0.21962616800000001</v>
      </c>
      <c r="F127">
        <v>0.340425531</v>
      </c>
      <c r="G127">
        <v>0.21761658</v>
      </c>
      <c r="H127">
        <v>0.28638497600000001</v>
      </c>
      <c r="I127">
        <v>0.35751295300000002</v>
      </c>
      <c r="J127">
        <v>0.64389792899999998</v>
      </c>
      <c r="K127">
        <v>0.13989637299999999</v>
      </c>
      <c r="L127" s="1" t="s">
        <v>904</v>
      </c>
      <c r="M127">
        <v>0.26573426500000003</v>
      </c>
      <c r="N127">
        <v>-0.295172407641075</v>
      </c>
      <c r="O127">
        <v>7.37931007752195E-2</v>
      </c>
      <c r="Q127">
        <v>-0.317387332208454</v>
      </c>
      <c r="R127" s="1" t="s">
        <v>905</v>
      </c>
      <c r="S127">
        <v>-4.7266534737385202</v>
      </c>
      <c r="T127" s="1" t="s">
        <v>906</v>
      </c>
      <c r="U127" s="1" t="s">
        <v>907</v>
      </c>
      <c r="V127" t="s">
        <v>208</v>
      </c>
      <c r="W127">
        <v>27465</v>
      </c>
      <c r="X127">
        <v>679529</v>
      </c>
    </row>
    <row r="128" spans="1:24" x14ac:dyDescent="0.45">
      <c r="A128" t="s">
        <v>175</v>
      </c>
      <c r="B128" t="s">
        <v>41</v>
      </c>
      <c r="C128">
        <v>195</v>
      </c>
      <c r="D128">
        <v>0.133333333</v>
      </c>
      <c r="E128">
        <v>0.19487179399999999</v>
      </c>
      <c r="F128">
        <v>0.68421052599999999</v>
      </c>
      <c r="G128">
        <v>0.22289156600000001</v>
      </c>
      <c r="H128">
        <v>0.33333333300000001</v>
      </c>
      <c r="I128">
        <v>0.313253012</v>
      </c>
      <c r="J128">
        <v>0.64658634500000001</v>
      </c>
      <c r="K128">
        <v>9.0361445999999998E-2</v>
      </c>
      <c r="L128" s="1" t="s">
        <v>908</v>
      </c>
      <c r="M128">
        <v>0.26984126899999999</v>
      </c>
      <c r="N128">
        <v>7.1955714840441901E-2</v>
      </c>
      <c r="O128">
        <v>7.1955714840441901E-2</v>
      </c>
      <c r="Q128" s="1" t="s">
        <v>909</v>
      </c>
      <c r="R128" s="1" t="s">
        <v>910</v>
      </c>
      <c r="S128">
        <v>-2.4131131304581102</v>
      </c>
      <c r="T128" s="1" t="s">
        <v>911</v>
      </c>
      <c r="U128" s="1" t="s">
        <v>912</v>
      </c>
      <c r="V128" t="s">
        <v>175</v>
      </c>
      <c r="W128">
        <v>21523</v>
      </c>
      <c r="X128">
        <v>663697</v>
      </c>
    </row>
    <row r="129" spans="1:24" x14ac:dyDescent="0.45">
      <c r="A129" t="s">
        <v>216</v>
      </c>
      <c r="B129" t="s">
        <v>84</v>
      </c>
      <c r="C129">
        <v>232</v>
      </c>
      <c r="D129">
        <v>8.1896550999999998E-2</v>
      </c>
      <c r="E129">
        <v>0.20258620599999999</v>
      </c>
      <c r="F129">
        <v>0.404255319</v>
      </c>
      <c r="G129">
        <v>0.22330096999999999</v>
      </c>
      <c r="H129">
        <v>0.303030303</v>
      </c>
      <c r="I129">
        <v>0.349514563</v>
      </c>
      <c r="J129">
        <v>0.65254486599999995</v>
      </c>
      <c r="K129">
        <v>0.12621359300000001</v>
      </c>
      <c r="L129">
        <v>1.10684019</v>
      </c>
      <c r="M129">
        <v>0.25974025899999997</v>
      </c>
      <c r="N129">
        <v>-0.10521539975888999</v>
      </c>
      <c r="O129">
        <v>-0.26303853001445499</v>
      </c>
      <c r="Q129">
        <v>-0.41562626836821398</v>
      </c>
      <c r="R129" s="1" t="s">
        <v>913</v>
      </c>
      <c r="S129">
        <v>-4.1053286722768298</v>
      </c>
      <c r="T129" s="1" t="s">
        <v>914</v>
      </c>
      <c r="U129" s="1" t="s">
        <v>915</v>
      </c>
      <c r="V129" t="s">
        <v>216</v>
      </c>
      <c r="W129">
        <v>13145</v>
      </c>
      <c r="X129">
        <v>605137</v>
      </c>
    </row>
    <row r="130" spans="1:24" x14ac:dyDescent="0.45">
      <c r="A130" t="s">
        <v>213</v>
      </c>
      <c r="B130" t="s">
        <v>98</v>
      </c>
      <c r="C130">
        <v>194</v>
      </c>
      <c r="D130">
        <v>7.7319586999999995E-2</v>
      </c>
      <c r="E130">
        <v>0.273195876</v>
      </c>
      <c r="F130">
        <v>0.28301886700000001</v>
      </c>
      <c r="G130">
        <v>0.21348314600000001</v>
      </c>
      <c r="H130">
        <v>0.273195876</v>
      </c>
      <c r="I130">
        <v>0.34831460600000003</v>
      </c>
      <c r="J130">
        <v>0.62151048200000003</v>
      </c>
      <c r="K130">
        <v>0.13483145999999999</v>
      </c>
      <c r="L130">
        <v>1.113601815</v>
      </c>
      <c r="M130">
        <v>0.266666666</v>
      </c>
      <c r="N130">
        <v>-0.19595960027072501</v>
      </c>
      <c r="O130">
        <v>4.8989900271408197E-2</v>
      </c>
      <c r="Q130">
        <v>-0.309830490965396</v>
      </c>
      <c r="R130" s="1" t="s">
        <v>916</v>
      </c>
      <c r="S130">
        <v>-5.9068411501822196</v>
      </c>
      <c r="T130">
        <v>0.27327784465760302</v>
      </c>
      <c r="U130" s="1" t="s">
        <v>917</v>
      </c>
      <c r="V130" t="s">
        <v>213</v>
      </c>
      <c r="W130">
        <v>14274</v>
      </c>
      <c r="X130">
        <v>571745</v>
      </c>
    </row>
    <row r="131" spans="1:24" x14ac:dyDescent="0.45">
      <c r="A131" t="s">
        <v>180</v>
      </c>
      <c r="B131" t="s">
        <v>78</v>
      </c>
      <c r="C131">
        <v>188</v>
      </c>
      <c r="D131">
        <v>8.5106381999999994E-2</v>
      </c>
      <c r="E131">
        <v>0.17553191400000001</v>
      </c>
      <c r="F131">
        <v>0.48484848400000002</v>
      </c>
      <c r="G131">
        <v>0.201183431</v>
      </c>
      <c r="H131">
        <v>0.281914893</v>
      </c>
      <c r="I131">
        <v>0.36094674500000001</v>
      </c>
      <c r="J131">
        <v>0.64286163799999996</v>
      </c>
      <c r="K131">
        <v>0.15976331399999999</v>
      </c>
      <c r="L131">
        <v>0.82599667124999998</v>
      </c>
      <c r="M131">
        <v>0.20930232500000001</v>
      </c>
      <c r="N131">
        <v>-3.7979792337864603E-2</v>
      </c>
      <c r="O131" s="1" t="s">
        <v>918</v>
      </c>
      <c r="Q131">
        <v>-0.28715996723622</v>
      </c>
      <c r="R131" s="1" t="s">
        <v>919</v>
      </c>
      <c r="S131">
        <v>-4.6664632259273304</v>
      </c>
      <c r="T131" s="1" t="s">
        <v>920</v>
      </c>
      <c r="U131">
        <v>81.251367869753196</v>
      </c>
      <c r="V131" t="s">
        <v>180</v>
      </c>
      <c r="W131">
        <v>2396</v>
      </c>
      <c r="X131">
        <v>467793</v>
      </c>
    </row>
    <row r="132" spans="1:24" x14ac:dyDescent="0.45">
      <c r="A132" t="s">
        <v>163</v>
      </c>
      <c r="B132" t="s">
        <v>47</v>
      </c>
      <c r="C132">
        <v>200</v>
      </c>
      <c r="D132">
        <v>0.03</v>
      </c>
      <c r="E132">
        <v>0.19</v>
      </c>
      <c r="F132">
        <v>0.15789473600000001</v>
      </c>
      <c r="G132">
        <v>0.24867724799999999</v>
      </c>
      <c r="H132">
        <v>0.27</v>
      </c>
      <c r="I132">
        <v>0.40211640199999998</v>
      </c>
      <c r="J132">
        <v>0.672116402</v>
      </c>
      <c r="K132">
        <v>0.15343915399999999</v>
      </c>
      <c r="L132">
        <v>1.47098214</v>
      </c>
      <c r="M132">
        <v>0.28000000000000003</v>
      </c>
      <c r="N132">
        <v>0</v>
      </c>
      <c r="O132">
        <v>3.9370076061459203E-2</v>
      </c>
      <c r="Q132">
        <v>-0.26448944350704501</v>
      </c>
      <c r="R132" s="1" t="s">
        <v>921</v>
      </c>
      <c r="S132">
        <v>-3.97674592667425</v>
      </c>
      <c r="T132" s="1" t="s">
        <v>922</v>
      </c>
      <c r="U132" s="1" t="s">
        <v>923</v>
      </c>
      <c r="V132" t="s">
        <v>163</v>
      </c>
      <c r="W132">
        <v>13185</v>
      </c>
      <c r="X132">
        <v>606115</v>
      </c>
    </row>
    <row r="133" spans="1:24" x14ac:dyDescent="0.45">
      <c r="A133" t="s">
        <v>211</v>
      </c>
      <c r="B133" t="s">
        <v>98</v>
      </c>
      <c r="C133">
        <v>179</v>
      </c>
      <c r="D133">
        <v>0.122905027</v>
      </c>
      <c r="E133">
        <v>0.30726256899999999</v>
      </c>
      <c r="F133">
        <v>0.4</v>
      </c>
      <c r="G133">
        <v>0.17105263100000001</v>
      </c>
      <c r="H133">
        <v>0.28491620099999998</v>
      </c>
      <c r="I133">
        <v>0.31578947299999999</v>
      </c>
      <c r="J133">
        <v>0.60070567399999997</v>
      </c>
      <c r="K133">
        <v>0.144736842</v>
      </c>
      <c r="L133">
        <v>1.40739202125</v>
      </c>
      <c r="M133">
        <v>0.223404255</v>
      </c>
      <c r="N133">
        <v>9.22680427902378E-2</v>
      </c>
      <c r="O133">
        <v>0</v>
      </c>
      <c r="Q133">
        <v>-0.294716808479279</v>
      </c>
      <c r="R133" s="1" t="s">
        <v>924</v>
      </c>
      <c r="S133">
        <v>-5.67304101499467</v>
      </c>
      <c r="T133" s="1" t="s">
        <v>925</v>
      </c>
      <c r="U133" s="1" t="s">
        <v>926</v>
      </c>
      <c r="V133" t="s">
        <v>211</v>
      </c>
      <c r="W133">
        <v>15161</v>
      </c>
      <c r="X133">
        <v>641598</v>
      </c>
    </row>
    <row r="134" spans="1:24" x14ac:dyDescent="0.45">
      <c r="A134" t="s">
        <v>192</v>
      </c>
      <c r="B134" t="s">
        <v>32</v>
      </c>
      <c r="C134">
        <v>227</v>
      </c>
      <c r="D134">
        <v>8.8105725999999995E-2</v>
      </c>
      <c r="E134">
        <v>0.24669603500000001</v>
      </c>
      <c r="F134">
        <v>0.35714285699999998</v>
      </c>
      <c r="G134">
        <v>0.22772277199999999</v>
      </c>
      <c r="H134">
        <v>0.30088495500000001</v>
      </c>
      <c r="I134">
        <v>0.32673267299999997</v>
      </c>
      <c r="J134">
        <v>0.62761762799999998</v>
      </c>
      <c r="K134">
        <v>9.9009900999999997E-2</v>
      </c>
      <c r="L134" s="1" t="s">
        <v>927</v>
      </c>
      <c r="M134">
        <v>0.29166666600000002</v>
      </c>
      <c r="N134">
        <v>0.247186929511372</v>
      </c>
      <c r="O134">
        <v>8.2395643170457306E-2</v>
      </c>
      <c r="Q134">
        <v>-3.1063314527273098E-2</v>
      </c>
      <c r="R134" s="1" t="s">
        <v>928</v>
      </c>
      <c r="S134">
        <v>-5.5984898157465004</v>
      </c>
      <c r="T134">
        <v>0.280427368341294</v>
      </c>
      <c r="U134" s="1" t="s">
        <v>929</v>
      </c>
      <c r="V134" t="s">
        <v>192</v>
      </c>
      <c r="W134">
        <v>16997</v>
      </c>
      <c r="X134">
        <v>650402</v>
      </c>
    </row>
    <row r="135" spans="1:24" x14ac:dyDescent="0.45">
      <c r="A135" t="s">
        <v>185</v>
      </c>
      <c r="B135" t="s">
        <v>68</v>
      </c>
      <c r="C135">
        <v>213</v>
      </c>
      <c r="D135">
        <v>5.1643191999999997E-2</v>
      </c>
      <c r="E135">
        <v>0.18779342700000001</v>
      </c>
      <c r="F135">
        <v>0.27500000000000002</v>
      </c>
      <c r="G135">
        <v>0.23383084500000001</v>
      </c>
      <c r="H135">
        <v>0.27699530500000002</v>
      </c>
      <c r="I135">
        <v>0.37313432800000002</v>
      </c>
      <c r="J135">
        <v>0.65012963300000004</v>
      </c>
      <c r="K135">
        <v>0.13930348300000001</v>
      </c>
      <c r="L135" s="1" t="s">
        <v>930</v>
      </c>
      <c r="M135">
        <v>0.26451612899999999</v>
      </c>
      <c r="N135">
        <v>8.1609194079646799E-2</v>
      </c>
      <c r="O135">
        <v>-8.1609194079646799E-2</v>
      </c>
      <c r="Q135" s="1" t="s">
        <v>931</v>
      </c>
      <c r="R135">
        <v>20.3975536174271</v>
      </c>
      <c r="S135">
        <v>-4.7184407316949404</v>
      </c>
      <c r="T135" s="1" t="s">
        <v>932</v>
      </c>
      <c r="U135" s="1" t="s">
        <v>933</v>
      </c>
      <c r="V135" t="s">
        <v>185</v>
      </c>
      <c r="W135">
        <v>19238</v>
      </c>
      <c r="X135">
        <v>666971</v>
      </c>
    </row>
    <row r="136" spans="1:24" x14ac:dyDescent="0.45">
      <c r="A136" t="s">
        <v>212</v>
      </c>
      <c r="B136" t="s">
        <v>98</v>
      </c>
      <c r="C136">
        <v>181</v>
      </c>
      <c r="D136">
        <v>0.116022099</v>
      </c>
      <c r="E136">
        <v>0.309392265</v>
      </c>
      <c r="F136">
        <v>0.375</v>
      </c>
      <c r="G136">
        <v>0.19496855299999999</v>
      </c>
      <c r="H136">
        <v>0.292817679</v>
      </c>
      <c r="I136">
        <v>0.30188679200000001</v>
      </c>
      <c r="J136">
        <v>0.59470447100000001</v>
      </c>
      <c r="K136">
        <v>0.106918239</v>
      </c>
      <c r="L136" s="1" t="s">
        <v>934</v>
      </c>
      <c r="M136">
        <v>0.26530612199999998</v>
      </c>
      <c r="N136">
        <v>-4.7012983821332399E-2</v>
      </c>
      <c r="O136" s="1" t="s">
        <v>935</v>
      </c>
      <c r="Q136">
        <v>-0.95581828663125601</v>
      </c>
      <c r="R136">
        <v>15.1669785533322</v>
      </c>
      <c r="S136">
        <v>-6.1757208701001503</v>
      </c>
      <c r="T136" s="1" t="s">
        <v>936</v>
      </c>
      <c r="U136" s="1" t="s">
        <v>937</v>
      </c>
      <c r="V136" t="s">
        <v>212</v>
      </c>
      <c r="W136">
        <v>13152</v>
      </c>
      <c r="X136">
        <v>593871</v>
      </c>
    </row>
    <row r="137" spans="1:24" x14ac:dyDescent="0.45">
      <c r="A137" t="s">
        <v>209</v>
      </c>
      <c r="B137" t="s">
        <v>64</v>
      </c>
      <c r="C137">
        <v>173</v>
      </c>
      <c r="D137">
        <v>8.6705201999999995E-2</v>
      </c>
      <c r="E137">
        <v>0.109826589</v>
      </c>
      <c r="F137">
        <v>0.78947368399999995</v>
      </c>
      <c r="G137">
        <v>0.23717948699999999</v>
      </c>
      <c r="H137">
        <v>0.31213872799999998</v>
      </c>
      <c r="I137">
        <v>0.378205128</v>
      </c>
      <c r="J137">
        <v>0.69034385600000003</v>
      </c>
      <c r="K137">
        <v>0.14102564100000001</v>
      </c>
      <c r="L137" s="1" t="s">
        <v>938</v>
      </c>
      <c r="M137">
        <v>0.25925925900000002</v>
      </c>
      <c r="N137">
        <v>4.1190474556060501E-2</v>
      </c>
      <c r="O137">
        <v>0</v>
      </c>
      <c r="Q137" s="1" t="s">
        <v>939</v>
      </c>
      <c r="R137" s="1" t="s">
        <v>940</v>
      </c>
      <c r="S137">
        <v>-1.6473126528061901</v>
      </c>
      <c r="T137" s="1" t="s">
        <v>941</v>
      </c>
      <c r="U137" s="1" t="s">
        <v>942</v>
      </c>
      <c r="V137" t="s">
        <v>209</v>
      </c>
      <c r="W137">
        <v>7859</v>
      </c>
      <c r="X137">
        <v>453568</v>
      </c>
    </row>
    <row r="138" spans="1:24" x14ac:dyDescent="0.45">
      <c r="A138" t="s">
        <v>182</v>
      </c>
      <c r="B138" t="s">
        <v>26</v>
      </c>
      <c r="C138">
        <v>220</v>
      </c>
      <c r="D138">
        <v>8.6363635999999994E-2</v>
      </c>
      <c r="E138">
        <v>0.13181818100000001</v>
      </c>
      <c r="F138">
        <v>0.65517241299999995</v>
      </c>
      <c r="G138">
        <v>0.20603015</v>
      </c>
      <c r="H138">
        <v>0.27272727200000002</v>
      </c>
      <c r="I138">
        <v>0.31658291399999999</v>
      </c>
      <c r="J138">
        <v>0.58931018599999996</v>
      </c>
      <c r="K138">
        <v>0.110552764</v>
      </c>
      <c r="L138" s="1" t="s">
        <v>943</v>
      </c>
      <c r="M138">
        <v>0.22023809499999999</v>
      </c>
      <c r="N138">
        <v>0</v>
      </c>
      <c r="O138">
        <v>4.0219375630840597E-2</v>
      </c>
      <c r="Q138" s="1" t="s">
        <v>887</v>
      </c>
      <c r="R138" s="1" t="s">
        <v>944</v>
      </c>
      <c r="S138">
        <v>-8.7534614805159503</v>
      </c>
      <c r="T138" s="1" t="s">
        <v>945</v>
      </c>
      <c r="U138" s="1" t="s">
        <v>946</v>
      </c>
      <c r="V138" t="s">
        <v>182</v>
      </c>
      <c r="W138">
        <v>17678</v>
      </c>
      <c r="X138">
        <v>608324</v>
      </c>
    </row>
    <row r="139" spans="1:24" x14ac:dyDescent="0.45">
      <c r="A139" t="s">
        <v>190</v>
      </c>
      <c r="B139" t="s">
        <v>68</v>
      </c>
      <c r="C139">
        <v>208</v>
      </c>
      <c r="D139">
        <v>6.25E-2</v>
      </c>
      <c r="E139">
        <v>0.28846153800000002</v>
      </c>
      <c r="F139">
        <v>0.21666666600000001</v>
      </c>
      <c r="G139">
        <v>0.21925133599999999</v>
      </c>
      <c r="H139">
        <v>0.28365384599999999</v>
      </c>
      <c r="I139">
        <v>0.32085561400000001</v>
      </c>
      <c r="J139">
        <v>0.60450946000000005</v>
      </c>
      <c r="K139">
        <v>0.10160427800000001</v>
      </c>
      <c r="L139" s="1" t="s">
        <v>947</v>
      </c>
      <c r="M139">
        <v>0.299212598</v>
      </c>
      <c r="N139" s="1" t="s">
        <v>948</v>
      </c>
      <c r="O139" s="1" t="s">
        <v>949</v>
      </c>
      <c r="Q139">
        <v>-0.147614694200456</v>
      </c>
      <c r="R139" s="1" t="s">
        <v>950</v>
      </c>
      <c r="S139">
        <v>-7.1063353446212103</v>
      </c>
      <c r="T139" s="1" t="s">
        <v>951</v>
      </c>
      <c r="U139" s="1" t="s">
        <v>952</v>
      </c>
      <c r="V139" t="s">
        <v>191</v>
      </c>
      <c r="W139">
        <v>12552</v>
      </c>
      <c r="X139">
        <v>553993</v>
      </c>
    </row>
    <row r="140" spans="1:24" x14ac:dyDescent="0.45">
      <c r="A140" t="s">
        <v>177</v>
      </c>
      <c r="B140" t="s">
        <v>49</v>
      </c>
      <c r="C140">
        <v>172</v>
      </c>
      <c r="D140">
        <v>0.12209302299999999</v>
      </c>
      <c r="E140">
        <v>0.174418604</v>
      </c>
      <c r="F140">
        <v>0.7</v>
      </c>
      <c r="G140">
        <v>0.19863013600000001</v>
      </c>
      <c r="H140">
        <v>0.30409356700000001</v>
      </c>
      <c r="I140">
        <v>0.26027397200000002</v>
      </c>
      <c r="J140">
        <v>0.56436753900000003</v>
      </c>
      <c r="K140">
        <v>6.1643836E-2</v>
      </c>
      <c r="L140" s="1" t="s">
        <v>953</v>
      </c>
      <c r="M140">
        <v>0.24576271099999999</v>
      </c>
      <c r="N140">
        <v>-0.23056300147436501</v>
      </c>
      <c r="O140">
        <v>-4.6112599899061003E-2</v>
      </c>
      <c r="Q140">
        <v>-0.14858480310067501</v>
      </c>
      <c r="R140" s="1" t="s">
        <v>954</v>
      </c>
      <c r="S140">
        <v>-6.7948929937706097</v>
      </c>
      <c r="T140" s="1" t="s">
        <v>955</v>
      </c>
      <c r="U140">
        <v>68.472815591801194</v>
      </c>
      <c r="V140" t="s">
        <v>177</v>
      </c>
      <c r="W140">
        <v>23690</v>
      </c>
      <c r="X140">
        <v>677587</v>
      </c>
    </row>
    <row r="141" spans="1:24" x14ac:dyDescent="0.45">
      <c r="A141" t="s">
        <v>201</v>
      </c>
      <c r="B141" t="s">
        <v>64</v>
      </c>
      <c r="C141">
        <v>191</v>
      </c>
      <c r="D141">
        <v>5.2356020000000003E-2</v>
      </c>
      <c r="E141">
        <v>0.23036649200000001</v>
      </c>
      <c r="F141">
        <v>0.22727272700000001</v>
      </c>
      <c r="G141">
        <v>0.26519336999999998</v>
      </c>
      <c r="H141">
        <v>0.30366492099999998</v>
      </c>
      <c r="I141">
        <v>0.34254143599999998</v>
      </c>
      <c r="J141">
        <v>0.64620635699999995</v>
      </c>
      <c r="K141">
        <v>7.7348065999999993E-2</v>
      </c>
      <c r="L141" s="1" t="s">
        <v>956</v>
      </c>
      <c r="M141">
        <v>0.34558823500000002</v>
      </c>
      <c r="N141">
        <v>-0.16152218040951899</v>
      </c>
      <c r="O141">
        <v>-4.0380548234679702E-2</v>
      </c>
      <c r="Q141">
        <v>-0.155171535443514</v>
      </c>
      <c r="R141" s="1" t="s">
        <v>957</v>
      </c>
      <c r="S141">
        <v>-4.0349846756569203</v>
      </c>
      <c r="T141" s="1" t="s">
        <v>958</v>
      </c>
      <c r="U141" s="1" t="s">
        <v>959</v>
      </c>
      <c r="V141" t="s">
        <v>201</v>
      </c>
      <c r="W141">
        <v>17907</v>
      </c>
      <c r="X141">
        <v>663898</v>
      </c>
    </row>
    <row r="142" spans="1:24" x14ac:dyDescent="0.45">
      <c r="A142" t="s">
        <v>183</v>
      </c>
      <c r="B142" t="s">
        <v>38</v>
      </c>
      <c r="C142">
        <v>168</v>
      </c>
      <c r="D142">
        <v>5.9523808999999997E-2</v>
      </c>
      <c r="E142">
        <v>0.273809523</v>
      </c>
      <c r="F142">
        <v>0.21739130400000001</v>
      </c>
      <c r="G142">
        <v>0.21794871699999999</v>
      </c>
      <c r="H142">
        <v>0.26347305300000001</v>
      </c>
      <c r="I142">
        <v>0.33974358900000001</v>
      </c>
      <c r="J142">
        <v>0.60321664200000003</v>
      </c>
      <c r="K142">
        <v>0.121794872</v>
      </c>
      <c r="L142" s="1" t="s">
        <v>960</v>
      </c>
      <c r="M142">
        <v>0.27358490499999999</v>
      </c>
      <c r="N142" s="1" t="s">
        <v>961</v>
      </c>
      <c r="O142" s="1" t="s">
        <v>962</v>
      </c>
      <c r="Q142" s="1" t="s">
        <v>963</v>
      </c>
      <c r="R142" s="1" t="s">
        <v>964</v>
      </c>
      <c r="S142">
        <v>-6.3330339669240097</v>
      </c>
      <c r="T142" s="1" t="s">
        <v>965</v>
      </c>
      <c r="U142">
        <v>66.903394689885303</v>
      </c>
      <c r="V142" t="s">
        <v>183</v>
      </c>
      <c r="W142">
        <v>28806</v>
      </c>
      <c r="X142">
        <v>694192</v>
      </c>
    </row>
    <row r="143" spans="1:24" x14ac:dyDescent="0.45">
      <c r="A143" t="s">
        <v>217</v>
      </c>
      <c r="B143" t="s">
        <v>43</v>
      </c>
      <c r="C143">
        <v>217</v>
      </c>
      <c r="D143">
        <v>0.10599078300000001</v>
      </c>
      <c r="E143">
        <v>0.29493087499999998</v>
      </c>
      <c r="F143">
        <v>0.359375</v>
      </c>
      <c r="G143">
        <v>0.15625</v>
      </c>
      <c r="H143">
        <v>0.25345622099999998</v>
      </c>
      <c r="I143">
        <v>0.3125</v>
      </c>
      <c r="J143">
        <v>0.56595622099999998</v>
      </c>
      <c r="K143">
        <v>0.15625</v>
      </c>
      <c r="L143" s="1" t="s">
        <v>966</v>
      </c>
      <c r="M143">
        <v>0.18333333299999999</v>
      </c>
      <c r="N143">
        <v>-0.63667477743001599</v>
      </c>
      <c r="O143" s="1" t="s">
        <v>967</v>
      </c>
      <c r="Q143" s="1" t="s">
        <v>968</v>
      </c>
      <c r="R143" s="1" t="s">
        <v>969</v>
      </c>
      <c r="S143">
        <v>-9.8895362312494193</v>
      </c>
      <c r="T143" s="1" t="s">
        <v>970</v>
      </c>
      <c r="U143" s="1" t="s">
        <v>971</v>
      </c>
      <c r="V143" t="s">
        <v>217</v>
      </c>
      <c r="W143">
        <v>19290</v>
      </c>
      <c r="X143">
        <v>668227</v>
      </c>
    </row>
    <row r="144" spans="1:24" x14ac:dyDescent="0.45">
      <c r="A144" t="s">
        <v>179</v>
      </c>
      <c r="B144" t="s">
        <v>53</v>
      </c>
      <c r="C144">
        <v>200</v>
      </c>
      <c r="D144">
        <v>0.06</v>
      </c>
      <c r="E144">
        <v>0.2</v>
      </c>
      <c r="F144">
        <v>0.3</v>
      </c>
      <c r="G144">
        <v>0.21925133599999999</v>
      </c>
      <c r="H144">
        <v>0.26500000000000001</v>
      </c>
      <c r="I144">
        <v>0.31550802100000003</v>
      </c>
      <c r="J144">
        <v>0.58050802099999999</v>
      </c>
      <c r="K144">
        <v>9.6256684999999995E-2</v>
      </c>
      <c r="L144" s="1" t="s">
        <v>972</v>
      </c>
      <c r="M144">
        <v>0.25694444399999999</v>
      </c>
      <c r="N144" s="1" t="s">
        <v>973</v>
      </c>
      <c r="O144">
        <v>5.3333330055465901E-2</v>
      </c>
      <c r="Q144" s="1" t="s">
        <v>974</v>
      </c>
      <c r="R144" s="1" t="s">
        <v>975</v>
      </c>
      <c r="S144">
        <v>-8.8283022522193093</v>
      </c>
      <c r="T144" s="1" t="s">
        <v>976</v>
      </c>
      <c r="U144" s="1" t="s">
        <v>977</v>
      </c>
      <c r="V144" t="s">
        <v>179</v>
      </c>
      <c r="W144">
        <v>12161</v>
      </c>
      <c r="X144">
        <v>593428</v>
      </c>
    </row>
    <row r="145" spans="1:24" x14ac:dyDescent="0.45">
      <c r="A145" t="s">
        <v>218</v>
      </c>
      <c r="B145" t="s">
        <v>125</v>
      </c>
      <c r="C145">
        <v>198</v>
      </c>
      <c r="D145">
        <v>7.5757574999999994E-2</v>
      </c>
      <c r="E145">
        <v>0.20202020200000001</v>
      </c>
      <c r="F145">
        <v>0.375</v>
      </c>
      <c r="G145">
        <v>0.22598869999999999</v>
      </c>
      <c r="H145">
        <v>0.29292929200000001</v>
      </c>
      <c r="I145">
        <v>0.28813559300000002</v>
      </c>
      <c r="J145">
        <v>0.58106488499999998</v>
      </c>
      <c r="K145">
        <v>6.2146893000000002E-2</v>
      </c>
      <c r="L145" s="1" t="s">
        <v>978</v>
      </c>
      <c r="M145">
        <v>0.27536231799999999</v>
      </c>
      <c r="N145">
        <v>-0.126517549157142</v>
      </c>
      <c r="O145">
        <v>-0.189776355400681</v>
      </c>
      <c r="Q145" s="1" t="s">
        <v>979</v>
      </c>
      <c r="R145" s="1" t="s">
        <v>980</v>
      </c>
      <c r="S145">
        <v>-8.1398734178776895</v>
      </c>
      <c r="T145" s="1" t="s">
        <v>981</v>
      </c>
      <c r="U145" s="1" t="s">
        <v>982</v>
      </c>
      <c r="V145" t="s">
        <v>218</v>
      </c>
      <c r="W145">
        <v>14366</v>
      </c>
      <c r="X145">
        <v>608841</v>
      </c>
    </row>
    <row r="146" spans="1:24" x14ac:dyDescent="0.45">
      <c r="A146" t="s">
        <v>206</v>
      </c>
      <c r="B146" t="s">
        <v>70</v>
      </c>
      <c r="C146">
        <v>201</v>
      </c>
      <c r="D146">
        <v>9.9502487000000001E-2</v>
      </c>
      <c r="E146">
        <v>0.16417910399999999</v>
      </c>
      <c r="F146">
        <v>0.606060606</v>
      </c>
      <c r="G146">
        <v>0.19553072599999999</v>
      </c>
      <c r="H146">
        <v>0.27363184000000002</v>
      </c>
      <c r="I146">
        <v>0.29608938499999998</v>
      </c>
      <c r="J146">
        <v>0.569721225</v>
      </c>
      <c r="K146">
        <v>0.10055865899999999</v>
      </c>
      <c r="L146" s="1" t="s">
        <v>983</v>
      </c>
      <c r="M146">
        <v>0.215277777</v>
      </c>
      <c r="N146">
        <v>-7.5422144611366093E-2</v>
      </c>
      <c r="O146">
        <v>-0.150844270829111</v>
      </c>
      <c r="Q146" s="1" t="s">
        <v>984</v>
      </c>
      <c r="R146" s="1" t="s">
        <v>985</v>
      </c>
      <c r="S146">
        <v>-8.8938649627144297</v>
      </c>
      <c r="T146" s="1" t="s">
        <v>986</v>
      </c>
      <c r="U146" s="1" t="s">
        <v>987</v>
      </c>
      <c r="V146" t="s">
        <v>206</v>
      </c>
      <c r="W146">
        <v>12856</v>
      </c>
      <c r="X146">
        <v>543807</v>
      </c>
    </row>
    <row r="147" spans="1:24" x14ac:dyDescent="0.45">
      <c r="A147" t="s">
        <v>195</v>
      </c>
      <c r="B147" t="s">
        <v>35</v>
      </c>
      <c r="C147">
        <v>167</v>
      </c>
      <c r="D147">
        <v>5.3892215E-2</v>
      </c>
      <c r="E147">
        <v>0.25748502899999998</v>
      </c>
      <c r="F147">
        <v>0.20930232500000001</v>
      </c>
      <c r="G147">
        <v>0.19480519399999999</v>
      </c>
      <c r="H147">
        <v>0.240963855</v>
      </c>
      <c r="I147">
        <v>0.34415584399999999</v>
      </c>
      <c r="J147">
        <v>0.58511969900000005</v>
      </c>
      <c r="K147">
        <v>0.14935065</v>
      </c>
      <c r="L147" s="1" t="s">
        <v>988</v>
      </c>
      <c r="M147">
        <v>0.22429906499999999</v>
      </c>
      <c r="N147" s="1" t="s">
        <v>989</v>
      </c>
      <c r="O147" s="1" t="s">
        <v>990</v>
      </c>
      <c r="Q147" s="1" t="s">
        <v>991</v>
      </c>
      <c r="R147" s="1" t="s">
        <v>992</v>
      </c>
      <c r="S147">
        <v>-7.7083664595694499</v>
      </c>
      <c r="T147" s="1" t="s">
        <v>993</v>
      </c>
      <c r="U147" s="1" t="s">
        <v>994</v>
      </c>
      <c r="V147" t="s">
        <v>195</v>
      </c>
      <c r="W147">
        <v>17929</v>
      </c>
      <c r="X147">
        <v>656775</v>
      </c>
    </row>
    <row r="148" spans="1:24" x14ac:dyDescent="0.45">
      <c r="A148" t="s">
        <v>221</v>
      </c>
      <c r="B148" t="s">
        <v>45</v>
      </c>
      <c r="C148">
        <v>227</v>
      </c>
      <c r="D148">
        <v>7.4889866999999999E-2</v>
      </c>
      <c r="E148">
        <v>0.224669603</v>
      </c>
      <c r="F148">
        <v>0.33333333300000001</v>
      </c>
      <c r="G148">
        <v>0.19806763199999999</v>
      </c>
      <c r="H148">
        <v>0.26431717999999998</v>
      </c>
      <c r="I148">
        <v>0.30917874299999998</v>
      </c>
      <c r="J148">
        <v>0.57349592299999996</v>
      </c>
      <c r="K148">
        <v>0.111111111</v>
      </c>
      <c r="L148" s="1" t="s">
        <v>995</v>
      </c>
      <c r="M148">
        <v>0.23178807900000001</v>
      </c>
      <c r="N148">
        <v>-0.16070795874111299</v>
      </c>
      <c r="O148">
        <v>0</v>
      </c>
      <c r="Q148">
        <v>-0.993602492846548</v>
      </c>
      <c r="R148" s="1" t="s">
        <v>996</v>
      </c>
      <c r="S148">
        <v>-10.117240025818299</v>
      </c>
      <c r="T148" s="1" t="s">
        <v>997</v>
      </c>
      <c r="U148" s="1" t="s">
        <v>998</v>
      </c>
      <c r="V148" t="s">
        <v>221</v>
      </c>
      <c r="W148">
        <v>11737</v>
      </c>
      <c r="X148">
        <v>592206</v>
      </c>
    </row>
    <row r="149" spans="1:24" x14ac:dyDescent="0.45">
      <c r="A149" t="s">
        <v>219</v>
      </c>
      <c r="B149" t="s">
        <v>166</v>
      </c>
      <c r="C149">
        <v>212</v>
      </c>
      <c r="D149">
        <v>6.6037735E-2</v>
      </c>
      <c r="E149">
        <v>0.24528301799999999</v>
      </c>
      <c r="F149">
        <v>0.26923076899999998</v>
      </c>
      <c r="G149">
        <v>0.19587628800000001</v>
      </c>
      <c r="H149">
        <v>0.25943396200000002</v>
      </c>
      <c r="I149">
        <v>0.30927834999999998</v>
      </c>
      <c r="J149">
        <v>0.56871231200000005</v>
      </c>
      <c r="K149">
        <v>0.113402062</v>
      </c>
      <c r="L149" s="1" t="s">
        <v>999</v>
      </c>
      <c r="M149">
        <v>0.24460431599999999</v>
      </c>
      <c r="N149">
        <v>8.0761885037645698E-2</v>
      </c>
      <c r="O149">
        <v>-0.32304759556427598</v>
      </c>
      <c r="Q149">
        <v>-0.109830487985163</v>
      </c>
      <c r="R149" s="1" t="s">
        <v>1000</v>
      </c>
      <c r="S149">
        <v>-9.92099118638078</v>
      </c>
      <c r="T149" s="1" t="s">
        <v>1001</v>
      </c>
      <c r="U149" s="1" t="s">
        <v>1002</v>
      </c>
      <c r="V149" t="s">
        <v>219</v>
      </c>
      <c r="W149">
        <v>26197</v>
      </c>
      <c r="X149">
        <v>683734</v>
      </c>
    </row>
    <row r="150" spans="1:24" x14ac:dyDescent="0.45">
      <c r="A150" t="s">
        <v>205</v>
      </c>
      <c r="B150" t="s">
        <v>121</v>
      </c>
      <c r="C150">
        <v>197</v>
      </c>
      <c r="D150">
        <v>0.10659898399999999</v>
      </c>
      <c r="E150">
        <v>0.248730964</v>
      </c>
      <c r="F150">
        <v>0.42857142799999998</v>
      </c>
      <c r="G150">
        <v>0.203488372</v>
      </c>
      <c r="H150">
        <v>0.28934010100000002</v>
      </c>
      <c r="I150">
        <v>0.27325581300000001</v>
      </c>
      <c r="J150">
        <v>0.56259591399999997</v>
      </c>
      <c r="K150">
        <v>6.9767440999999999E-2</v>
      </c>
      <c r="L150" s="1" t="s">
        <v>1003</v>
      </c>
      <c r="M150">
        <v>0.26016260099999999</v>
      </c>
      <c r="N150">
        <v>-0.49387183506041699</v>
      </c>
      <c r="O150" s="1" t="s">
        <v>1004</v>
      </c>
      <c r="Q150">
        <v>6.7208916880190303E-3</v>
      </c>
      <c r="R150" s="1" t="s">
        <v>1005</v>
      </c>
      <c r="S150">
        <v>-8.5852029568806003</v>
      </c>
      <c r="T150" s="1" t="s">
        <v>1006</v>
      </c>
      <c r="U150" s="1" t="s">
        <v>1007</v>
      </c>
      <c r="V150" t="s">
        <v>205</v>
      </c>
      <c r="W150">
        <v>25807</v>
      </c>
      <c r="X150">
        <v>669707</v>
      </c>
    </row>
    <row r="151" spans="1:24" x14ac:dyDescent="0.45">
      <c r="A151" t="s">
        <v>198</v>
      </c>
      <c r="B151" t="s">
        <v>68</v>
      </c>
      <c r="C151">
        <v>223</v>
      </c>
      <c r="D151">
        <v>9.8654707999999994E-2</v>
      </c>
      <c r="E151">
        <v>0.19730941699999999</v>
      </c>
      <c r="F151">
        <v>0.5</v>
      </c>
      <c r="G151">
        <v>0.18781725799999999</v>
      </c>
      <c r="H151">
        <v>0.27354260000000002</v>
      </c>
      <c r="I151">
        <v>0.28426395900000001</v>
      </c>
      <c r="J151">
        <v>0.55780655899999998</v>
      </c>
      <c r="K151">
        <v>9.6446700999999996E-2</v>
      </c>
      <c r="L151" s="1" t="s">
        <v>1008</v>
      </c>
      <c r="M151">
        <v>0.22875816900000001</v>
      </c>
      <c r="N151">
        <v>3.9122801041230497E-2</v>
      </c>
      <c r="O151" s="1" t="s">
        <v>1009</v>
      </c>
      <c r="Q151">
        <v>-0.20936290267854901</v>
      </c>
      <c r="R151" s="1" t="s">
        <v>1010</v>
      </c>
      <c r="S151">
        <v>-10.617254541891</v>
      </c>
      <c r="T151" s="1" t="s">
        <v>1011</v>
      </c>
      <c r="U151" s="1" t="s">
        <v>1012</v>
      </c>
      <c r="V151" t="s">
        <v>198</v>
      </c>
      <c r="W151">
        <v>25878</v>
      </c>
      <c r="X151">
        <v>682998</v>
      </c>
    </row>
    <row r="152" spans="1:24" x14ac:dyDescent="0.45">
      <c r="A152" t="s">
        <v>207</v>
      </c>
      <c r="B152" t="s">
        <v>55</v>
      </c>
      <c r="C152">
        <v>194</v>
      </c>
      <c r="D152">
        <v>3.0927835000000001E-2</v>
      </c>
      <c r="E152">
        <v>0.25773195799999998</v>
      </c>
      <c r="F152">
        <v>0.12</v>
      </c>
      <c r="G152">
        <v>0.20879120800000001</v>
      </c>
      <c r="H152">
        <v>0.234375</v>
      </c>
      <c r="I152">
        <v>0.36263736200000002</v>
      </c>
      <c r="J152">
        <v>0.59701236199999996</v>
      </c>
      <c r="K152">
        <v>0.15384615400000001</v>
      </c>
      <c r="L152" s="1" t="s">
        <v>1013</v>
      </c>
      <c r="M152">
        <v>0.25384615300000002</v>
      </c>
      <c r="N152" s="1" t="s">
        <v>1014</v>
      </c>
      <c r="O152" s="1" t="s">
        <v>1015</v>
      </c>
      <c r="Q152">
        <v>-4.27890256978571E-2</v>
      </c>
      <c r="R152" s="1" t="s">
        <v>1016</v>
      </c>
      <c r="S152">
        <v>-8.8323182250112797</v>
      </c>
      <c r="T152" s="1" t="s">
        <v>1017</v>
      </c>
      <c r="U152" s="1" t="s">
        <v>1018</v>
      </c>
      <c r="V152" t="s">
        <v>207</v>
      </c>
      <c r="W152">
        <v>24262</v>
      </c>
      <c r="X152">
        <v>678882</v>
      </c>
    </row>
    <row r="153" spans="1:24" x14ac:dyDescent="0.45">
      <c r="A153" t="s">
        <v>220</v>
      </c>
      <c r="B153" t="s">
        <v>64</v>
      </c>
      <c r="C153">
        <v>169</v>
      </c>
      <c r="D153">
        <v>7.6923076000000007E-2</v>
      </c>
      <c r="E153">
        <v>0.201183431</v>
      </c>
      <c r="F153">
        <v>0.382352941</v>
      </c>
      <c r="G153">
        <v>0.22077922</v>
      </c>
      <c r="H153">
        <v>0.27810650799999997</v>
      </c>
      <c r="I153">
        <v>0.30519480500000001</v>
      </c>
      <c r="J153">
        <v>0.58330131299999999</v>
      </c>
      <c r="K153">
        <v>8.4415585000000001E-2</v>
      </c>
      <c r="L153">
        <v>1.0456349149999999</v>
      </c>
      <c r="M153">
        <v>0.266666666</v>
      </c>
      <c r="N153">
        <v>-0.27368423994630497</v>
      </c>
      <c r="O153">
        <v>-0.54736839560791795</v>
      </c>
      <c r="Q153">
        <v>-0.28715996723622</v>
      </c>
      <c r="R153" s="1" t="s">
        <v>1019</v>
      </c>
      <c r="S153">
        <v>-7.0401395693867199</v>
      </c>
      <c r="T153" s="1" t="s">
        <v>1020</v>
      </c>
      <c r="U153" s="1" t="s">
        <v>1021</v>
      </c>
      <c r="V153" t="s">
        <v>220</v>
      </c>
      <c r="W153">
        <v>20543</v>
      </c>
      <c r="X153">
        <v>660707</v>
      </c>
    </row>
    <row r="154" spans="1:24" x14ac:dyDescent="0.45">
      <c r="A154" t="s">
        <v>214</v>
      </c>
      <c r="B154" t="s">
        <v>118</v>
      </c>
      <c r="C154">
        <v>167</v>
      </c>
      <c r="D154">
        <v>2.9940119000000001E-2</v>
      </c>
      <c r="E154">
        <v>0.19161676599999999</v>
      </c>
      <c r="F154">
        <v>0.15625</v>
      </c>
      <c r="G154">
        <v>0.20253164500000001</v>
      </c>
      <c r="H154">
        <v>0.22754490999999999</v>
      </c>
      <c r="I154">
        <v>0.27848101199999997</v>
      </c>
      <c r="J154">
        <v>0.50602592199999996</v>
      </c>
      <c r="K154">
        <v>7.5949367000000004E-2</v>
      </c>
      <c r="L154" s="1" t="s">
        <v>1022</v>
      </c>
      <c r="M154">
        <v>0.2421875</v>
      </c>
      <c r="N154">
        <v>0</v>
      </c>
      <c r="O154">
        <v>-5.77854677394498E-2</v>
      </c>
      <c r="Q154">
        <v>0.98840846307575703</v>
      </c>
      <c r="R154" s="1" t="s">
        <v>1023</v>
      </c>
      <c r="S154">
        <v>-12.182558687855</v>
      </c>
      <c r="T154" s="1" t="s">
        <v>1024</v>
      </c>
      <c r="U154" s="1" t="s">
        <v>1025</v>
      </c>
      <c r="V154" t="s">
        <v>215</v>
      </c>
      <c r="W154">
        <v>12979</v>
      </c>
      <c r="X154">
        <v>595879</v>
      </c>
    </row>
    <row r="155" spans="1:24" x14ac:dyDescent="0.45">
      <c r="A155" t="s">
        <v>222</v>
      </c>
      <c r="B155" t="s">
        <v>166</v>
      </c>
      <c r="C155">
        <v>191</v>
      </c>
      <c r="D155">
        <v>4.7120417999999997E-2</v>
      </c>
      <c r="E155">
        <v>0.178010471</v>
      </c>
      <c r="F155">
        <v>0.264705882</v>
      </c>
      <c r="G155">
        <v>0.19337016500000001</v>
      </c>
      <c r="H155">
        <v>0.23036649200000001</v>
      </c>
      <c r="I155">
        <v>0.270718232</v>
      </c>
      <c r="J155">
        <v>0.50108472400000004</v>
      </c>
      <c r="K155">
        <v>7.7348067000000006E-2</v>
      </c>
      <c r="L155" s="1" t="s">
        <v>1026</v>
      </c>
      <c r="M155">
        <v>0.22068965500000001</v>
      </c>
      <c r="N155">
        <v>-4.4009214732795898E-2</v>
      </c>
      <c r="O155">
        <v>8.8018429465591894E-2</v>
      </c>
      <c r="Q155">
        <v>-0.27992649562656802</v>
      </c>
      <c r="R155" s="1" t="s">
        <v>1027</v>
      </c>
      <c r="S155">
        <v>-13.7548227843119</v>
      </c>
      <c r="T155" s="1" t="s">
        <v>1028</v>
      </c>
      <c r="U155" s="1" t="s">
        <v>1029</v>
      </c>
      <c r="V155" t="s">
        <v>222</v>
      </c>
      <c r="W155">
        <v>17901</v>
      </c>
      <c r="X155">
        <v>643217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D09AF-DC20-425F-8EDB-88F32F395370}">
  <sheetPr>
    <tabColor rgb="FF00B050"/>
  </sheetPr>
  <dimension ref="A1:V155"/>
  <sheetViews>
    <sheetView workbookViewId="0">
      <selection activeCell="I17" sqref="I17"/>
    </sheetView>
  </sheetViews>
  <sheetFormatPr defaultRowHeight="14.25" x14ac:dyDescent="0.45"/>
  <sheetData>
    <row r="1" spans="1:22" x14ac:dyDescent="0.45">
      <c r="A1" t="s">
        <v>0</v>
      </c>
      <c r="B1" t="s">
        <v>1</v>
      </c>
      <c r="C1" t="s">
        <v>11</v>
      </c>
      <c r="D1" t="s">
        <v>1030</v>
      </c>
      <c r="E1" t="s">
        <v>1031</v>
      </c>
      <c r="F1" t="s">
        <v>1032</v>
      </c>
      <c r="G1" t="s">
        <v>1033</v>
      </c>
      <c r="H1" t="s">
        <v>1034</v>
      </c>
      <c r="I1" t="s">
        <v>1035</v>
      </c>
      <c r="J1" t="s">
        <v>1036</v>
      </c>
      <c r="K1" t="s">
        <v>1037</v>
      </c>
      <c r="L1" t="s">
        <v>1038</v>
      </c>
      <c r="M1" t="s">
        <v>1039</v>
      </c>
      <c r="N1" t="s">
        <v>1040</v>
      </c>
      <c r="O1" t="s">
        <v>1041</v>
      </c>
      <c r="P1" t="s">
        <v>1042</v>
      </c>
      <c r="Q1" t="s">
        <v>1043</v>
      </c>
      <c r="R1" t="s">
        <v>1044</v>
      </c>
      <c r="S1" t="s">
        <v>1045</v>
      </c>
      <c r="T1" t="s">
        <v>22</v>
      </c>
      <c r="U1" t="s">
        <v>23</v>
      </c>
      <c r="V1" t="s">
        <v>24</v>
      </c>
    </row>
    <row r="2" spans="1:22" x14ac:dyDescent="0.45">
      <c r="A2" t="s">
        <v>97</v>
      </c>
      <c r="B2" t="s">
        <v>98</v>
      </c>
      <c r="C2">
        <v>0.25806451600000002</v>
      </c>
      <c r="D2">
        <v>0.74</v>
      </c>
      <c r="E2">
        <v>0.16346153799999999</v>
      </c>
      <c r="F2">
        <v>0.35576922999999999</v>
      </c>
      <c r="G2">
        <v>0.48076922999999999</v>
      </c>
      <c r="H2">
        <v>0.06</v>
      </c>
      <c r="I2">
        <v>0.22</v>
      </c>
      <c r="J2">
        <v>1</v>
      </c>
      <c r="K2">
        <v>2.7027026999999999E-2</v>
      </c>
      <c r="L2">
        <v>0</v>
      </c>
      <c r="M2">
        <v>0</v>
      </c>
      <c r="N2">
        <v>0.47115384999999999</v>
      </c>
      <c r="O2">
        <v>0.34615384999999999</v>
      </c>
      <c r="P2">
        <v>0.18269231</v>
      </c>
      <c r="Q2">
        <v>0.10576923000000001</v>
      </c>
      <c r="R2">
        <v>0.41346154000000002</v>
      </c>
      <c r="S2">
        <v>0.48076922999999999</v>
      </c>
      <c r="T2" t="s">
        <v>97</v>
      </c>
      <c r="U2">
        <v>21534</v>
      </c>
      <c r="V2">
        <v>663728</v>
      </c>
    </row>
    <row r="3" spans="1:22" x14ac:dyDescent="0.45">
      <c r="A3" t="s">
        <v>31</v>
      </c>
      <c r="B3" t="s">
        <v>32</v>
      </c>
      <c r="C3">
        <v>0.31404958599999999</v>
      </c>
      <c r="D3">
        <v>0.64705882299999995</v>
      </c>
      <c r="E3">
        <v>0.18840579700000001</v>
      </c>
      <c r="F3">
        <v>0.31884057900000001</v>
      </c>
      <c r="G3">
        <v>0.49275362299999997</v>
      </c>
      <c r="H3">
        <v>7.3529411000000003E-2</v>
      </c>
      <c r="I3">
        <v>0.25</v>
      </c>
      <c r="J3">
        <v>5</v>
      </c>
      <c r="K3">
        <v>0.113636363</v>
      </c>
      <c r="L3">
        <v>0</v>
      </c>
      <c r="M3">
        <v>0</v>
      </c>
      <c r="N3">
        <v>0.37681158999999997</v>
      </c>
      <c r="O3">
        <v>0.34782608999999998</v>
      </c>
      <c r="P3">
        <v>0.27536231999999999</v>
      </c>
      <c r="Q3">
        <v>8.6956519999999995E-2</v>
      </c>
      <c r="R3">
        <v>0.44202899000000001</v>
      </c>
      <c r="S3">
        <v>0.47101449000000001</v>
      </c>
      <c r="T3" t="s">
        <v>31</v>
      </c>
      <c r="U3">
        <v>15640</v>
      </c>
      <c r="V3">
        <v>592450</v>
      </c>
    </row>
    <row r="4" spans="1:22" x14ac:dyDescent="0.45">
      <c r="A4" t="s">
        <v>34</v>
      </c>
      <c r="B4" t="s">
        <v>35</v>
      </c>
      <c r="C4">
        <v>0.26717557199999997</v>
      </c>
      <c r="D4">
        <v>1.372549019</v>
      </c>
      <c r="E4">
        <v>0.18243243200000001</v>
      </c>
      <c r="F4">
        <v>0.47297297199999999</v>
      </c>
      <c r="G4">
        <v>0.34459459399999998</v>
      </c>
      <c r="H4">
        <v>7.8431371999999999E-2</v>
      </c>
      <c r="I4">
        <v>0.33333333300000001</v>
      </c>
      <c r="J4">
        <v>1</v>
      </c>
      <c r="K4">
        <v>1.4285714E-2</v>
      </c>
      <c r="L4">
        <v>0</v>
      </c>
      <c r="M4">
        <v>0</v>
      </c>
      <c r="N4">
        <v>0.47297296999999999</v>
      </c>
      <c r="O4">
        <v>0.29729729999999999</v>
      </c>
      <c r="P4">
        <v>0.22972972999999999</v>
      </c>
      <c r="Q4">
        <v>9.4594590000000006E-2</v>
      </c>
      <c r="R4">
        <v>0.45270270000000001</v>
      </c>
      <c r="S4">
        <v>0.45270270000000001</v>
      </c>
      <c r="T4" t="s">
        <v>34</v>
      </c>
      <c r="U4">
        <v>26289</v>
      </c>
      <c r="V4">
        <v>683002</v>
      </c>
    </row>
    <row r="5" spans="1:22" x14ac:dyDescent="0.45">
      <c r="A5" t="s">
        <v>36</v>
      </c>
      <c r="B5" t="s">
        <v>32</v>
      </c>
      <c r="C5">
        <v>0.31874999999999998</v>
      </c>
      <c r="D5">
        <v>1.3793103440000001</v>
      </c>
      <c r="E5">
        <v>0.202312138</v>
      </c>
      <c r="F5">
        <v>0.462427745</v>
      </c>
      <c r="G5">
        <v>0.33526011500000003</v>
      </c>
      <c r="H5">
        <v>6.8965517000000004E-2</v>
      </c>
      <c r="I5">
        <v>0.24137931000000001</v>
      </c>
      <c r="J5">
        <v>1</v>
      </c>
      <c r="K5">
        <v>1.2500000000000001E-2</v>
      </c>
      <c r="L5">
        <v>1</v>
      </c>
      <c r="M5">
        <v>1</v>
      </c>
      <c r="N5">
        <v>0.47126436999999999</v>
      </c>
      <c r="O5">
        <v>0.34482759000000002</v>
      </c>
      <c r="P5">
        <v>0.18390804999999999</v>
      </c>
      <c r="Q5">
        <v>0.1091954</v>
      </c>
      <c r="R5">
        <v>0.44827586000000003</v>
      </c>
      <c r="S5">
        <v>0.44252873999999998</v>
      </c>
      <c r="T5" t="s">
        <v>36</v>
      </c>
      <c r="U5">
        <v>20123</v>
      </c>
      <c r="V5">
        <v>665742</v>
      </c>
    </row>
    <row r="6" spans="1:22" x14ac:dyDescent="0.45">
      <c r="A6" t="s">
        <v>37</v>
      </c>
      <c r="B6" t="s">
        <v>38</v>
      </c>
      <c r="C6">
        <v>0.392405063</v>
      </c>
      <c r="D6">
        <v>1.666666666</v>
      </c>
      <c r="E6">
        <v>0.180722891</v>
      </c>
      <c r="F6">
        <v>0.51204819199999996</v>
      </c>
      <c r="G6">
        <v>0.30722891499999999</v>
      </c>
      <c r="H6">
        <v>3.9215686E-2</v>
      </c>
      <c r="I6">
        <v>0.156862745</v>
      </c>
      <c r="J6">
        <v>9</v>
      </c>
      <c r="K6">
        <v>0.105882352</v>
      </c>
      <c r="L6">
        <v>0</v>
      </c>
      <c r="M6">
        <v>0</v>
      </c>
      <c r="N6">
        <v>0.38554217000000002</v>
      </c>
      <c r="O6">
        <v>0.31927710999999998</v>
      </c>
      <c r="P6">
        <v>0.29518072000000001</v>
      </c>
      <c r="Q6">
        <v>0.10843373000000001</v>
      </c>
      <c r="R6">
        <v>0.45783132999999998</v>
      </c>
      <c r="S6">
        <v>0.43373494000000001</v>
      </c>
      <c r="T6" t="s">
        <v>37</v>
      </c>
      <c r="U6">
        <v>20503</v>
      </c>
      <c r="V6">
        <v>661388</v>
      </c>
    </row>
    <row r="7" spans="1:22" x14ac:dyDescent="0.45">
      <c r="A7" t="s">
        <v>67</v>
      </c>
      <c r="B7" t="s">
        <v>68</v>
      </c>
      <c r="C7">
        <v>0.30188679200000001</v>
      </c>
      <c r="D7">
        <v>1.7</v>
      </c>
      <c r="E7">
        <v>0.201183431</v>
      </c>
      <c r="F7">
        <v>0.50295857899999996</v>
      </c>
      <c r="G7">
        <v>0.29585798800000002</v>
      </c>
      <c r="H7">
        <v>0.06</v>
      </c>
      <c r="I7">
        <v>0.2</v>
      </c>
      <c r="J7">
        <v>7</v>
      </c>
      <c r="K7">
        <v>8.2352940999999999E-2</v>
      </c>
      <c r="L7">
        <v>0</v>
      </c>
      <c r="M7">
        <v>0</v>
      </c>
      <c r="N7">
        <v>0.49704142000000001</v>
      </c>
      <c r="O7">
        <v>0.32544379000000001</v>
      </c>
      <c r="P7">
        <v>0.17751479000000001</v>
      </c>
      <c r="Q7">
        <v>0.10650888</v>
      </c>
      <c r="R7">
        <v>0.46153845999999998</v>
      </c>
      <c r="S7">
        <v>0.43195265999999999</v>
      </c>
      <c r="T7" t="s">
        <v>67</v>
      </c>
      <c r="U7">
        <v>13613</v>
      </c>
      <c r="V7">
        <v>606466</v>
      </c>
    </row>
    <row r="8" spans="1:22" x14ac:dyDescent="0.45">
      <c r="A8" t="s">
        <v>159</v>
      </c>
      <c r="B8" t="s">
        <v>61</v>
      </c>
      <c r="C8">
        <v>0.277777777</v>
      </c>
      <c r="D8">
        <v>0.75384615300000002</v>
      </c>
      <c r="E8">
        <v>0.17391304299999999</v>
      </c>
      <c r="F8">
        <v>0.355072463</v>
      </c>
      <c r="G8">
        <v>0.47101449200000001</v>
      </c>
      <c r="H8">
        <v>0.169230769</v>
      </c>
      <c r="I8">
        <v>0.18461538399999999</v>
      </c>
      <c r="J8">
        <v>4</v>
      </c>
      <c r="K8">
        <v>8.1632652999999999E-2</v>
      </c>
      <c r="L8">
        <v>0</v>
      </c>
      <c r="M8">
        <v>0</v>
      </c>
      <c r="N8">
        <v>0.39130435000000002</v>
      </c>
      <c r="O8">
        <v>0.32608695999999998</v>
      </c>
      <c r="P8">
        <v>0.28260869999999999</v>
      </c>
      <c r="Q8">
        <v>0.19565216999999999</v>
      </c>
      <c r="R8">
        <v>0.37681158999999997</v>
      </c>
      <c r="S8">
        <v>0.42753623000000002</v>
      </c>
      <c r="T8" t="s">
        <v>160</v>
      </c>
      <c r="U8">
        <v>19287</v>
      </c>
      <c r="V8">
        <v>666969</v>
      </c>
    </row>
    <row r="9" spans="1:22" x14ac:dyDescent="0.45">
      <c r="A9" t="s">
        <v>174</v>
      </c>
      <c r="B9" t="s">
        <v>32</v>
      </c>
      <c r="C9">
        <v>0.27884615299999999</v>
      </c>
      <c r="D9">
        <v>1</v>
      </c>
      <c r="E9">
        <v>0.179487179</v>
      </c>
      <c r="F9">
        <v>0.41025641000000002</v>
      </c>
      <c r="G9">
        <v>0.41025641000000002</v>
      </c>
      <c r="H9">
        <v>0.1875</v>
      </c>
      <c r="I9">
        <v>0.27083333300000001</v>
      </c>
      <c r="J9">
        <v>3</v>
      </c>
      <c r="K9">
        <v>6.25E-2</v>
      </c>
      <c r="L9">
        <v>0</v>
      </c>
      <c r="M9">
        <v>0</v>
      </c>
      <c r="N9">
        <v>0.42735043</v>
      </c>
      <c r="O9">
        <v>0.30769231000000002</v>
      </c>
      <c r="P9">
        <v>0.26495725999999997</v>
      </c>
      <c r="Q9">
        <v>0.23076922999999999</v>
      </c>
      <c r="R9">
        <v>0.34188034</v>
      </c>
      <c r="S9">
        <v>0.42735043</v>
      </c>
      <c r="T9" t="s">
        <v>174</v>
      </c>
      <c r="U9">
        <v>4949</v>
      </c>
      <c r="V9">
        <v>519317</v>
      </c>
    </row>
    <row r="10" spans="1:22" x14ac:dyDescent="0.45">
      <c r="A10" t="s">
        <v>56</v>
      </c>
      <c r="B10" t="s">
        <v>45</v>
      </c>
      <c r="C10">
        <v>0.30081300799999999</v>
      </c>
      <c r="D10">
        <v>0.86440677899999996</v>
      </c>
      <c r="E10">
        <v>0.19117646999999999</v>
      </c>
      <c r="F10">
        <v>0.375</v>
      </c>
      <c r="G10">
        <v>0.43382352899999999</v>
      </c>
      <c r="H10">
        <v>3.3898304999999997E-2</v>
      </c>
      <c r="I10">
        <v>0.22033898299999999</v>
      </c>
      <c r="J10">
        <v>5</v>
      </c>
      <c r="K10">
        <v>9.8039214999999999E-2</v>
      </c>
      <c r="L10">
        <v>0</v>
      </c>
      <c r="M10">
        <v>0</v>
      </c>
      <c r="N10">
        <v>0.34558823999999999</v>
      </c>
      <c r="O10">
        <v>0.38235293999999997</v>
      </c>
      <c r="P10">
        <v>0.27205881999999998</v>
      </c>
      <c r="Q10">
        <v>0.11764706</v>
      </c>
      <c r="R10">
        <v>0.45588234999999999</v>
      </c>
      <c r="S10">
        <v>0.42647058999999998</v>
      </c>
      <c r="T10" t="s">
        <v>56</v>
      </c>
      <c r="U10">
        <v>11579</v>
      </c>
      <c r="V10">
        <v>547180</v>
      </c>
    </row>
    <row r="11" spans="1:22" x14ac:dyDescent="0.45">
      <c r="A11" t="s">
        <v>93</v>
      </c>
      <c r="B11" t="s">
        <v>61</v>
      </c>
      <c r="C11">
        <v>0.26760563300000001</v>
      </c>
      <c r="D11">
        <v>1</v>
      </c>
      <c r="E11">
        <v>0.15032679700000001</v>
      </c>
      <c r="F11">
        <v>0.42483660099999998</v>
      </c>
      <c r="G11">
        <v>0.42483660099999998</v>
      </c>
      <c r="H11">
        <v>4.6153845999999998E-2</v>
      </c>
      <c r="I11">
        <v>0.169230769</v>
      </c>
      <c r="J11">
        <v>5</v>
      </c>
      <c r="K11">
        <v>7.6923076000000007E-2</v>
      </c>
      <c r="L11">
        <v>0</v>
      </c>
      <c r="M11">
        <v>0</v>
      </c>
      <c r="N11">
        <v>0.43137255000000002</v>
      </c>
      <c r="O11">
        <v>0.32679739000000002</v>
      </c>
      <c r="P11">
        <v>0.24183007000000001</v>
      </c>
      <c r="Q11">
        <v>0.11764706</v>
      </c>
      <c r="R11">
        <v>0.45751634000000002</v>
      </c>
      <c r="S11">
        <v>0.42483660000000001</v>
      </c>
      <c r="T11" t="s">
        <v>93</v>
      </c>
      <c r="U11">
        <v>13624</v>
      </c>
      <c r="V11">
        <v>608369</v>
      </c>
    </row>
    <row r="12" spans="1:22" x14ac:dyDescent="0.45">
      <c r="A12" t="s">
        <v>145</v>
      </c>
      <c r="B12" t="s">
        <v>45</v>
      </c>
      <c r="C12">
        <v>0.30081300799999999</v>
      </c>
      <c r="D12">
        <v>0.92982456099999999</v>
      </c>
      <c r="E12">
        <v>0.17293233</v>
      </c>
      <c r="F12">
        <v>0.39849624</v>
      </c>
      <c r="G12">
        <v>0.42857142799999998</v>
      </c>
      <c r="H12">
        <v>0.15789473600000001</v>
      </c>
      <c r="I12">
        <v>0.175438596</v>
      </c>
      <c r="J12">
        <v>0</v>
      </c>
      <c r="K12">
        <v>0</v>
      </c>
      <c r="L12">
        <v>0</v>
      </c>
      <c r="M12">
        <v>0</v>
      </c>
      <c r="N12">
        <v>0.53383459</v>
      </c>
      <c r="O12">
        <v>0.36090225999999997</v>
      </c>
      <c r="P12">
        <v>0.10526315999999999</v>
      </c>
      <c r="Q12">
        <v>0.18796992000000001</v>
      </c>
      <c r="R12">
        <v>0.39097744000000001</v>
      </c>
      <c r="S12">
        <v>0.42105262999999998</v>
      </c>
      <c r="T12" t="s">
        <v>145</v>
      </c>
      <c r="U12">
        <v>16478</v>
      </c>
      <c r="V12">
        <v>656941</v>
      </c>
    </row>
    <row r="13" spans="1:22" x14ac:dyDescent="0.45">
      <c r="A13" t="s">
        <v>79</v>
      </c>
      <c r="B13" t="s">
        <v>35</v>
      </c>
      <c r="C13">
        <v>0.322222222</v>
      </c>
      <c r="D13">
        <v>1.0789473679999999</v>
      </c>
      <c r="E13">
        <v>0.18556701</v>
      </c>
      <c r="F13">
        <v>0.42268041200000001</v>
      </c>
      <c r="G13">
        <v>0.39175257699999999</v>
      </c>
      <c r="H13">
        <v>0</v>
      </c>
      <c r="I13">
        <v>0.18421052600000001</v>
      </c>
      <c r="J13">
        <v>2</v>
      </c>
      <c r="K13">
        <v>4.8780486999999997E-2</v>
      </c>
      <c r="L13">
        <v>0</v>
      </c>
      <c r="M13">
        <v>0</v>
      </c>
      <c r="N13">
        <v>0.42268041000000001</v>
      </c>
      <c r="O13">
        <v>0.26804124000000001</v>
      </c>
      <c r="P13">
        <v>0.30927834999999998</v>
      </c>
      <c r="Q13">
        <v>0.10309277999999999</v>
      </c>
      <c r="R13">
        <v>0.48453607999999998</v>
      </c>
      <c r="S13">
        <v>0.41237112999999997</v>
      </c>
      <c r="T13" t="s">
        <v>79</v>
      </c>
      <c r="U13">
        <v>29591</v>
      </c>
      <c r="V13">
        <v>681297</v>
      </c>
    </row>
    <row r="14" spans="1:22" x14ac:dyDescent="0.45">
      <c r="A14" t="s">
        <v>104</v>
      </c>
      <c r="B14" t="s">
        <v>105</v>
      </c>
      <c r="C14">
        <v>0.30344827499999999</v>
      </c>
      <c r="D14">
        <v>0.803030303</v>
      </c>
      <c r="E14">
        <v>0.23717948699999999</v>
      </c>
      <c r="F14">
        <v>0.33974358900000001</v>
      </c>
      <c r="G14">
        <v>0.42307692299999999</v>
      </c>
      <c r="H14">
        <v>4.5454544999999999E-2</v>
      </c>
      <c r="I14">
        <v>0.16666666599999999</v>
      </c>
      <c r="J14">
        <v>2</v>
      </c>
      <c r="K14">
        <v>3.7735849000000002E-2</v>
      </c>
      <c r="L14">
        <v>0</v>
      </c>
      <c r="M14">
        <v>0</v>
      </c>
      <c r="N14">
        <v>0.28846154000000002</v>
      </c>
      <c r="O14">
        <v>0.38461538000000001</v>
      </c>
      <c r="P14">
        <v>0.32692307999999998</v>
      </c>
      <c r="Q14">
        <v>7.0512820000000004E-2</v>
      </c>
      <c r="R14">
        <v>0.51923076999999995</v>
      </c>
      <c r="S14">
        <v>0.41025641000000002</v>
      </c>
      <c r="T14" t="s">
        <v>104</v>
      </c>
      <c r="U14">
        <v>17548</v>
      </c>
      <c r="V14">
        <v>621493</v>
      </c>
    </row>
    <row r="15" spans="1:22" x14ac:dyDescent="0.45">
      <c r="A15" t="s">
        <v>187</v>
      </c>
      <c r="B15" t="s">
        <v>121</v>
      </c>
      <c r="C15">
        <v>0.28155339800000001</v>
      </c>
      <c r="D15">
        <v>1.044444444</v>
      </c>
      <c r="E15">
        <v>0.16363636300000001</v>
      </c>
      <c r="F15">
        <v>0.42727272700000002</v>
      </c>
      <c r="G15">
        <v>0.409090909</v>
      </c>
      <c r="H15">
        <v>8.8888887999999999E-2</v>
      </c>
      <c r="I15">
        <v>0.15555555500000001</v>
      </c>
      <c r="J15">
        <v>7</v>
      </c>
      <c r="K15">
        <v>0.14893617000000001</v>
      </c>
      <c r="L15">
        <v>0</v>
      </c>
      <c r="M15">
        <v>0</v>
      </c>
      <c r="N15">
        <v>0.4</v>
      </c>
      <c r="O15">
        <v>0.44545455</v>
      </c>
      <c r="P15">
        <v>0.15454545</v>
      </c>
      <c r="Q15">
        <v>0.18181818</v>
      </c>
      <c r="R15">
        <v>0.40909090999999997</v>
      </c>
      <c r="S15">
        <v>0.40909090999999997</v>
      </c>
      <c r="T15" t="s">
        <v>187</v>
      </c>
      <c r="U15">
        <v>9847</v>
      </c>
      <c r="V15">
        <v>457705</v>
      </c>
    </row>
    <row r="16" spans="1:22" x14ac:dyDescent="0.45">
      <c r="A16" t="s">
        <v>80</v>
      </c>
      <c r="B16" t="s">
        <v>55</v>
      </c>
      <c r="C16">
        <v>0.31775700899999998</v>
      </c>
      <c r="D16">
        <v>1.1521739129999999</v>
      </c>
      <c r="E16">
        <v>0.15384615300000001</v>
      </c>
      <c r="F16">
        <v>0.45299145200000002</v>
      </c>
      <c r="G16">
        <v>0.393162393</v>
      </c>
      <c r="H16">
        <v>0.17391304299999999</v>
      </c>
      <c r="I16">
        <v>0.21739130400000001</v>
      </c>
      <c r="J16">
        <v>1</v>
      </c>
      <c r="K16">
        <v>1.8867924000000001E-2</v>
      </c>
      <c r="L16">
        <v>0</v>
      </c>
      <c r="M16">
        <v>0</v>
      </c>
      <c r="N16">
        <v>0.35897435999999999</v>
      </c>
      <c r="O16">
        <v>0.44444444</v>
      </c>
      <c r="P16">
        <v>0.19658120000000001</v>
      </c>
      <c r="Q16">
        <v>0.13675213999999999</v>
      </c>
      <c r="R16">
        <v>0.46153845999999998</v>
      </c>
      <c r="S16">
        <v>0.40170939999999999</v>
      </c>
      <c r="T16" t="s">
        <v>80</v>
      </c>
      <c r="U16">
        <v>17350</v>
      </c>
      <c r="V16">
        <v>646240</v>
      </c>
    </row>
    <row r="17" spans="1:22" x14ac:dyDescent="0.45">
      <c r="A17" t="s">
        <v>33</v>
      </c>
      <c r="B17" t="s">
        <v>30</v>
      </c>
      <c r="C17">
        <v>0.37662337600000001</v>
      </c>
      <c r="D17">
        <v>1.1090909090000001</v>
      </c>
      <c r="E17">
        <v>0.30120481900000001</v>
      </c>
      <c r="F17">
        <v>0.367469879</v>
      </c>
      <c r="G17">
        <v>0.33132530100000002</v>
      </c>
      <c r="H17">
        <v>3.6363635999999998E-2</v>
      </c>
      <c r="I17">
        <v>0.23636363599999999</v>
      </c>
      <c r="J17">
        <v>5</v>
      </c>
      <c r="K17">
        <v>8.1967212999999997E-2</v>
      </c>
      <c r="L17">
        <v>0</v>
      </c>
      <c r="M17">
        <v>0</v>
      </c>
      <c r="N17">
        <v>0.43113772</v>
      </c>
      <c r="O17">
        <v>0.31137724999999999</v>
      </c>
      <c r="P17">
        <v>0.25748503</v>
      </c>
      <c r="Q17">
        <v>0.13173652999999999</v>
      </c>
      <c r="R17">
        <v>0.46706586999999999</v>
      </c>
      <c r="S17">
        <v>0.40119759999999999</v>
      </c>
      <c r="T17" t="s">
        <v>33</v>
      </c>
      <c r="U17">
        <v>19755</v>
      </c>
      <c r="V17">
        <v>660271</v>
      </c>
    </row>
    <row r="18" spans="1:22" x14ac:dyDescent="0.45">
      <c r="A18" t="s">
        <v>113</v>
      </c>
      <c r="B18" t="s">
        <v>70</v>
      </c>
      <c r="C18">
        <v>0.35483870899999997</v>
      </c>
      <c r="D18">
        <v>1.7555555549999999</v>
      </c>
      <c r="E18">
        <v>0.22500000000000001</v>
      </c>
      <c r="F18">
        <v>0.49375000000000002</v>
      </c>
      <c r="G18">
        <v>0.28125</v>
      </c>
      <c r="H18">
        <v>0.111111111</v>
      </c>
      <c r="I18">
        <v>0.111111111</v>
      </c>
      <c r="J18">
        <v>3</v>
      </c>
      <c r="K18">
        <v>3.7974683000000002E-2</v>
      </c>
      <c r="L18">
        <v>0</v>
      </c>
      <c r="M18">
        <v>0</v>
      </c>
      <c r="N18">
        <v>0.33750000000000002</v>
      </c>
      <c r="O18">
        <v>0.41249999999999998</v>
      </c>
      <c r="P18">
        <v>0.25</v>
      </c>
      <c r="Q18">
        <v>0.16875000000000001</v>
      </c>
      <c r="R18">
        <v>0.43125000000000002</v>
      </c>
      <c r="S18">
        <v>0.4</v>
      </c>
      <c r="T18" t="s">
        <v>113</v>
      </c>
      <c r="U18">
        <v>19611</v>
      </c>
      <c r="V18">
        <v>665489</v>
      </c>
    </row>
    <row r="19" spans="1:22" x14ac:dyDescent="0.45">
      <c r="A19" t="s">
        <v>111</v>
      </c>
      <c r="B19" t="s">
        <v>45</v>
      </c>
      <c r="C19">
        <v>0.34343434299999998</v>
      </c>
      <c r="D19">
        <v>1.1388888880000001</v>
      </c>
      <c r="E19">
        <v>0.266666666</v>
      </c>
      <c r="F19">
        <v>0.39047619</v>
      </c>
      <c r="G19">
        <v>0.342857142</v>
      </c>
      <c r="H19">
        <v>2.7777777E-2</v>
      </c>
      <c r="I19">
        <v>0.16666666599999999</v>
      </c>
      <c r="J19">
        <v>2</v>
      </c>
      <c r="K19">
        <v>4.8780486999999997E-2</v>
      </c>
      <c r="L19">
        <v>0</v>
      </c>
      <c r="M19">
        <v>0</v>
      </c>
      <c r="N19">
        <v>0.36190475999999999</v>
      </c>
      <c r="O19">
        <v>0.38095237999999998</v>
      </c>
      <c r="P19">
        <v>0.25714285999999997</v>
      </c>
      <c r="Q19">
        <v>7.6190480000000005E-2</v>
      </c>
      <c r="R19">
        <v>0.52380952000000003</v>
      </c>
      <c r="S19">
        <v>0.4</v>
      </c>
      <c r="T19" t="s">
        <v>111</v>
      </c>
      <c r="U19">
        <v>20202</v>
      </c>
      <c r="V19">
        <v>669016</v>
      </c>
    </row>
    <row r="20" spans="1:22" x14ac:dyDescent="0.45">
      <c r="A20" t="s">
        <v>62</v>
      </c>
      <c r="B20" t="s">
        <v>35</v>
      </c>
      <c r="C20">
        <v>0.32608695599999998</v>
      </c>
      <c r="D20">
        <v>1.0545454540000001</v>
      </c>
      <c r="E20">
        <v>0.22602739699999999</v>
      </c>
      <c r="F20">
        <v>0.397260273</v>
      </c>
      <c r="G20">
        <v>0.37671232799999999</v>
      </c>
      <c r="H20">
        <v>9.0909089999999998E-2</v>
      </c>
      <c r="I20">
        <v>0.14545454499999999</v>
      </c>
      <c r="J20">
        <v>4</v>
      </c>
      <c r="K20">
        <v>6.8965517000000004E-2</v>
      </c>
      <c r="L20">
        <v>0</v>
      </c>
      <c r="M20">
        <v>0</v>
      </c>
      <c r="N20">
        <v>0.38775510000000002</v>
      </c>
      <c r="O20">
        <v>0.39455782</v>
      </c>
      <c r="P20">
        <v>0.21768707000000001</v>
      </c>
      <c r="Q20">
        <v>8.8435369999999999E-2</v>
      </c>
      <c r="R20">
        <v>0.51700679999999999</v>
      </c>
      <c r="S20">
        <v>0.39455782</v>
      </c>
      <c r="T20" t="s">
        <v>62</v>
      </c>
      <c r="U20">
        <v>27815</v>
      </c>
      <c r="V20">
        <v>676059</v>
      </c>
    </row>
    <row r="21" spans="1:22" x14ac:dyDescent="0.45">
      <c r="A21" t="s">
        <v>27</v>
      </c>
      <c r="B21" t="s">
        <v>28</v>
      </c>
      <c r="C21">
        <v>0.33720930199999999</v>
      </c>
      <c r="D21">
        <v>0.8</v>
      </c>
      <c r="E21">
        <v>0.15469613199999999</v>
      </c>
      <c r="F21">
        <v>0.37569060700000001</v>
      </c>
      <c r="G21">
        <v>0.46961325900000001</v>
      </c>
      <c r="H21">
        <v>7.0588234999999999E-2</v>
      </c>
      <c r="I21">
        <v>0.105882352</v>
      </c>
      <c r="J21">
        <v>8</v>
      </c>
      <c r="K21">
        <v>0.117647058</v>
      </c>
      <c r="L21">
        <v>0</v>
      </c>
      <c r="M21">
        <v>0</v>
      </c>
      <c r="N21">
        <v>0.31491712999999999</v>
      </c>
      <c r="O21">
        <v>0.43093923000000001</v>
      </c>
      <c r="P21">
        <v>0.25414365</v>
      </c>
      <c r="Q21">
        <v>0.14364641</v>
      </c>
      <c r="R21">
        <v>0.46408840000000001</v>
      </c>
      <c r="S21">
        <v>0.39226518999999999</v>
      </c>
      <c r="T21" t="s">
        <v>27</v>
      </c>
      <c r="U21">
        <v>25764</v>
      </c>
      <c r="V21">
        <v>677951</v>
      </c>
    </row>
    <row r="22" spans="1:22" x14ac:dyDescent="0.45">
      <c r="A22" t="s">
        <v>63</v>
      </c>
      <c r="B22" t="s">
        <v>64</v>
      </c>
      <c r="C22">
        <v>0.35074626800000003</v>
      </c>
      <c r="D22">
        <v>1.7142857140000001</v>
      </c>
      <c r="E22">
        <v>0.20833333300000001</v>
      </c>
      <c r="F22">
        <v>0.5</v>
      </c>
      <c r="G22">
        <v>0.29166666600000002</v>
      </c>
      <c r="H22">
        <v>2.3809522999999999E-2</v>
      </c>
      <c r="I22">
        <v>0.23809523799999999</v>
      </c>
      <c r="J22">
        <v>4</v>
      </c>
      <c r="K22">
        <v>5.5555555E-2</v>
      </c>
      <c r="L22">
        <v>0</v>
      </c>
      <c r="M22">
        <v>0</v>
      </c>
      <c r="N22">
        <v>0.36805556</v>
      </c>
      <c r="O22">
        <v>0.36111111000000001</v>
      </c>
      <c r="P22">
        <v>0.27083332999999998</v>
      </c>
      <c r="Q22">
        <v>0.11805556</v>
      </c>
      <c r="R22">
        <v>0.49305556</v>
      </c>
      <c r="S22">
        <v>0.38888888999999999</v>
      </c>
      <c r="T22" t="s">
        <v>63</v>
      </c>
      <c r="U22">
        <v>15112</v>
      </c>
      <c r="V22">
        <v>641857</v>
      </c>
    </row>
    <row r="23" spans="1:22" x14ac:dyDescent="0.45">
      <c r="A23" t="s">
        <v>132</v>
      </c>
      <c r="B23" t="s">
        <v>105</v>
      </c>
      <c r="C23">
        <v>0.33636363600000002</v>
      </c>
      <c r="D23">
        <v>0.93023255800000004</v>
      </c>
      <c r="E23">
        <v>0.27826086900000002</v>
      </c>
      <c r="F23">
        <v>0.34782608599999998</v>
      </c>
      <c r="G23">
        <v>0.373913043</v>
      </c>
      <c r="H23">
        <v>0.116279069</v>
      </c>
      <c r="I23">
        <v>0.116279069</v>
      </c>
      <c r="J23">
        <v>3</v>
      </c>
      <c r="K23">
        <v>7.4999999999999997E-2</v>
      </c>
      <c r="L23">
        <v>0</v>
      </c>
      <c r="M23">
        <v>0</v>
      </c>
      <c r="N23">
        <v>0.50862068999999999</v>
      </c>
      <c r="O23">
        <v>0.27586207000000001</v>
      </c>
      <c r="P23">
        <v>0.21551724</v>
      </c>
      <c r="Q23">
        <v>0.15517241000000001</v>
      </c>
      <c r="R23">
        <v>0.45689655000000001</v>
      </c>
      <c r="S23">
        <v>0.38793103000000001</v>
      </c>
      <c r="T23" t="s">
        <v>132</v>
      </c>
      <c r="U23">
        <v>24729</v>
      </c>
      <c r="V23">
        <v>681351</v>
      </c>
    </row>
    <row r="24" spans="1:22" x14ac:dyDescent="0.45">
      <c r="A24" t="s">
        <v>171</v>
      </c>
      <c r="B24" t="s">
        <v>47</v>
      </c>
      <c r="C24">
        <v>0.30555555499999998</v>
      </c>
      <c r="D24">
        <v>0.95833333300000001</v>
      </c>
      <c r="E24">
        <v>0.15315315299999999</v>
      </c>
      <c r="F24">
        <v>0.41441441400000001</v>
      </c>
      <c r="G24">
        <v>0.43243243199999998</v>
      </c>
      <c r="H24">
        <v>6.25E-2</v>
      </c>
      <c r="I24">
        <v>6.25E-2</v>
      </c>
      <c r="J24">
        <v>3</v>
      </c>
      <c r="K24">
        <v>6.5217391E-2</v>
      </c>
      <c r="L24">
        <v>0</v>
      </c>
      <c r="M24">
        <v>0</v>
      </c>
      <c r="N24">
        <v>0.36036035999999999</v>
      </c>
      <c r="O24">
        <v>0.35135135000000001</v>
      </c>
      <c r="P24">
        <v>0.28828829</v>
      </c>
      <c r="Q24">
        <v>0.14414414</v>
      </c>
      <c r="R24">
        <v>0.46846847000000003</v>
      </c>
      <c r="S24">
        <v>0.38738739</v>
      </c>
      <c r="T24" t="s">
        <v>171</v>
      </c>
      <c r="U24">
        <v>18360</v>
      </c>
      <c r="V24">
        <v>663586</v>
      </c>
    </row>
    <row r="25" spans="1:22" x14ac:dyDescent="0.45">
      <c r="A25" t="s">
        <v>46</v>
      </c>
      <c r="B25" t="s">
        <v>47</v>
      </c>
      <c r="C25">
        <v>0.338582677</v>
      </c>
      <c r="D25">
        <v>0.84482758599999996</v>
      </c>
      <c r="E25">
        <v>0.24647887299999999</v>
      </c>
      <c r="F25">
        <v>0.34507042199999999</v>
      </c>
      <c r="G25">
        <v>0.408450704</v>
      </c>
      <c r="H25">
        <v>8.6206896000000005E-2</v>
      </c>
      <c r="I25">
        <v>0.25862068900000001</v>
      </c>
      <c r="J25">
        <v>1</v>
      </c>
      <c r="K25">
        <v>2.0408163E-2</v>
      </c>
      <c r="L25">
        <v>0</v>
      </c>
      <c r="M25">
        <v>0</v>
      </c>
      <c r="N25">
        <v>0.45774648000000001</v>
      </c>
      <c r="O25">
        <v>0.36619718000000001</v>
      </c>
      <c r="P25">
        <v>0.17605634000000001</v>
      </c>
      <c r="Q25">
        <v>0.1056338</v>
      </c>
      <c r="R25">
        <v>0.50704225000000003</v>
      </c>
      <c r="S25">
        <v>0.38732393999999998</v>
      </c>
      <c r="T25" t="s">
        <v>46</v>
      </c>
      <c r="U25">
        <v>10324</v>
      </c>
      <c r="V25">
        <v>542303</v>
      </c>
    </row>
    <row r="26" spans="1:22" x14ac:dyDescent="0.45">
      <c r="A26" t="s">
        <v>88</v>
      </c>
      <c r="B26" t="s">
        <v>68</v>
      </c>
      <c r="C26">
        <v>0.300751879</v>
      </c>
      <c r="D26">
        <v>0.86153846099999998</v>
      </c>
      <c r="E26">
        <v>0.15384615300000001</v>
      </c>
      <c r="F26">
        <v>0.391608391</v>
      </c>
      <c r="G26">
        <v>0.45454545400000002</v>
      </c>
      <c r="H26">
        <v>0.15384615300000001</v>
      </c>
      <c r="I26">
        <v>0.15384615300000001</v>
      </c>
      <c r="J26">
        <v>3</v>
      </c>
      <c r="K26">
        <v>5.3571427999999997E-2</v>
      </c>
      <c r="L26">
        <v>0</v>
      </c>
      <c r="M26">
        <v>0</v>
      </c>
      <c r="N26">
        <v>0.41958042000000001</v>
      </c>
      <c r="O26">
        <v>0.37062937000000001</v>
      </c>
      <c r="P26">
        <v>0.20979021</v>
      </c>
      <c r="Q26">
        <v>0.14685314999999999</v>
      </c>
      <c r="R26">
        <v>0.46853147000000001</v>
      </c>
      <c r="S26">
        <v>0.38461538000000001</v>
      </c>
      <c r="T26" t="s">
        <v>88</v>
      </c>
      <c r="U26">
        <v>13419</v>
      </c>
      <c r="V26">
        <v>572233</v>
      </c>
    </row>
    <row r="27" spans="1:22" x14ac:dyDescent="0.45">
      <c r="A27" t="s">
        <v>25</v>
      </c>
      <c r="B27" t="s">
        <v>26</v>
      </c>
      <c r="C27">
        <v>0.253623188</v>
      </c>
      <c r="D27">
        <v>0.55421686699999995</v>
      </c>
      <c r="E27">
        <v>0.17307692299999999</v>
      </c>
      <c r="F27">
        <v>0.29487179400000002</v>
      </c>
      <c r="G27">
        <v>0.53205128199999996</v>
      </c>
      <c r="H27">
        <v>9.6385542000000005E-2</v>
      </c>
      <c r="I27">
        <v>0.21686746900000001</v>
      </c>
      <c r="J27">
        <v>3</v>
      </c>
      <c r="K27">
        <v>6.5217391E-2</v>
      </c>
      <c r="L27">
        <v>0</v>
      </c>
      <c r="M27">
        <v>0</v>
      </c>
      <c r="N27">
        <v>0.42307692000000002</v>
      </c>
      <c r="O27">
        <v>0.22435896999999999</v>
      </c>
      <c r="P27">
        <v>0.35256409999999999</v>
      </c>
      <c r="Q27">
        <v>0.12179487</v>
      </c>
      <c r="R27">
        <v>0.5</v>
      </c>
      <c r="S27">
        <v>0.37820513</v>
      </c>
      <c r="T27" t="s">
        <v>25</v>
      </c>
      <c r="U27">
        <v>18345</v>
      </c>
      <c r="V27">
        <v>663656</v>
      </c>
    </row>
    <row r="28" spans="1:22" x14ac:dyDescent="0.45">
      <c r="A28" t="s">
        <v>114</v>
      </c>
      <c r="B28" t="s">
        <v>47</v>
      </c>
      <c r="C28">
        <v>0.32592592500000001</v>
      </c>
      <c r="D28">
        <v>1.868421052</v>
      </c>
      <c r="E28">
        <v>0.21582733800000001</v>
      </c>
      <c r="F28">
        <v>0.51079136599999997</v>
      </c>
      <c r="G28">
        <v>0.273381294</v>
      </c>
      <c r="H28">
        <v>7.8947368000000004E-2</v>
      </c>
      <c r="I28">
        <v>0.105263157</v>
      </c>
      <c r="J28">
        <v>6</v>
      </c>
      <c r="K28">
        <v>8.4507042000000004E-2</v>
      </c>
      <c r="L28">
        <v>0</v>
      </c>
      <c r="M28">
        <v>0</v>
      </c>
      <c r="N28">
        <v>0.46043165000000003</v>
      </c>
      <c r="O28">
        <v>0.33093525000000001</v>
      </c>
      <c r="P28">
        <v>0.20863308999999999</v>
      </c>
      <c r="Q28">
        <v>0.12230215999999999</v>
      </c>
      <c r="R28">
        <v>0.50359712000000001</v>
      </c>
      <c r="S28">
        <v>0.37410072</v>
      </c>
      <c r="T28" t="s">
        <v>115</v>
      </c>
      <c r="U28">
        <v>18401</v>
      </c>
      <c r="V28">
        <v>660670</v>
      </c>
    </row>
    <row r="29" spans="1:22" x14ac:dyDescent="0.45">
      <c r="A29" t="s">
        <v>213</v>
      </c>
      <c r="B29" t="s">
        <v>98</v>
      </c>
      <c r="C29">
        <v>0.266666666</v>
      </c>
      <c r="D29">
        <v>1.130434782</v>
      </c>
      <c r="E29">
        <v>0.222222222</v>
      </c>
      <c r="F29">
        <v>0.41269841200000001</v>
      </c>
      <c r="G29">
        <v>0.36507936499999999</v>
      </c>
      <c r="H29">
        <v>6.5217391E-2</v>
      </c>
      <c r="I29">
        <v>0.130434782</v>
      </c>
      <c r="J29">
        <v>4</v>
      </c>
      <c r="K29">
        <v>7.6923076000000007E-2</v>
      </c>
      <c r="L29">
        <v>0</v>
      </c>
      <c r="M29">
        <v>0</v>
      </c>
      <c r="N29">
        <v>0.44444444</v>
      </c>
      <c r="O29">
        <v>0.35714286000000001</v>
      </c>
      <c r="P29">
        <v>0.1984127</v>
      </c>
      <c r="Q29">
        <v>0.15873016000000001</v>
      </c>
      <c r="R29">
        <v>0.46825397000000002</v>
      </c>
      <c r="S29">
        <v>0.37301587000000003</v>
      </c>
      <c r="T29" t="s">
        <v>213</v>
      </c>
      <c r="U29">
        <v>14274</v>
      </c>
      <c r="V29">
        <v>571745</v>
      </c>
    </row>
    <row r="30" spans="1:22" x14ac:dyDescent="0.45">
      <c r="A30" t="s">
        <v>75</v>
      </c>
      <c r="B30" t="s">
        <v>76</v>
      </c>
      <c r="C30">
        <v>0.38372093000000002</v>
      </c>
      <c r="D30">
        <v>0.59090909000000003</v>
      </c>
      <c r="E30">
        <v>0.27835051500000002</v>
      </c>
      <c r="F30">
        <v>0.26804123699999999</v>
      </c>
      <c r="G30">
        <v>0.45360824700000002</v>
      </c>
      <c r="H30">
        <v>0.113636363</v>
      </c>
      <c r="I30">
        <v>0.25</v>
      </c>
      <c r="J30">
        <v>3</v>
      </c>
      <c r="K30">
        <v>0.115384615</v>
      </c>
      <c r="L30">
        <v>0</v>
      </c>
      <c r="M30">
        <v>0</v>
      </c>
      <c r="N30">
        <v>0.43298968999999998</v>
      </c>
      <c r="O30">
        <v>0.34020619000000002</v>
      </c>
      <c r="P30">
        <v>0.22680412</v>
      </c>
      <c r="Q30">
        <v>0.20618557000000001</v>
      </c>
      <c r="R30">
        <v>0.42268041000000001</v>
      </c>
      <c r="S30">
        <v>0.37113402000000001</v>
      </c>
      <c r="T30" t="s">
        <v>75</v>
      </c>
      <c r="U30">
        <v>19627</v>
      </c>
      <c r="V30">
        <v>667670</v>
      </c>
    </row>
    <row r="31" spans="1:22" x14ac:dyDescent="0.45">
      <c r="A31" t="s">
        <v>134</v>
      </c>
      <c r="B31" t="s">
        <v>76</v>
      </c>
      <c r="C31">
        <v>0.21296296200000001</v>
      </c>
      <c r="D31">
        <v>0.88679245200000001</v>
      </c>
      <c r="E31">
        <v>0.15966386499999999</v>
      </c>
      <c r="F31">
        <v>0.39495798300000001</v>
      </c>
      <c r="G31">
        <v>0.445378151</v>
      </c>
      <c r="H31">
        <v>0.15094339600000001</v>
      </c>
      <c r="I31">
        <v>0.207547169</v>
      </c>
      <c r="J31">
        <v>3</v>
      </c>
      <c r="K31">
        <v>6.3829786999999999E-2</v>
      </c>
      <c r="L31">
        <v>0</v>
      </c>
      <c r="M31">
        <v>0</v>
      </c>
      <c r="N31">
        <v>0.39495797999999999</v>
      </c>
      <c r="O31">
        <v>0.46218487000000003</v>
      </c>
      <c r="P31">
        <v>0.14285713999999999</v>
      </c>
      <c r="Q31">
        <v>0.15126049999999999</v>
      </c>
      <c r="R31">
        <v>0.47899160000000002</v>
      </c>
      <c r="S31">
        <v>0.36974790000000002</v>
      </c>
      <c r="T31" t="s">
        <v>134</v>
      </c>
      <c r="U31">
        <v>25816</v>
      </c>
      <c r="V31">
        <v>669127</v>
      </c>
    </row>
    <row r="32" spans="1:22" x14ac:dyDescent="0.45">
      <c r="A32" t="s">
        <v>51</v>
      </c>
      <c r="B32" t="s">
        <v>28</v>
      </c>
      <c r="C32">
        <v>0.355263157</v>
      </c>
      <c r="D32">
        <v>0.739130434</v>
      </c>
      <c r="E32">
        <v>0.25465838499999999</v>
      </c>
      <c r="F32">
        <v>0.31677018600000001</v>
      </c>
      <c r="G32">
        <v>0.42857142799999998</v>
      </c>
      <c r="H32">
        <v>8.6956520999999995E-2</v>
      </c>
      <c r="I32">
        <v>0.130434782</v>
      </c>
      <c r="J32">
        <v>3</v>
      </c>
      <c r="K32">
        <v>5.8823528999999999E-2</v>
      </c>
      <c r="L32">
        <v>0</v>
      </c>
      <c r="M32">
        <v>0</v>
      </c>
      <c r="N32">
        <v>0.52173913000000005</v>
      </c>
      <c r="O32">
        <v>0.26708074999999998</v>
      </c>
      <c r="P32">
        <v>0.21118012</v>
      </c>
      <c r="Q32">
        <v>0.1242236</v>
      </c>
      <c r="R32">
        <v>0.50931676999999997</v>
      </c>
      <c r="S32">
        <v>0.36645962999999998</v>
      </c>
      <c r="T32" t="s">
        <v>51</v>
      </c>
      <c r="U32">
        <v>7304</v>
      </c>
      <c r="V32">
        <v>521692</v>
      </c>
    </row>
    <row r="33" spans="1:22" x14ac:dyDescent="0.45">
      <c r="A33" t="s">
        <v>142</v>
      </c>
      <c r="B33" t="s">
        <v>121</v>
      </c>
      <c r="C33">
        <v>0.36036035999999999</v>
      </c>
      <c r="D33">
        <v>1.5789473679999999</v>
      </c>
      <c r="E33">
        <v>0.169491525</v>
      </c>
      <c r="F33">
        <v>0.50847457600000001</v>
      </c>
      <c r="G33">
        <v>0.32203389799999999</v>
      </c>
      <c r="H33">
        <v>0.131578947</v>
      </c>
      <c r="I33">
        <v>0.18421052600000001</v>
      </c>
      <c r="J33">
        <v>1</v>
      </c>
      <c r="K33">
        <v>1.6666666E-2</v>
      </c>
      <c r="L33">
        <v>0</v>
      </c>
      <c r="M33">
        <v>0</v>
      </c>
      <c r="N33">
        <v>0.39830507999999998</v>
      </c>
      <c r="O33">
        <v>0.38135593000000001</v>
      </c>
      <c r="P33">
        <v>0.22033897999999999</v>
      </c>
      <c r="Q33">
        <v>8.4745760000000003E-2</v>
      </c>
      <c r="R33">
        <v>0.55084745999999996</v>
      </c>
      <c r="S33">
        <v>0.36440677999999999</v>
      </c>
      <c r="T33" t="s">
        <v>142</v>
      </c>
      <c r="U33">
        <v>21711</v>
      </c>
      <c r="V33">
        <v>665833</v>
      </c>
    </row>
    <row r="34" spans="1:22" x14ac:dyDescent="0.45">
      <c r="A34" t="s">
        <v>123</v>
      </c>
      <c r="B34" t="s">
        <v>45</v>
      </c>
      <c r="C34">
        <v>0.35199999999999998</v>
      </c>
      <c r="D34">
        <v>1.3043478260000001</v>
      </c>
      <c r="E34">
        <v>0.196969696</v>
      </c>
      <c r="F34">
        <v>0.45454545400000002</v>
      </c>
      <c r="G34">
        <v>0.34848484800000001</v>
      </c>
      <c r="H34">
        <v>0.130434782</v>
      </c>
      <c r="I34">
        <v>0.15217391299999999</v>
      </c>
      <c r="J34">
        <v>7</v>
      </c>
      <c r="K34">
        <v>0.116666666</v>
      </c>
      <c r="L34">
        <v>0</v>
      </c>
      <c r="M34">
        <v>0</v>
      </c>
      <c r="N34">
        <v>0.40909090999999997</v>
      </c>
      <c r="O34">
        <v>0.34848485000000001</v>
      </c>
      <c r="P34">
        <v>0.24242424000000001</v>
      </c>
      <c r="Q34">
        <v>0.16666666999999999</v>
      </c>
      <c r="R34">
        <v>0.46969696999999999</v>
      </c>
      <c r="S34">
        <v>0.36363635999999999</v>
      </c>
      <c r="T34" t="s">
        <v>123</v>
      </c>
      <c r="U34">
        <v>11739</v>
      </c>
      <c r="V34">
        <v>592663</v>
      </c>
    </row>
    <row r="35" spans="1:22" x14ac:dyDescent="0.45">
      <c r="A35" t="s">
        <v>144</v>
      </c>
      <c r="B35" t="s">
        <v>26</v>
      </c>
      <c r="C35">
        <v>0.28846153800000002</v>
      </c>
      <c r="D35">
        <v>0.86301369800000005</v>
      </c>
      <c r="E35">
        <v>0.17073170700000001</v>
      </c>
      <c r="F35">
        <v>0.384146341</v>
      </c>
      <c r="G35">
        <v>0.44512195100000002</v>
      </c>
      <c r="H35">
        <v>4.1095890000000003E-2</v>
      </c>
      <c r="I35">
        <v>0.123287671</v>
      </c>
      <c r="J35">
        <v>4</v>
      </c>
      <c r="K35">
        <v>6.3492063000000001E-2</v>
      </c>
      <c r="L35">
        <v>1</v>
      </c>
      <c r="M35">
        <v>1</v>
      </c>
      <c r="N35">
        <v>0.35757576000000002</v>
      </c>
      <c r="O35">
        <v>0.37575757999999998</v>
      </c>
      <c r="P35">
        <v>0.26666666999999999</v>
      </c>
      <c r="Q35">
        <v>9.0909089999999998E-2</v>
      </c>
      <c r="R35">
        <v>0.54545454999999998</v>
      </c>
      <c r="S35">
        <v>0.36363635999999999</v>
      </c>
      <c r="T35" t="s">
        <v>144</v>
      </c>
      <c r="U35">
        <v>19556</v>
      </c>
      <c r="V35">
        <v>670541</v>
      </c>
    </row>
    <row r="36" spans="1:22" x14ac:dyDescent="0.45">
      <c r="A36" t="s">
        <v>77</v>
      </c>
      <c r="B36" t="s">
        <v>78</v>
      </c>
      <c r="C36">
        <v>0.28440366900000003</v>
      </c>
      <c r="D36">
        <v>0.95833333300000001</v>
      </c>
      <c r="E36">
        <v>0.210084033</v>
      </c>
      <c r="F36">
        <v>0.38655462099999999</v>
      </c>
      <c r="G36">
        <v>0.40336134400000001</v>
      </c>
      <c r="H36">
        <v>0.125</v>
      </c>
      <c r="I36">
        <v>0.20833333300000001</v>
      </c>
      <c r="J36">
        <v>4</v>
      </c>
      <c r="K36">
        <v>8.6956520999999995E-2</v>
      </c>
      <c r="L36">
        <v>0</v>
      </c>
      <c r="M36">
        <v>0</v>
      </c>
      <c r="N36">
        <v>0.45378151</v>
      </c>
      <c r="O36">
        <v>0.34453781999999999</v>
      </c>
      <c r="P36">
        <v>0.20168067000000001</v>
      </c>
      <c r="Q36">
        <v>0.25210083999999999</v>
      </c>
      <c r="R36">
        <v>0.38655462000000002</v>
      </c>
      <c r="S36">
        <v>0.36134453999999999</v>
      </c>
      <c r="T36" t="s">
        <v>77</v>
      </c>
      <c r="U36">
        <v>24618</v>
      </c>
      <c r="V36">
        <v>680777</v>
      </c>
    </row>
    <row r="37" spans="1:22" x14ac:dyDescent="0.45">
      <c r="A37" t="s">
        <v>184</v>
      </c>
      <c r="B37" t="s">
        <v>28</v>
      </c>
      <c r="C37">
        <v>0.23376623299999999</v>
      </c>
      <c r="D37">
        <v>1.047619047</v>
      </c>
      <c r="E37">
        <v>0.188679245</v>
      </c>
      <c r="F37">
        <v>0.41509433899999998</v>
      </c>
      <c r="G37">
        <v>0.396226415</v>
      </c>
      <c r="H37">
        <v>6.3492063000000001E-2</v>
      </c>
      <c r="I37">
        <v>7.9365079000000005E-2</v>
      </c>
      <c r="J37">
        <v>4</v>
      </c>
      <c r="K37">
        <v>6.0606060000000003E-2</v>
      </c>
      <c r="L37">
        <v>0</v>
      </c>
      <c r="M37">
        <v>0</v>
      </c>
      <c r="N37">
        <v>0.47169811</v>
      </c>
      <c r="O37">
        <v>0.38364779999999998</v>
      </c>
      <c r="P37">
        <v>0.14465409000000001</v>
      </c>
      <c r="Q37">
        <v>0.15094340000000001</v>
      </c>
      <c r="R37">
        <v>0.49056603999999998</v>
      </c>
      <c r="S37">
        <v>0.35849057000000001</v>
      </c>
      <c r="T37" t="s">
        <v>184</v>
      </c>
      <c r="U37">
        <v>27676</v>
      </c>
      <c r="V37">
        <v>686469</v>
      </c>
    </row>
    <row r="38" spans="1:22" x14ac:dyDescent="0.45">
      <c r="A38" t="s">
        <v>124</v>
      </c>
      <c r="B38" t="s">
        <v>125</v>
      </c>
      <c r="C38">
        <v>0.28289473599999998</v>
      </c>
      <c r="D38">
        <v>0.96721311399999998</v>
      </c>
      <c r="E38">
        <v>0.25465838499999999</v>
      </c>
      <c r="F38">
        <v>0.36645962700000001</v>
      </c>
      <c r="G38">
        <v>0.37888198699999998</v>
      </c>
      <c r="H38">
        <v>0.13114754000000001</v>
      </c>
      <c r="I38">
        <v>0.14754098299999999</v>
      </c>
      <c r="J38">
        <v>4</v>
      </c>
      <c r="K38">
        <v>6.7796609999999993E-2</v>
      </c>
      <c r="L38">
        <v>0</v>
      </c>
      <c r="M38">
        <v>0</v>
      </c>
      <c r="N38">
        <v>0.48765431999999997</v>
      </c>
      <c r="O38">
        <v>0.29629630000000001</v>
      </c>
      <c r="P38">
        <v>0.21604938000000001</v>
      </c>
      <c r="Q38">
        <v>0.18518519</v>
      </c>
      <c r="R38">
        <v>0.45679012000000002</v>
      </c>
      <c r="S38">
        <v>0.35802468999999998</v>
      </c>
      <c r="T38" t="s">
        <v>124</v>
      </c>
      <c r="U38">
        <v>25768</v>
      </c>
      <c r="V38">
        <v>682928</v>
      </c>
    </row>
    <row r="39" spans="1:22" x14ac:dyDescent="0.45">
      <c r="A39" t="s">
        <v>102</v>
      </c>
      <c r="B39" t="s">
        <v>103</v>
      </c>
      <c r="C39">
        <v>0.26229508099999999</v>
      </c>
      <c r="D39">
        <v>1.0833333329999999</v>
      </c>
      <c r="E39">
        <v>0.22480620100000001</v>
      </c>
      <c r="F39">
        <v>0.40310077500000002</v>
      </c>
      <c r="G39">
        <v>0.37209302300000002</v>
      </c>
      <c r="H39">
        <v>4.1666665999999998E-2</v>
      </c>
      <c r="I39">
        <v>0.14583333300000001</v>
      </c>
      <c r="J39">
        <v>5</v>
      </c>
      <c r="K39">
        <v>9.6153846000000001E-2</v>
      </c>
      <c r="L39">
        <v>0</v>
      </c>
      <c r="M39">
        <v>0</v>
      </c>
      <c r="N39">
        <v>0.34883721000000001</v>
      </c>
      <c r="O39">
        <v>0.37984496000000001</v>
      </c>
      <c r="P39">
        <v>0.27131782999999998</v>
      </c>
      <c r="Q39">
        <v>0.12403101</v>
      </c>
      <c r="R39">
        <v>0.51937984000000004</v>
      </c>
      <c r="S39">
        <v>0.35658915000000002</v>
      </c>
      <c r="T39" t="s">
        <v>102</v>
      </c>
      <c r="U39">
        <v>12927</v>
      </c>
      <c r="V39">
        <v>607043</v>
      </c>
    </row>
    <row r="40" spans="1:22" x14ac:dyDescent="0.45">
      <c r="A40" t="s">
        <v>44</v>
      </c>
      <c r="B40" t="s">
        <v>45</v>
      </c>
      <c r="C40">
        <v>0.34302325500000003</v>
      </c>
      <c r="D40">
        <v>1.3333333329999999</v>
      </c>
      <c r="E40">
        <v>0.24858757000000001</v>
      </c>
      <c r="F40">
        <v>0.42937853100000001</v>
      </c>
      <c r="G40">
        <v>0.32203389799999999</v>
      </c>
      <c r="H40">
        <v>7.0175438000000007E-2</v>
      </c>
      <c r="I40">
        <v>8.7719298000000001E-2</v>
      </c>
      <c r="J40">
        <v>2</v>
      </c>
      <c r="K40">
        <v>2.6315788999999999E-2</v>
      </c>
      <c r="L40">
        <v>0</v>
      </c>
      <c r="M40">
        <v>0</v>
      </c>
      <c r="N40">
        <v>0.36723164000000003</v>
      </c>
      <c r="O40">
        <v>0.33333332999999998</v>
      </c>
      <c r="P40">
        <v>0.29943502999999999</v>
      </c>
      <c r="Q40">
        <v>0.13559321999999999</v>
      </c>
      <c r="R40">
        <v>0.50847458000000001</v>
      </c>
      <c r="S40">
        <v>0.35593219999999998</v>
      </c>
      <c r="T40" t="s">
        <v>44</v>
      </c>
      <c r="U40">
        <v>21618</v>
      </c>
      <c r="V40">
        <v>664761</v>
      </c>
    </row>
    <row r="41" spans="1:22" x14ac:dyDescent="0.45">
      <c r="A41" t="s">
        <v>106</v>
      </c>
      <c r="B41" t="s">
        <v>30</v>
      </c>
      <c r="C41">
        <v>0.325396825</v>
      </c>
      <c r="D41">
        <v>1.3333333329999999</v>
      </c>
      <c r="E41">
        <v>0.18840579700000001</v>
      </c>
      <c r="F41">
        <v>0.46376811499999998</v>
      </c>
      <c r="G41">
        <v>0.34782608599999998</v>
      </c>
      <c r="H41">
        <v>8.3333332999999996E-2</v>
      </c>
      <c r="I41">
        <v>0.25</v>
      </c>
      <c r="J41">
        <v>5</v>
      </c>
      <c r="K41">
        <v>7.8125E-2</v>
      </c>
      <c r="L41">
        <v>0</v>
      </c>
      <c r="M41">
        <v>0</v>
      </c>
      <c r="N41">
        <v>0.33333332999999998</v>
      </c>
      <c r="O41">
        <v>0.37681158999999997</v>
      </c>
      <c r="P41">
        <v>0.28985506999999999</v>
      </c>
      <c r="Q41">
        <v>0.10869565</v>
      </c>
      <c r="R41">
        <v>0.53623187999999999</v>
      </c>
      <c r="S41">
        <v>0.35507245999999998</v>
      </c>
      <c r="T41" t="s">
        <v>107</v>
      </c>
      <c r="U41">
        <v>13066</v>
      </c>
      <c r="V41">
        <v>606192</v>
      </c>
    </row>
    <row r="42" spans="1:22" x14ac:dyDescent="0.45">
      <c r="A42" t="s">
        <v>204</v>
      </c>
      <c r="B42" t="s">
        <v>96</v>
      </c>
      <c r="C42">
        <v>0.20740740699999999</v>
      </c>
      <c r="D42">
        <v>1.0689655170000001</v>
      </c>
      <c r="E42">
        <v>0.16666666599999999</v>
      </c>
      <c r="F42">
        <v>0.43055555499999998</v>
      </c>
      <c r="G42">
        <v>0.402777777</v>
      </c>
      <c r="H42">
        <v>0.18965517200000001</v>
      </c>
      <c r="I42">
        <v>0.15517241300000001</v>
      </c>
      <c r="J42">
        <v>4</v>
      </c>
      <c r="K42">
        <v>6.4516129000000005E-2</v>
      </c>
      <c r="L42">
        <v>0</v>
      </c>
      <c r="M42">
        <v>0</v>
      </c>
      <c r="N42">
        <v>0.52083332999999998</v>
      </c>
      <c r="O42">
        <v>0.28472222000000003</v>
      </c>
      <c r="P42">
        <v>0.19444444</v>
      </c>
      <c r="Q42">
        <v>0.20138888999999999</v>
      </c>
      <c r="R42">
        <v>0.44444444</v>
      </c>
      <c r="S42">
        <v>0.35416667000000002</v>
      </c>
      <c r="T42" t="s">
        <v>204</v>
      </c>
      <c r="U42">
        <v>21897</v>
      </c>
      <c r="V42">
        <v>666624</v>
      </c>
    </row>
    <row r="43" spans="1:22" x14ac:dyDescent="0.45">
      <c r="A43" t="s">
        <v>167</v>
      </c>
      <c r="B43" t="s">
        <v>47</v>
      </c>
      <c r="C43">
        <v>0.28799999999999998</v>
      </c>
      <c r="D43">
        <v>0.7</v>
      </c>
      <c r="E43">
        <v>0.233082706</v>
      </c>
      <c r="F43">
        <v>0.31578947299999999</v>
      </c>
      <c r="G43">
        <v>0.45112781899999999</v>
      </c>
      <c r="H43">
        <v>0.05</v>
      </c>
      <c r="I43">
        <v>0.133333333</v>
      </c>
      <c r="J43">
        <v>3</v>
      </c>
      <c r="K43">
        <v>7.1428570999999996E-2</v>
      </c>
      <c r="L43">
        <v>0</v>
      </c>
      <c r="M43">
        <v>0</v>
      </c>
      <c r="N43">
        <v>0.44360902000000002</v>
      </c>
      <c r="O43">
        <v>0.29323307999999998</v>
      </c>
      <c r="P43">
        <v>0.26315789000000001</v>
      </c>
      <c r="Q43">
        <v>0.14285713999999999</v>
      </c>
      <c r="R43">
        <v>0.50375939999999997</v>
      </c>
      <c r="S43">
        <v>0.35338345999999998</v>
      </c>
      <c r="T43" t="s">
        <v>167</v>
      </c>
      <c r="U43">
        <v>14344</v>
      </c>
      <c r="V43">
        <v>621566</v>
      </c>
    </row>
    <row r="44" spans="1:22" x14ac:dyDescent="0.45">
      <c r="A44" t="s">
        <v>203</v>
      </c>
      <c r="B44" t="s">
        <v>41</v>
      </c>
      <c r="C44">
        <v>0.29761904700000003</v>
      </c>
      <c r="D44">
        <v>1.0571428570000001</v>
      </c>
      <c r="E44">
        <v>0.2</v>
      </c>
      <c r="F44">
        <v>0.41111111099999997</v>
      </c>
      <c r="G44">
        <v>0.38888888799999999</v>
      </c>
      <c r="H44">
        <v>0</v>
      </c>
      <c r="I44">
        <v>0.2</v>
      </c>
      <c r="J44">
        <v>0</v>
      </c>
      <c r="K44">
        <v>0</v>
      </c>
      <c r="L44">
        <v>0</v>
      </c>
      <c r="M44">
        <v>0</v>
      </c>
      <c r="N44">
        <v>0.51648351999999997</v>
      </c>
      <c r="O44">
        <v>0.28571428999999998</v>
      </c>
      <c r="P44">
        <v>0.19780220000000001</v>
      </c>
      <c r="Q44">
        <v>9.8901100000000006E-2</v>
      </c>
      <c r="R44">
        <v>0.54945054999999998</v>
      </c>
      <c r="S44">
        <v>0.35164835</v>
      </c>
      <c r="T44" t="s">
        <v>203</v>
      </c>
      <c r="U44">
        <v>21853</v>
      </c>
      <c r="V44">
        <v>666181</v>
      </c>
    </row>
    <row r="45" spans="1:22" x14ac:dyDescent="0.45">
      <c r="A45" t="s">
        <v>193</v>
      </c>
      <c r="B45" t="s">
        <v>43</v>
      </c>
      <c r="C45">
        <v>0.27586206800000002</v>
      </c>
      <c r="D45">
        <v>2.3333333330000001</v>
      </c>
      <c r="E45">
        <v>0.15730337</v>
      </c>
      <c r="F45">
        <v>0.58988764000000005</v>
      </c>
      <c r="G45">
        <v>0.25280898800000001</v>
      </c>
      <c r="H45">
        <v>2.2222222E-2</v>
      </c>
      <c r="I45">
        <v>8.8888887999999999E-2</v>
      </c>
      <c r="J45">
        <v>5</v>
      </c>
      <c r="K45">
        <v>4.7619046999999998E-2</v>
      </c>
      <c r="L45">
        <v>0</v>
      </c>
      <c r="M45">
        <v>0</v>
      </c>
      <c r="N45">
        <v>0.2247191</v>
      </c>
      <c r="O45">
        <v>0.42134831</v>
      </c>
      <c r="P45">
        <v>0.35393258</v>
      </c>
      <c r="Q45">
        <v>0.12921347999999999</v>
      </c>
      <c r="R45">
        <v>0.52247191000000004</v>
      </c>
      <c r="S45">
        <v>0.34831461000000002</v>
      </c>
      <c r="T45" t="s">
        <v>194</v>
      </c>
      <c r="U45">
        <v>16578</v>
      </c>
      <c r="V45">
        <v>650490</v>
      </c>
    </row>
    <row r="46" spans="1:22" x14ac:dyDescent="0.45">
      <c r="A46" t="s">
        <v>83</v>
      </c>
      <c r="B46" t="s">
        <v>84</v>
      </c>
      <c r="C46">
        <v>0.328571428</v>
      </c>
      <c r="D46">
        <v>1.3018867919999999</v>
      </c>
      <c r="E46">
        <v>0.15862068900000001</v>
      </c>
      <c r="F46">
        <v>0.47586206800000003</v>
      </c>
      <c r="G46">
        <v>0.36551724099999999</v>
      </c>
      <c r="H46">
        <v>7.5471698000000004E-2</v>
      </c>
      <c r="I46">
        <v>0.15094339600000001</v>
      </c>
      <c r="J46">
        <v>5</v>
      </c>
      <c r="K46">
        <v>7.2463767999999998E-2</v>
      </c>
      <c r="L46">
        <v>2</v>
      </c>
      <c r="M46">
        <v>0.66666666600000002</v>
      </c>
      <c r="N46">
        <v>0.43918919000000001</v>
      </c>
      <c r="O46">
        <v>0.35135135000000001</v>
      </c>
      <c r="P46">
        <v>0.20945945999999999</v>
      </c>
      <c r="Q46">
        <v>0.16216216</v>
      </c>
      <c r="R46">
        <v>0.49324324000000003</v>
      </c>
      <c r="S46">
        <v>0.34459458999999998</v>
      </c>
      <c r="T46" t="s">
        <v>83</v>
      </c>
      <c r="U46">
        <v>20454</v>
      </c>
      <c r="V46">
        <v>665862</v>
      </c>
    </row>
    <row r="47" spans="1:22" x14ac:dyDescent="0.45">
      <c r="A47" t="s">
        <v>196</v>
      </c>
      <c r="B47" t="s">
        <v>90</v>
      </c>
      <c r="C47">
        <v>0.30327868800000002</v>
      </c>
      <c r="D47">
        <v>1.170212765</v>
      </c>
      <c r="E47">
        <v>0.20930232500000001</v>
      </c>
      <c r="F47">
        <v>0.42635658900000001</v>
      </c>
      <c r="G47">
        <v>0.36434108500000001</v>
      </c>
      <c r="H47">
        <v>4.2553190999999997E-2</v>
      </c>
      <c r="I47">
        <v>0.14893617000000001</v>
      </c>
      <c r="J47">
        <v>3</v>
      </c>
      <c r="K47">
        <v>5.4545454E-2</v>
      </c>
      <c r="L47">
        <v>0</v>
      </c>
      <c r="M47">
        <v>0</v>
      </c>
      <c r="N47">
        <v>0.37984496000000001</v>
      </c>
      <c r="O47">
        <v>0.37984496000000001</v>
      </c>
      <c r="P47">
        <v>0.24031008000000001</v>
      </c>
      <c r="Q47">
        <v>7.7519379999999999E-2</v>
      </c>
      <c r="R47">
        <v>0.58139534999999998</v>
      </c>
      <c r="S47">
        <v>0.34108527</v>
      </c>
      <c r="T47" t="s">
        <v>196</v>
      </c>
      <c r="U47">
        <v>9218</v>
      </c>
      <c r="V47">
        <v>502671</v>
      </c>
    </row>
    <row r="48" spans="1:22" x14ac:dyDescent="0.45">
      <c r="A48" t="s">
        <v>128</v>
      </c>
      <c r="B48" t="s">
        <v>35</v>
      </c>
      <c r="C48">
        <v>0.33333333300000001</v>
      </c>
      <c r="D48">
        <v>1.3137254899999999</v>
      </c>
      <c r="E48">
        <v>0.18055555500000001</v>
      </c>
      <c r="F48">
        <v>0.465277777</v>
      </c>
      <c r="G48">
        <v>0.35416666600000002</v>
      </c>
      <c r="H48">
        <v>9.8039214999999999E-2</v>
      </c>
      <c r="I48">
        <v>0.117647058</v>
      </c>
      <c r="J48">
        <v>4</v>
      </c>
      <c r="K48">
        <v>5.9701492000000002E-2</v>
      </c>
      <c r="L48">
        <v>0</v>
      </c>
      <c r="M48">
        <v>0</v>
      </c>
      <c r="N48">
        <v>0.31944444</v>
      </c>
      <c r="O48">
        <v>0.36111111000000001</v>
      </c>
      <c r="P48">
        <v>0.31944444</v>
      </c>
      <c r="Q48">
        <v>0.16666666999999999</v>
      </c>
      <c r="R48">
        <v>0.49305556</v>
      </c>
      <c r="S48">
        <v>0.34027777999999997</v>
      </c>
      <c r="T48" t="s">
        <v>128</v>
      </c>
      <c r="U48">
        <v>18373</v>
      </c>
      <c r="V48">
        <v>663624</v>
      </c>
    </row>
    <row r="49" spans="1:22" x14ac:dyDescent="0.45">
      <c r="A49" t="s">
        <v>48</v>
      </c>
      <c r="B49" t="s">
        <v>49</v>
      </c>
      <c r="C49">
        <v>0.24137931000000001</v>
      </c>
      <c r="D49">
        <v>0.62886597899999996</v>
      </c>
      <c r="E49">
        <v>0.164021164</v>
      </c>
      <c r="F49">
        <v>0.32275132200000001</v>
      </c>
      <c r="G49">
        <v>0.51322751300000002</v>
      </c>
      <c r="H49">
        <v>8.2474225999999998E-2</v>
      </c>
      <c r="I49">
        <v>0.15463917499999999</v>
      </c>
      <c r="J49">
        <v>3</v>
      </c>
      <c r="K49">
        <v>4.9180327000000003E-2</v>
      </c>
      <c r="L49">
        <v>0</v>
      </c>
      <c r="M49">
        <v>0</v>
      </c>
      <c r="N49">
        <v>0.48677249</v>
      </c>
      <c r="O49">
        <v>0.30687830999999999</v>
      </c>
      <c r="P49">
        <v>0.20634921000000001</v>
      </c>
      <c r="Q49">
        <v>0.12169312</v>
      </c>
      <c r="R49">
        <v>0.53968254000000004</v>
      </c>
      <c r="S49">
        <v>0.33862434000000002</v>
      </c>
      <c r="T49" t="s">
        <v>50</v>
      </c>
      <c r="U49">
        <v>13510</v>
      </c>
      <c r="V49">
        <v>608070</v>
      </c>
    </row>
    <row r="50" spans="1:22" x14ac:dyDescent="0.45">
      <c r="A50" t="s">
        <v>81</v>
      </c>
      <c r="B50" t="s">
        <v>64</v>
      </c>
      <c r="C50">
        <v>0.36885245900000002</v>
      </c>
      <c r="D50">
        <v>1.170212765</v>
      </c>
      <c r="E50">
        <v>0.184</v>
      </c>
      <c r="F50">
        <v>0.44</v>
      </c>
      <c r="G50">
        <v>0.376</v>
      </c>
      <c r="H50">
        <v>4.2553190999999997E-2</v>
      </c>
      <c r="I50">
        <v>0.106382978</v>
      </c>
      <c r="J50">
        <v>5</v>
      </c>
      <c r="K50">
        <v>9.0909089999999998E-2</v>
      </c>
      <c r="L50">
        <v>0</v>
      </c>
      <c r="M50">
        <v>0</v>
      </c>
      <c r="N50">
        <v>0.43846153999999998</v>
      </c>
      <c r="O50">
        <v>0.33076923000000003</v>
      </c>
      <c r="P50">
        <v>0.23076922999999999</v>
      </c>
      <c r="Q50">
        <v>0.13846153999999999</v>
      </c>
      <c r="R50">
        <v>0.52307691999999995</v>
      </c>
      <c r="S50">
        <v>0.33846154000000001</v>
      </c>
      <c r="T50" t="s">
        <v>81</v>
      </c>
      <c r="U50">
        <v>25479</v>
      </c>
      <c r="V50">
        <v>686668</v>
      </c>
    </row>
    <row r="51" spans="1:22" x14ac:dyDescent="0.45">
      <c r="A51" t="s">
        <v>71</v>
      </c>
      <c r="B51" t="s">
        <v>30</v>
      </c>
      <c r="C51">
        <v>0.32374100700000003</v>
      </c>
      <c r="D51">
        <v>0.746031746</v>
      </c>
      <c r="E51">
        <v>0.24137931000000001</v>
      </c>
      <c r="F51">
        <v>0.32413793099999999</v>
      </c>
      <c r="G51">
        <v>0.43448275800000002</v>
      </c>
      <c r="H51">
        <v>4.7619046999999998E-2</v>
      </c>
      <c r="I51">
        <v>9.5238094999999995E-2</v>
      </c>
      <c r="J51">
        <v>4</v>
      </c>
      <c r="K51">
        <v>8.5106381999999994E-2</v>
      </c>
      <c r="L51">
        <v>0</v>
      </c>
      <c r="M51">
        <v>0</v>
      </c>
      <c r="N51">
        <v>0.34482759000000002</v>
      </c>
      <c r="O51">
        <v>0.40689655000000002</v>
      </c>
      <c r="P51">
        <v>0.24827585999999999</v>
      </c>
      <c r="Q51">
        <v>0.15172414000000001</v>
      </c>
      <c r="R51">
        <v>0.51034482999999997</v>
      </c>
      <c r="S51">
        <v>0.33793103000000002</v>
      </c>
      <c r="T51" t="s">
        <v>71</v>
      </c>
      <c r="U51">
        <v>19197</v>
      </c>
      <c r="V51">
        <v>669257</v>
      </c>
    </row>
    <row r="52" spans="1:22" x14ac:dyDescent="0.45">
      <c r="A52" t="s">
        <v>92</v>
      </c>
      <c r="B52" t="s">
        <v>28</v>
      </c>
      <c r="C52">
        <v>0.31073446300000002</v>
      </c>
      <c r="D52">
        <v>1.6538461529999999</v>
      </c>
      <c r="E52">
        <v>0.23756906</v>
      </c>
      <c r="F52">
        <v>0.47513812100000002</v>
      </c>
      <c r="G52">
        <v>0.28729281699999998</v>
      </c>
      <c r="H52">
        <v>0.15384615300000001</v>
      </c>
      <c r="I52">
        <v>9.6153846000000001E-2</v>
      </c>
      <c r="J52">
        <v>4</v>
      </c>
      <c r="K52">
        <v>4.6511627E-2</v>
      </c>
      <c r="L52">
        <v>1</v>
      </c>
      <c r="M52">
        <v>0.33333333300000001</v>
      </c>
      <c r="N52">
        <v>0.36413043</v>
      </c>
      <c r="O52">
        <v>0.39673913</v>
      </c>
      <c r="P52">
        <v>0.23913043</v>
      </c>
      <c r="Q52">
        <v>0.10869565</v>
      </c>
      <c r="R52">
        <v>0.55434782999999999</v>
      </c>
      <c r="S52">
        <v>0.33695651999999998</v>
      </c>
      <c r="T52" t="s">
        <v>92</v>
      </c>
      <c r="U52">
        <v>22715</v>
      </c>
      <c r="V52">
        <v>672580</v>
      </c>
    </row>
    <row r="53" spans="1:22" x14ac:dyDescent="0.45">
      <c r="A53" t="s">
        <v>162</v>
      </c>
      <c r="B53" t="s">
        <v>96</v>
      </c>
      <c r="C53">
        <v>0.30434782599999999</v>
      </c>
      <c r="D53">
        <v>1.3414634139999999</v>
      </c>
      <c r="E53">
        <v>0.186440677</v>
      </c>
      <c r="F53">
        <v>0.46610169400000001</v>
      </c>
      <c r="G53">
        <v>0.34745762699999999</v>
      </c>
      <c r="H53">
        <v>9.7560974999999994E-2</v>
      </c>
      <c r="I53">
        <v>9.7560974999999994E-2</v>
      </c>
      <c r="J53">
        <v>6</v>
      </c>
      <c r="K53">
        <v>0.109090909</v>
      </c>
      <c r="L53">
        <v>1</v>
      </c>
      <c r="M53">
        <v>1</v>
      </c>
      <c r="N53">
        <v>0.43697479</v>
      </c>
      <c r="O53">
        <v>0.27731092000000002</v>
      </c>
      <c r="P53">
        <v>0.28571428999999998</v>
      </c>
      <c r="Q53">
        <v>0.15126049999999999</v>
      </c>
      <c r="R53">
        <v>0.51260503999999996</v>
      </c>
      <c r="S53">
        <v>0.33613444999999997</v>
      </c>
      <c r="T53" t="s">
        <v>162</v>
      </c>
      <c r="U53">
        <v>17919</v>
      </c>
      <c r="V53">
        <v>664023</v>
      </c>
    </row>
    <row r="54" spans="1:22" x14ac:dyDescent="0.45">
      <c r="A54" t="s">
        <v>217</v>
      </c>
      <c r="B54" t="s">
        <v>43</v>
      </c>
      <c r="C54">
        <v>0.18333333299999999</v>
      </c>
      <c r="D54">
        <v>1.017857142</v>
      </c>
      <c r="E54">
        <v>0.1171875</v>
      </c>
      <c r="F54">
        <v>0.4453125</v>
      </c>
      <c r="G54">
        <v>0.4375</v>
      </c>
      <c r="H54">
        <v>0.14285714199999999</v>
      </c>
      <c r="I54">
        <v>0.14285714199999999</v>
      </c>
      <c r="J54">
        <v>3</v>
      </c>
      <c r="K54">
        <v>5.2631577999999998E-2</v>
      </c>
      <c r="L54">
        <v>0</v>
      </c>
      <c r="M54">
        <v>0</v>
      </c>
      <c r="N54">
        <v>0.3984375</v>
      </c>
      <c r="O54">
        <v>0.3515625</v>
      </c>
      <c r="P54">
        <v>0.25</v>
      </c>
      <c r="Q54">
        <v>0.1796875</v>
      </c>
      <c r="R54">
        <v>0.484375</v>
      </c>
      <c r="S54">
        <v>0.3359375</v>
      </c>
      <c r="T54" t="s">
        <v>217</v>
      </c>
      <c r="U54">
        <v>19290</v>
      </c>
      <c r="V54">
        <v>668227</v>
      </c>
    </row>
    <row r="55" spans="1:22" x14ac:dyDescent="0.45">
      <c r="A55" t="s">
        <v>74</v>
      </c>
      <c r="B55" t="s">
        <v>64</v>
      </c>
      <c r="C55">
        <v>0.387323943</v>
      </c>
      <c r="D55">
        <v>0.73134328299999996</v>
      </c>
      <c r="E55">
        <v>0.22147650999999999</v>
      </c>
      <c r="F55">
        <v>0.32885905999999998</v>
      </c>
      <c r="G55">
        <v>0.44966442899999998</v>
      </c>
      <c r="H55">
        <v>0.104477611</v>
      </c>
      <c r="I55">
        <v>0.104477611</v>
      </c>
      <c r="J55">
        <v>3</v>
      </c>
      <c r="K55">
        <v>6.1224489E-2</v>
      </c>
      <c r="L55">
        <v>0</v>
      </c>
      <c r="M55">
        <v>0</v>
      </c>
      <c r="N55">
        <v>0.44078947000000002</v>
      </c>
      <c r="O55">
        <v>0.32236841999999999</v>
      </c>
      <c r="P55">
        <v>0.23684210999999999</v>
      </c>
      <c r="Q55">
        <v>0.11842105</v>
      </c>
      <c r="R55">
        <v>0.54605263000000004</v>
      </c>
      <c r="S55">
        <v>0.33552631999999999</v>
      </c>
      <c r="T55" t="s">
        <v>74</v>
      </c>
      <c r="U55">
        <v>24064</v>
      </c>
      <c r="V55">
        <v>678662</v>
      </c>
    </row>
    <row r="56" spans="1:22" x14ac:dyDescent="0.45">
      <c r="A56" t="s">
        <v>188</v>
      </c>
      <c r="B56" t="s">
        <v>53</v>
      </c>
      <c r="C56">
        <v>0.28666666600000001</v>
      </c>
      <c r="D56">
        <v>1.529411764</v>
      </c>
      <c r="E56">
        <v>0.16233766199999999</v>
      </c>
      <c r="F56">
        <v>0.50649350599999998</v>
      </c>
      <c r="G56">
        <v>0.331168831</v>
      </c>
      <c r="H56">
        <v>0.13725490100000001</v>
      </c>
      <c r="I56">
        <v>9.8039214999999999E-2</v>
      </c>
      <c r="J56">
        <v>4</v>
      </c>
      <c r="K56">
        <v>5.1282051000000002E-2</v>
      </c>
      <c r="L56">
        <v>0</v>
      </c>
      <c r="M56">
        <v>0</v>
      </c>
      <c r="N56">
        <v>0.4</v>
      </c>
      <c r="O56">
        <v>0.33548387000000002</v>
      </c>
      <c r="P56">
        <v>0.26451613000000002</v>
      </c>
      <c r="Q56">
        <v>0.14838709999999999</v>
      </c>
      <c r="R56">
        <v>0.51612902999999999</v>
      </c>
      <c r="S56">
        <v>0.33548387000000002</v>
      </c>
      <c r="T56" t="s">
        <v>188</v>
      </c>
      <c r="U56">
        <v>11493</v>
      </c>
      <c r="V56">
        <v>592518</v>
      </c>
    </row>
    <row r="57" spans="1:22" x14ac:dyDescent="0.45">
      <c r="A57" t="s">
        <v>57</v>
      </c>
      <c r="B57" t="s">
        <v>35</v>
      </c>
      <c r="C57">
        <v>0.32500000000000001</v>
      </c>
      <c r="D57">
        <v>0.816901408</v>
      </c>
      <c r="E57">
        <v>0.24117647</v>
      </c>
      <c r="F57">
        <v>0.34117647000000001</v>
      </c>
      <c r="G57">
        <v>0.41764705800000002</v>
      </c>
      <c r="H57">
        <v>4.2253521000000002E-2</v>
      </c>
      <c r="I57">
        <v>0.14084506999999999</v>
      </c>
      <c r="J57">
        <v>1</v>
      </c>
      <c r="K57">
        <v>1.7241379000000001E-2</v>
      </c>
      <c r="L57">
        <v>0</v>
      </c>
      <c r="M57">
        <v>0</v>
      </c>
      <c r="N57">
        <v>0.42352941</v>
      </c>
      <c r="O57">
        <v>0.36470587999999998</v>
      </c>
      <c r="P57">
        <v>0.21176470999999999</v>
      </c>
      <c r="Q57">
        <v>0.12941175999999999</v>
      </c>
      <c r="R57">
        <v>0.53529411999999998</v>
      </c>
      <c r="S57">
        <v>0.33529411999999997</v>
      </c>
      <c r="T57" t="s">
        <v>57</v>
      </c>
      <c r="U57">
        <v>26288</v>
      </c>
      <c r="V57">
        <v>668939</v>
      </c>
    </row>
    <row r="58" spans="1:22" x14ac:dyDescent="0.45">
      <c r="A58" t="s">
        <v>119</v>
      </c>
      <c r="B58" t="s">
        <v>103</v>
      </c>
      <c r="C58">
        <v>0.22155688600000001</v>
      </c>
      <c r="D58">
        <v>0.86486486399999996</v>
      </c>
      <c r="E58">
        <v>0.20689655100000001</v>
      </c>
      <c r="F58">
        <v>0.36781609100000001</v>
      </c>
      <c r="G58">
        <v>0.42528735600000001</v>
      </c>
      <c r="H58">
        <v>8.1081080999999999E-2</v>
      </c>
      <c r="I58">
        <v>9.4594594000000004E-2</v>
      </c>
      <c r="J58">
        <v>5</v>
      </c>
      <c r="K58">
        <v>7.8125E-2</v>
      </c>
      <c r="L58">
        <v>0</v>
      </c>
      <c r="M58">
        <v>0</v>
      </c>
      <c r="N58">
        <v>0.44827586000000003</v>
      </c>
      <c r="O58">
        <v>0.36206896999999999</v>
      </c>
      <c r="P58">
        <v>0.18965517000000001</v>
      </c>
      <c r="Q58">
        <v>0.13218390999999999</v>
      </c>
      <c r="R58">
        <v>0.53448275999999995</v>
      </c>
      <c r="S58">
        <v>0.33333332999999998</v>
      </c>
      <c r="T58" t="s">
        <v>119</v>
      </c>
      <c r="U58">
        <v>12916</v>
      </c>
      <c r="V58">
        <v>596019</v>
      </c>
    </row>
    <row r="59" spans="1:22" x14ac:dyDescent="0.45">
      <c r="A59" t="s">
        <v>127</v>
      </c>
      <c r="B59" t="s">
        <v>86</v>
      </c>
      <c r="C59">
        <v>0.25624999999999998</v>
      </c>
      <c r="D59">
        <v>1.571428571</v>
      </c>
      <c r="E59">
        <v>0.13772455</v>
      </c>
      <c r="F59">
        <v>0.526946107</v>
      </c>
      <c r="G59">
        <v>0.335329341</v>
      </c>
      <c r="H59">
        <v>0.14285714199999999</v>
      </c>
      <c r="I59">
        <v>0.14285714199999999</v>
      </c>
      <c r="J59">
        <v>13</v>
      </c>
      <c r="K59">
        <v>0.14772727199999999</v>
      </c>
      <c r="L59">
        <v>0</v>
      </c>
      <c r="M59">
        <v>0</v>
      </c>
      <c r="N59">
        <v>0.46428571000000002</v>
      </c>
      <c r="O59">
        <v>0.29166667000000002</v>
      </c>
      <c r="P59">
        <v>0.24404761999999999</v>
      </c>
      <c r="Q59">
        <v>0.20238095</v>
      </c>
      <c r="R59">
        <v>0.46428571000000002</v>
      </c>
      <c r="S59">
        <v>0.33333332999999998</v>
      </c>
      <c r="T59" t="s">
        <v>127</v>
      </c>
      <c r="U59">
        <v>16426</v>
      </c>
      <c r="V59">
        <v>642731</v>
      </c>
    </row>
    <row r="60" spans="1:22" x14ac:dyDescent="0.45">
      <c r="A60" t="s">
        <v>99</v>
      </c>
      <c r="B60" t="s">
        <v>53</v>
      </c>
      <c r="C60">
        <v>0.29559748400000002</v>
      </c>
      <c r="D60">
        <v>1.063492063</v>
      </c>
      <c r="E60">
        <v>0.21686746900000001</v>
      </c>
      <c r="F60">
        <v>0.40361445699999998</v>
      </c>
      <c r="G60">
        <v>0.37951807199999998</v>
      </c>
      <c r="H60">
        <v>4.7619046999999998E-2</v>
      </c>
      <c r="I60">
        <v>0.126984126</v>
      </c>
      <c r="J60">
        <v>2</v>
      </c>
      <c r="K60">
        <v>2.9850746000000001E-2</v>
      </c>
      <c r="L60">
        <v>1</v>
      </c>
      <c r="M60">
        <v>1</v>
      </c>
      <c r="N60">
        <v>0.35329340999999997</v>
      </c>
      <c r="O60">
        <v>0.38922156000000002</v>
      </c>
      <c r="P60">
        <v>0.25748503</v>
      </c>
      <c r="Q60">
        <v>0.11445783</v>
      </c>
      <c r="R60">
        <v>0.55421686999999997</v>
      </c>
      <c r="S60">
        <v>0.33132529999999999</v>
      </c>
      <c r="T60" t="s">
        <v>99</v>
      </c>
      <c r="U60">
        <v>18036</v>
      </c>
      <c r="V60">
        <v>630105</v>
      </c>
    </row>
    <row r="61" spans="1:22" x14ac:dyDescent="0.45">
      <c r="A61" t="s">
        <v>85</v>
      </c>
      <c r="B61" t="s">
        <v>86</v>
      </c>
      <c r="C61">
        <v>0.28082191699999998</v>
      </c>
      <c r="D61">
        <v>0.95384615299999997</v>
      </c>
      <c r="E61">
        <v>0.17532467500000001</v>
      </c>
      <c r="F61">
        <v>0.40259740199999999</v>
      </c>
      <c r="G61">
        <v>0.42207792199999999</v>
      </c>
      <c r="H61">
        <v>0.2</v>
      </c>
      <c r="I61">
        <v>0.123076923</v>
      </c>
      <c r="J61">
        <v>8</v>
      </c>
      <c r="K61">
        <v>0.12903225800000001</v>
      </c>
      <c r="L61">
        <v>0</v>
      </c>
      <c r="M61">
        <v>0</v>
      </c>
      <c r="N61">
        <v>0.34415583999999999</v>
      </c>
      <c r="O61">
        <v>0.36363635999999999</v>
      </c>
      <c r="P61">
        <v>0.29220779000000002</v>
      </c>
      <c r="Q61">
        <v>0.18831169</v>
      </c>
      <c r="R61">
        <v>0.48051948</v>
      </c>
      <c r="S61">
        <v>0.33116883000000003</v>
      </c>
      <c r="T61" t="s">
        <v>85</v>
      </c>
      <c r="U61">
        <v>16505</v>
      </c>
      <c r="V61">
        <v>656305</v>
      </c>
    </row>
    <row r="62" spans="1:22" x14ac:dyDescent="0.45">
      <c r="A62" t="s">
        <v>180</v>
      </c>
      <c r="B62" t="s">
        <v>78</v>
      </c>
      <c r="C62">
        <v>0.20930232500000001</v>
      </c>
      <c r="D62">
        <v>0.96610169400000001</v>
      </c>
      <c r="E62">
        <v>0.14705882300000001</v>
      </c>
      <c r="F62">
        <v>0.41911764699999998</v>
      </c>
      <c r="G62">
        <v>0.43382352899999999</v>
      </c>
      <c r="H62">
        <v>0.11864406700000001</v>
      </c>
      <c r="I62">
        <v>0.11864406700000001</v>
      </c>
      <c r="J62">
        <v>3</v>
      </c>
      <c r="K62">
        <v>5.2631577999999998E-2</v>
      </c>
      <c r="L62">
        <v>0</v>
      </c>
      <c r="M62">
        <v>0</v>
      </c>
      <c r="N62">
        <v>0.5</v>
      </c>
      <c r="O62">
        <v>0.35294118000000002</v>
      </c>
      <c r="P62">
        <v>0.14705882000000001</v>
      </c>
      <c r="Q62">
        <v>0.16911765000000001</v>
      </c>
      <c r="R62">
        <v>0.5</v>
      </c>
      <c r="S62">
        <v>0.33088234999999999</v>
      </c>
      <c r="T62" t="s">
        <v>180</v>
      </c>
      <c r="U62">
        <v>2396</v>
      </c>
      <c r="V62">
        <v>467793</v>
      </c>
    </row>
    <row r="63" spans="1:22" x14ac:dyDescent="0.45">
      <c r="A63" t="s">
        <v>185</v>
      </c>
      <c r="B63" t="s">
        <v>68</v>
      </c>
      <c r="C63">
        <v>0.26451612899999999</v>
      </c>
      <c r="D63">
        <v>1.031746031</v>
      </c>
      <c r="E63">
        <v>0.20496894399999999</v>
      </c>
      <c r="F63">
        <v>0.40372670799999999</v>
      </c>
      <c r="G63">
        <v>0.391304347</v>
      </c>
      <c r="H63">
        <v>9.5238094999999995E-2</v>
      </c>
      <c r="I63">
        <v>9.5238094999999995E-2</v>
      </c>
      <c r="J63">
        <v>2</v>
      </c>
      <c r="K63">
        <v>3.0769230000000002E-2</v>
      </c>
      <c r="L63">
        <v>0</v>
      </c>
      <c r="M63">
        <v>0</v>
      </c>
      <c r="N63">
        <v>0.44099379</v>
      </c>
      <c r="O63">
        <v>0.29192547000000002</v>
      </c>
      <c r="P63">
        <v>0.26708074999999998</v>
      </c>
      <c r="Q63">
        <v>0.18012422</v>
      </c>
      <c r="R63">
        <v>0.49068323000000003</v>
      </c>
      <c r="S63">
        <v>0.32919254999999997</v>
      </c>
      <c r="T63" t="s">
        <v>185</v>
      </c>
      <c r="U63">
        <v>19238</v>
      </c>
      <c r="V63">
        <v>666971</v>
      </c>
    </row>
    <row r="64" spans="1:22" x14ac:dyDescent="0.45">
      <c r="A64" t="s">
        <v>147</v>
      </c>
      <c r="B64" t="s">
        <v>47</v>
      </c>
      <c r="C64">
        <v>0.32</v>
      </c>
      <c r="D64">
        <v>2.236842105</v>
      </c>
      <c r="E64">
        <v>0.201298701</v>
      </c>
      <c r="F64">
        <v>0.551948051</v>
      </c>
      <c r="G64">
        <v>0.24675324600000001</v>
      </c>
      <c r="H64">
        <v>0.131578947</v>
      </c>
      <c r="I64">
        <v>0.131578947</v>
      </c>
      <c r="J64">
        <v>7</v>
      </c>
      <c r="K64">
        <v>8.2352940999999999E-2</v>
      </c>
      <c r="L64">
        <v>1</v>
      </c>
      <c r="M64">
        <v>1</v>
      </c>
      <c r="N64">
        <v>0.43870967999999999</v>
      </c>
      <c r="O64">
        <v>0.36774193999999999</v>
      </c>
      <c r="P64">
        <v>0.19354838999999999</v>
      </c>
      <c r="Q64">
        <v>0.19354838999999999</v>
      </c>
      <c r="R64">
        <v>0.47741935000000002</v>
      </c>
      <c r="S64">
        <v>0.32903226000000002</v>
      </c>
      <c r="T64" t="s">
        <v>147</v>
      </c>
      <c r="U64">
        <v>25931</v>
      </c>
      <c r="V64">
        <v>671739</v>
      </c>
    </row>
    <row r="65" spans="1:22" x14ac:dyDescent="0.45">
      <c r="A65" t="s">
        <v>219</v>
      </c>
      <c r="B65" t="s">
        <v>166</v>
      </c>
      <c r="C65">
        <v>0.24460431599999999</v>
      </c>
      <c r="D65">
        <v>0.72857142799999997</v>
      </c>
      <c r="E65">
        <v>0.15384615300000001</v>
      </c>
      <c r="F65">
        <v>0.35664335600000002</v>
      </c>
      <c r="G65">
        <v>0.48951048899999999</v>
      </c>
      <c r="H65">
        <v>0.171428571</v>
      </c>
      <c r="I65">
        <v>5.7142856999999998E-2</v>
      </c>
      <c r="J65">
        <v>2</v>
      </c>
      <c r="K65">
        <v>3.9215686E-2</v>
      </c>
      <c r="L65">
        <v>0</v>
      </c>
      <c r="M65">
        <v>0</v>
      </c>
      <c r="N65">
        <v>0.27272727000000002</v>
      </c>
      <c r="O65">
        <v>0.43356643</v>
      </c>
      <c r="P65">
        <v>0.29370628999999998</v>
      </c>
      <c r="Q65">
        <v>0.18181818</v>
      </c>
      <c r="R65">
        <v>0.48951049000000002</v>
      </c>
      <c r="S65">
        <v>0.32867132999999998</v>
      </c>
      <c r="T65" t="s">
        <v>219</v>
      </c>
      <c r="U65">
        <v>26197</v>
      </c>
      <c r="V65">
        <v>683734</v>
      </c>
    </row>
    <row r="66" spans="1:22" x14ac:dyDescent="0.45">
      <c r="A66" t="s">
        <v>101</v>
      </c>
      <c r="B66" t="s">
        <v>78</v>
      </c>
      <c r="C66">
        <v>0.33064516100000002</v>
      </c>
      <c r="D66">
        <v>1.375</v>
      </c>
      <c r="E66">
        <v>0.246031746</v>
      </c>
      <c r="F66">
        <v>0.43650793599999999</v>
      </c>
      <c r="G66">
        <v>0.31746031699999999</v>
      </c>
      <c r="H66">
        <v>0.05</v>
      </c>
      <c r="I66">
        <v>0.1</v>
      </c>
      <c r="J66">
        <v>6</v>
      </c>
      <c r="K66">
        <v>0.109090909</v>
      </c>
      <c r="L66">
        <v>0</v>
      </c>
      <c r="M66">
        <v>0</v>
      </c>
      <c r="N66">
        <v>0.421875</v>
      </c>
      <c r="O66">
        <v>0.296875</v>
      </c>
      <c r="P66">
        <v>0.28125</v>
      </c>
      <c r="Q66">
        <v>0.1640625</v>
      </c>
      <c r="R66">
        <v>0.5078125</v>
      </c>
      <c r="S66">
        <v>0.328125</v>
      </c>
      <c r="T66" t="s">
        <v>101</v>
      </c>
      <c r="U66">
        <v>17338</v>
      </c>
      <c r="V66">
        <v>650489</v>
      </c>
    </row>
    <row r="67" spans="1:22" x14ac:dyDescent="0.45">
      <c r="A67" t="s">
        <v>154</v>
      </c>
      <c r="B67" t="s">
        <v>105</v>
      </c>
      <c r="C67">
        <v>0.31967213100000003</v>
      </c>
      <c r="D67">
        <v>1.1063829780000001</v>
      </c>
      <c r="E67">
        <v>0.21428571399999999</v>
      </c>
      <c r="F67">
        <v>0.41269841200000001</v>
      </c>
      <c r="G67">
        <v>0.373015873</v>
      </c>
      <c r="H67">
        <v>0.14893617000000001</v>
      </c>
      <c r="I67">
        <v>0.127659574</v>
      </c>
      <c r="J67">
        <v>4</v>
      </c>
      <c r="K67">
        <v>7.6923076000000007E-2</v>
      </c>
      <c r="L67">
        <v>1</v>
      </c>
      <c r="M67">
        <v>0.5</v>
      </c>
      <c r="N67">
        <v>0.4453125</v>
      </c>
      <c r="O67">
        <v>0.34375</v>
      </c>
      <c r="P67">
        <v>0.2109375</v>
      </c>
      <c r="Q67">
        <v>0.1484375</v>
      </c>
      <c r="R67">
        <v>0.5234375</v>
      </c>
      <c r="S67">
        <v>0.328125</v>
      </c>
      <c r="T67" t="s">
        <v>154</v>
      </c>
      <c r="U67">
        <v>31347</v>
      </c>
      <c r="V67">
        <v>687263</v>
      </c>
    </row>
    <row r="68" spans="1:22" x14ac:dyDescent="0.45">
      <c r="A68" t="s">
        <v>220</v>
      </c>
      <c r="B68" t="s">
        <v>64</v>
      </c>
      <c r="C68">
        <v>0.266666666</v>
      </c>
      <c r="D68">
        <v>0.85185185100000005</v>
      </c>
      <c r="E68">
        <v>0.180327868</v>
      </c>
      <c r="F68">
        <v>0.37704917999999998</v>
      </c>
      <c r="G68">
        <v>0.44262295000000001</v>
      </c>
      <c r="H68">
        <v>0.111111111</v>
      </c>
      <c r="I68">
        <v>3.7037037000000002E-2</v>
      </c>
      <c r="J68">
        <v>4</v>
      </c>
      <c r="K68">
        <v>8.6956520999999995E-2</v>
      </c>
      <c r="L68">
        <v>0</v>
      </c>
      <c r="M68">
        <v>0</v>
      </c>
      <c r="N68">
        <v>0.40983607</v>
      </c>
      <c r="O68">
        <v>0.33606556999999998</v>
      </c>
      <c r="P68">
        <v>0.25409836000000002</v>
      </c>
      <c r="Q68">
        <v>0.20491803</v>
      </c>
      <c r="R68">
        <v>0.46721310999999999</v>
      </c>
      <c r="S68">
        <v>0.32786884999999999</v>
      </c>
      <c r="T68" t="s">
        <v>220</v>
      </c>
      <c r="U68">
        <v>20543</v>
      </c>
      <c r="V68">
        <v>660707</v>
      </c>
    </row>
    <row r="69" spans="1:22" x14ac:dyDescent="0.45">
      <c r="A69" t="s">
        <v>116</v>
      </c>
      <c r="B69" t="s">
        <v>53</v>
      </c>
      <c r="C69">
        <v>0.28301886700000001</v>
      </c>
      <c r="D69">
        <v>1.3220338979999999</v>
      </c>
      <c r="E69">
        <v>0.18452380900000001</v>
      </c>
      <c r="F69">
        <v>0.46428571400000002</v>
      </c>
      <c r="G69">
        <v>0.35119047599999997</v>
      </c>
      <c r="H69">
        <v>6.7796609999999993E-2</v>
      </c>
      <c r="I69">
        <v>0.15254237200000001</v>
      </c>
      <c r="J69">
        <v>6</v>
      </c>
      <c r="K69">
        <v>7.6923076000000007E-2</v>
      </c>
      <c r="L69">
        <v>0</v>
      </c>
      <c r="M69">
        <v>0</v>
      </c>
      <c r="N69">
        <v>0.41666667000000002</v>
      </c>
      <c r="O69">
        <v>0.31547618999999999</v>
      </c>
      <c r="P69">
        <v>0.26785713999999999</v>
      </c>
      <c r="Q69">
        <v>0.13095238000000001</v>
      </c>
      <c r="R69">
        <v>0.54166667000000002</v>
      </c>
      <c r="S69">
        <v>0.32738095</v>
      </c>
      <c r="T69" t="s">
        <v>116</v>
      </c>
      <c r="U69">
        <v>19709</v>
      </c>
      <c r="V69">
        <v>665487</v>
      </c>
    </row>
    <row r="70" spans="1:22" x14ac:dyDescent="0.45">
      <c r="A70" t="s">
        <v>130</v>
      </c>
      <c r="B70" t="s">
        <v>125</v>
      </c>
      <c r="C70">
        <v>0.30578512299999999</v>
      </c>
      <c r="D70">
        <v>1.512820512</v>
      </c>
      <c r="E70">
        <v>0.216</v>
      </c>
      <c r="F70">
        <v>0.47199999999999998</v>
      </c>
      <c r="G70">
        <v>0.312</v>
      </c>
      <c r="H70">
        <v>7.6923076000000007E-2</v>
      </c>
      <c r="I70">
        <v>0.128205128</v>
      </c>
      <c r="J70">
        <v>5</v>
      </c>
      <c r="K70">
        <v>8.4745762000000002E-2</v>
      </c>
      <c r="L70">
        <v>0</v>
      </c>
      <c r="M70">
        <v>0</v>
      </c>
      <c r="N70">
        <v>0.29365078999999999</v>
      </c>
      <c r="O70">
        <v>0.38095237999999998</v>
      </c>
      <c r="P70">
        <v>0.32539683000000003</v>
      </c>
      <c r="Q70">
        <v>0.16666666999999999</v>
      </c>
      <c r="R70">
        <v>0.50793650999999995</v>
      </c>
      <c r="S70">
        <v>0.32539683000000003</v>
      </c>
      <c r="T70" t="s">
        <v>131</v>
      </c>
      <c r="U70">
        <v>20391</v>
      </c>
      <c r="V70">
        <v>671277</v>
      </c>
    </row>
    <row r="71" spans="1:22" x14ac:dyDescent="0.45">
      <c r="A71" t="s">
        <v>122</v>
      </c>
      <c r="B71" t="s">
        <v>96</v>
      </c>
      <c r="C71">
        <v>0.327731092</v>
      </c>
      <c r="D71">
        <v>0.98039215599999996</v>
      </c>
      <c r="E71">
        <v>0.17886178799999999</v>
      </c>
      <c r="F71">
        <v>0.40650406500000003</v>
      </c>
      <c r="G71">
        <v>0.41463414599999998</v>
      </c>
      <c r="H71">
        <v>7.8431371999999999E-2</v>
      </c>
      <c r="I71">
        <v>7.8431371999999999E-2</v>
      </c>
      <c r="J71">
        <v>2</v>
      </c>
      <c r="K71">
        <v>0.04</v>
      </c>
      <c r="L71">
        <v>0</v>
      </c>
      <c r="M71">
        <v>0</v>
      </c>
      <c r="N71">
        <v>0.30894308999999998</v>
      </c>
      <c r="O71">
        <v>0.30894308999999998</v>
      </c>
      <c r="P71">
        <v>0.38211381999999999</v>
      </c>
      <c r="Q71">
        <v>0.18699187</v>
      </c>
      <c r="R71">
        <v>0.48780488</v>
      </c>
      <c r="S71">
        <v>0.32520325</v>
      </c>
      <c r="T71" t="s">
        <v>122</v>
      </c>
      <c r="U71">
        <v>15274</v>
      </c>
      <c r="V71">
        <v>643565</v>
      </c>
    </row>
    <row r="72" spans="1:22" x14ac:dyDescent="0.45">
      <c r="A72" t="s">
        <v>146</v>
      </c>
      <c r="B72" t="s">
        <v>49</v>
      </c>
      <c r="C72">
        <v>0.20833333300000001</v>
      </c>
      <c r="D72">
        <v>1.224137931</v>
      </c>
      <c r="E72">
        <v>0.178343949</v>
      </c>
      <c r="F72">
        <v>0.45222929899999997</v>
      </c>
      <c r="G72">
        <v>0.369426751</v>
      </c>
      <c r="H72">
        <v>0.12068965500000001</v>
      </c>
      <c r="I72">
        <v>0.22413793100000001</v>
      </c>
      <c r="J72">
        <v>1</v>
      </c>
      <c r="K72">
        <v>1.4084507E-2</v>
      </c>
      <c r="L72">
        <v>0</v>
      </c>
      <c r="M72">
        <v>0</v>
      </c>
      <c r="N72">
        <v>0.39490446000000001</v>
      </c>
      <c r="O72">
        <v>0.39490446000000001</v>
      </c>
      <c r="P72">
        <v>0.21019108</v>
      </c>
      <c r="Q72">
        <v>0.15286623999999999</v>
      </c>
      <c r="R72">
        <v>0.52229298999999996</v>
      </c>
      <c r="S72">
        <v>0.32484076000000001</v>
      </c>
      <c r="T72" t="s">
        <v>146</v>
      </c>
      <c r="U72">
        <v>18839</v>
      </c>
      <c r="V72">
        <v>647304</v>
      </c>
    </row>
    <row r="73" spans="1:22" x14ac:dyDescent="0.45">
      <c r="A73" t="s">
        <v>202</v>
      </c>
      <c r="B73" t="s">
        <v>86</v>
      </c>
      <c r="C73">
        <v>0.243243243</v>
      </c>
      <c r="D73">
        <v>0.66101694899999996</v>
      </c>
      <c r="E73">
        <v>0.16239316200000001</v>
      </c>
      <c r="F73">
        <v>0.33333333300000001</v>
      </c>
      <c r="G73">
        <v>0.50427350400000004</v>
      </c>
      <c r="H73">
        <v>0.11864406700000001</v>
      </c>
      <c r="I73">
        <v>0.101694915</v>
      </c>
      <c r="J73">
        <v>1</v>
      </c>
      <c r="K73">
        <v>2.5641025000000001E-2</v>
      </c>
      <c r="L73">
        <v>0</v>
      </c>
      <c r="M73">
        <v>0</v>
      </c>
      <c r="N73">
        <v>0.41025641000000002</v>
      </c>
      <c r="O73">
        <v>0.35897435999999999</v>
      </c>
      <c r="P73">
        <v>0.23076922999999999</v>
      </c>
      <c r="Q73">
        <v>0.13675213999999999</v>
      </c>
      <c r="R73">
        <v>0.53846154000000002</v>
      </c>
      <c r="S73">
        <v>0.32478632000000002</v>
      </c>
      <c r="T73" t="s">
        <v>202</v>
      </c>
      <c r="U73">
        <v>14221</v>
      </c>
      <c r="V73">
        <v>624585</v>
      </c>
    </row>
    <row r="74" spans="1:22" x14ac:dyDescent="0.45">
      <c r="A74" t="s">
        <v>135</v>
      </c>
      <c r="B74" t="s">
        <v>41</v>
      </c>
      <c r="C74">
        <v>0.25899280499999999</v>
      </c>
      <c r="D74">
        <v>0.77272727200000002</v>
      </c>
      <c r="E74">
        <v>0.19310344800000001</v>
      </c>
      <c r="F74">
        <v>0.35172413699999999</v>
      </c>
      <c r="G74">
        <v>0.455172413</v>
      </c>
      <c r="H74">
        <v>0.12121212100000001</v>
      </c>
      <c r="I74">
        <v>9.0909089999999998E-2</v>
      </c>
      <c r="J74">
        <v>4</v>
      </c>
      <c r="K74">
        <v>7.8431371999999999E-2</v>
      </c>
      <c r="L74">
        <v>0</v>
      </c>
      <c r="M74">
        <v>0</v>
      </c>
      <c r="N74">
        <v>0.42068966000000002</v>
      </c>
      <c r="O74">
        <v>0.32413793000000002</v>
      </c>
      <c r="P74">
        <v>0.25517241000000002</v>
      </c>
      <c r="Q74">
        <v>0.17241379000000001</v>
      </c>
      <c r="R74">
        <v>0.50344827999999997</v>
      </c>
      <c r="S74">
        <v>0.32413793000000002</v>
      </c>
      <c r="T74" t="s">
        <v>135</v>
      </c>
      <c r="U74">
        <v>26323</v>
      </c>
      <c r="V74">
        <v>668715</v>
      </c>
    </row>
    <row r="75" spans="1:22" x14ac:dyDescent="0.45">
      <c r="A75" t="s">
        <v>117</v>
      </c>
      <c r="B75" t="s">
        <v>118</v>
      </c>
      <c r="C75">
        <v>0.28225806399999998</v>
      </c>
      <c r="D75">
        <v>1.3333333329999999</v>
      </c>
      <c r="E75">
        <v>0.21052631499999999</v>
      </c>
      <c r="F75">
        <v>0.45112781899999999</v>
      </c>
      <c r="G75">
        <v>0.338345864</v>
      </c>
      <c r="H75">
        <v>2.2222222E-2</v>
      </c>
      <c r="I75">
        <v>0.2</v>
      </c>
      <c r="J75">
        <v>4</v>
      </c>
      <c r="K75">
        <v>6.6666665999999999E-2</v>
      </c>
      <c r="L75">
        <v>0</v>
      </c>
      <c r="M75">
        <v>0</v>
      </c>
      <c r="N75">
        <v>0.36842105000000003</v>
      </c>
      <c r="O75">
        <v>0.37593985000000002</v>
      </c>
      <c r="P75">
        <v>0.25563910000000001</v>
      </c>
      <c r="Q75">
        <v>6.7669170000000001E-2</v>
      </c>
      <c r="R75">
        <v>0.60902255999999999</v>
      </c>
      <c r="S75">
        <v>0.32330827000000001</v>
      </c>
      <c r="T75" t="s">
        <v>117</v>
      </c>
      <c r="U75">
        <v>25976</v>
      </c>
      <c r="V75">
        <v>682985</v>
      </c>
    </row>
    <row r="76" spans="1:22" x14ac:dyDescent="0.45">
      <c r="A76" t="s">
        <v>211</v>
      </c>
      <c r="B76" t="s">
        <v>98</v>
      </c>
      <c r="C76">
        <v>0.223404255</v>
      </c>
      <c r="D76">
        <v>0.97727272700000001</v>
      </c>
      <c r="E76">
        <v>0.12121212100000001</v>
      </c>
      <c r="F76">
        <v>0.43434343399999997</v>
      </c>
      <c r="G76">
        <v>0.44444444399999999</v>
      </c>
      <c r="H76">
        <v>9.0909089999999998E-2</v>
      </c>
      <c r="I76">
        <v>0.113636363</v>
      </c>
      <c r="J76">
        <v>3</v>
      </c>
      <c r="K76">
        <v>6.9767440999999999E-2</v>
      </c>
      <c r="L76">
        <v>0</v>
      </c>
      <c r="M76">
        <v>0</v>
      </c>
      <c r="N76">
        <v>0.49494948999999999</v>
      </c>
      <c r="O76">
        <v>0.36363635999999999</v>
      </c>
      <c r="P76">
        <v>0.14141413999999999</v>
      </c>
      <c r="Q76">
        <v>0.11111111</v>
      </c>
      <c r="R76">
        <v>0.56565657000000003</v>
      </c>
      <c r="S76">
        <v>0.32323232000000002</v>
      </c>
      <c r="T76" t="s">
        <v>211</v>
      </c>
      <c r="U76">
        <v>15161</v>
      </c>
      <c r="V76">
        <v>641598</v>
      </c>
    </row>
    <row r="77" spans="1:22" x14ac:dyDescent="0.45">
      <c r="A77" t="s">
        <v>137</v>
      </c>
      <c r="B77" t="s">
        <v>98</v>
      </c>
      <c r="C77">
        <v>0.35761589399999999</v>
      </c>
      <c r="D77">
        <v>1.34</v>
      </c>
      <c r="E77">
        <v>0.24516129</v>
      </c>
      <c r="F77">
        <v>0.432258064</v>
      </c>
      <c r="G77">
        <v>0.322580645</v>
      </c>
      <c r="H77">
        <v>0.06</v>
      </c>
      <c r="I77">
        <v>0.08</v>
      </c>
      <c r="J77">
        <v>4</v>
      </c>
      <c r="K77">
        <v>5.9701492000000002E-2</v>
      </c>
      <c r="L77">
        <v>0</v>
      </c>
      <c r="M77">
        <v>0</v>
      </c>
      <c r="N77">
        <v>0.32903226000000002</v>
      </c>
      <c r="O77">
        <v>0.4</v>
      </c>
      <c r="P77">
        <v>0.27096774000000001</v>
      </c>
      <c r="Q77">
        <v>0.15483870999999999</v>
      </c>
      <c r="R77">
        <v>0.52258064999999998</v>
      </c>
      <c r="S77">
        <v>0.32258065000000002</v>
      </c>
      <c r="T77" t="s">
        <v>138</v>
      </c>
      <c r="U77">
        <v>23697</v>
      </c>
      <c r="V77">
        <v>677594</v>
      </c>
    </row>
    <row r="78" spans="1:22" x14ac:dyDescent="0.45">
      <c r="A78" t="s">
        <v>40</v>
      </c>
      <c r="B78" t="s">
        <v>41</v>
      </c>
      <c r="C78">
        <v>0.34234234200000002</v>
      </c>
      <c r="D78">
        <v>1.7027027020000001</v>
      </c>
      <c r="E78">
        <v>0.15254237200000001</v>
      </c>
      <c r="F78">
        <v>0.53389830500000002</v>
      </c>
      <c r="G78">
        <v>0.31355932199999997</v>
      </c>
      <c r="H78">
        <v>5.4054053999999997E-2</v>
      </c>
      <c r="I78">
        <v>0.243243243</v>
      </c>
      <c r="J78">
        <v>4</v>
      </c>
      <c r="K78">
        <v>6.3492063000000001E-2</v>
      </c>
      <c r="L78">
        <v>1</v>
      </c>
      <c r="M78">
        <v>0.33333333300000001</v>
      </c>
      <c r="N78">
        <v>0.41322313999999999</v>
      </c>
      <c r="O78">
        <v>0.34710743999999999</v>
      </c>
      <c r="P78">
        <v>0.23966941999999999</v>
      </c>
      <c r="Q78">
        <v>9.9173549999999999E-2</v>
      </c>
      <c r="R78">
        <v>0.57851240000000004</v>
      </c>
      <c r="S78">
        <v>0.32231405000000002</v>
      </c>
      <c r="T78" t="s">
        <v>40</v>
      </c>
      <c r="U78">
        <v>26668</v>
      </c>
      <c r="V78">
        <v>682829</v>
      </c>
    </row>
    <row r="79" spans="1:22" x14ac:dyDescent="0.45">
      <c r="A79" t="s">
        <v>172</v>
      </c>
      <c r="B79" t="s">
        <v>125</v>
      </c>
      <c r="C79">
        <v>0.284482758</v>
      </c>
      <c r="D79">
        <v>1.358974358</v>
      </c>
      <c r="E79">
        <v>0.23966942099999999</v>
      </c>
      <c r="F79">
        <v>0.43801652800000002</v>
      </c>
      <c r="G79">
        <v>0.32231404899999999</v>
      </c>
      <c r="H79">
        <v>5.1282051000000002E-2</v>
      </c>
      <c r="I79">
        <v>0.15384615300000001</v>
      </c>
      <c r="J79">
        <v>2</v>
      </c>
      <c r="K79">
        <v>3.7735849000000002E-2</v>
      </c>
      <c r="L79">
        <v>1</v>
      </c>
      <c r="M79">
        <v>1</v>
      </c>
      <c r="N79">
        <v>0.33606556999999998</v>
      </c>
      <c r="O79">
        <v>0.42622950999999998</v>
      </c>
      <c r="P79">
        <v>0.23770491999999999</v>
      </c>
      <c r="Q79">
        <v>0.15573770000000001</v>
      </c>
      <c r="R79">
        <v>0.52459016000000003</v>
      </c>
      <c r="S79">
        <v>0.31967213</v>
      </c>
      <c r="T79" t="s">
        <v>172</v>
      </c>
      <c r="U79">
        <v>13590</v>
      </c>
      <c r="V79">
        <v>608385</v>
      </c>
    </row>
    <row r="80" spans="1:22" x14ac:dyDescent="0.45">
      <c r="A80" t="s">
        <v>151</v>
      </c>
      <c r="B80" t="s">
        <v>78</v>
      </c>
      <c r="C80">
        <v>0.28888888800000001</v>
      </c>
      <c r="D80">
        <v>1</v>
      </c>
      <c r="E80">
        <v>0.19587628800000001</v>
      </c>
      <c r="F80">
        <v>0.40206185500000002</v>
      </c>
      <c r="G80">
        <v>0.40206185500000002</v>
      </c>
      <c r="H80">
        <v>0</v>
      </c>
      <c r="I80">
        <v>0.179487179</v>
      </c>
      <c r="J80">
        <v>1</v>
      </c>
      <c r="K80">
        <v>2.5641025000000001E-2</v>
      </c>
      <c r="L80">
        <v>0</v>
      </c>
      <c r="M80">
        <v>0</v>
      </c>
      <c r="N80">
        <v>0.35051546</v>
      </c>
      <c r="O80">
        <v>0.29896907</v>
      </c>
      <c r="P80">
        <v>0.35051546</v>
      </c>
      <c r="Q80">
        <v>0.13402062000000001</v>
      </c>
      <c r="R80">
        <v>0.54639174999999995</v>
      </c>
      <c r="S80">
        <v>0.31958763000000001</v>
      </c>
      <c r="T80" t="s">
        <v>151</v>
      </c>
      <c r="U80">
        <v>27534</v>
      </c>
      <c r="V80">
        <v>666397</v>
      </c>
    </row>
    <row r="81" spans="1:22" x14ac:dyDescent="0.45">
      <c r="A81" t="s">
        <v>54</v>
      </c>
      <c r="B81" t="s">
        <v>55</v>
      </c>
      <c r="C81">
        <v>0.34146341400000002</v>
      </c>
      <c r="D81">
        <v>1.62</v>
      </c>
      <c r="E81">
        <v>0.20121951199999999</v>
      </c>
      <c r="F81">
        <v>0.49390243900000003</v>
      </c>
      <c r="G81">
        <v>0.30487804800000001</v>
      </c>
      <c r="H81">
        <v>0.06</v>
      </c>
      <c r="I81">
        <v>0.06</v>
      </c>
      <c r="J81">
        <v>2</v>
      </c>
      <c r="K81">
        <v>2.4691358E-2</v>
      </c>
      <c r="L81">
        <v>0</v>
      </c>
      <c r="M81">
        <v>0</v>
      </c>
      <c r="N81">
        <v>0.31736526999999998</v>
      </c>
      <c r="O81">
        <v>0.35928144000000001</v>
      </c>
      <c r="P81">
        <v>0.32335329000000002</v>
      </c>
      <c r="Q81">
        <v>0.16167665000000001</v>
      </c>
      <c r="R81">
        <v>0.52095807999999999</v>
      </c>
      <c r="S81">
        <v>0.31736526999999998</v>
      </c>
      <c r="T81" t="s">
        <v>54</v>
      </c>
      <c r="U81">
        <v>24617</v>
      </c>
      <c r="V81">
        <v>680776</v>
      </c>
    </row>
    <row r="82" spans="1:22" x14ac:dyDescent="0.45">
      <c r="A82" t="s">
        <v>178</v>
      </c>
      <c r="B82" t="s">
        <v>84</v>
      </c>
      <c r="C82">
        <v>0.31333333299999999</v>
      </c>
      <c r="D82">
        <v>1.122807017</v>
      </c>
      <c r="E82">
        <v>0.23899371</v>
      </c>
      <c r="F82">
        <v>0.40251572299999999</v>
      </c>
      <c r="G82">
        <v>0.35849056600000001</v>
      </c>
      <c r="H82">
        <v>5.2631577999999998E-2</v>
      </c>
      <c r="I82">
        <v>0.15789473600000001</v>
      </c>
      <c r="J82">
        <v>8</v>
      </c>
      <c r="K82">
        <v>0.125</v>
      </c>
      <c r="L82">
        <v>0</v>
      </c>
      <c r="M82">
        <v>0</v>
      </c>
      <c r="N82">
        <v>0.45911950000000001</v>
      </c>
      <c r="O82">
        <v>0.28301886999999998</v>
      </c>
      <c r="P82">
        <v>0.25786164</v>
      </c>
      <c r="Q82">
        <v>0.17610063000000001</v>
      </c>
      <c r="R82">
        <v>0.50943395999999996</v>
      </c>
      <c r="S82">
        <v>0.31446541</v>
      </c>
      <c r="T82" t="s">
        <v>178</v>
      </c>
      <c r="U82">
        <v>19600</v>
      </c>
      <c r="V82">
        <v>650559</v>
      </c>
    </row>
    <row r="83" spans="1:22" x14ac:dyDescent="0.45">
      <c r="A83" t="s">
        <v>164</v>
      </c>
      <c r="B83" t="s">
        <v>103</v>
      </c>
      <c r="C83">
        <v>0.23489932799999999</v>
      </c>
      <c r="D83">
        <v>0.89333333299999995</v>
      </c>
      <c r="E83">
        <v>0.1125</v>
      </c>
      <c r="F83">
        <v>0.41875000000000001</v>
      </c>
      <c r="G83">
        <v>0.46875</v>
      </c>
      <c r="H83">
        <v>0.146666666</v>
      </c>
      <c r="I83">
        <v>0.16</v>
      </c>
      <c r="J83">
        <v>6</v>
      </c>
      <c r="K83">
        <v>8.9552238000000006E-2</v>
      </c>
      <c r="L83">
        <v>0</v>
      </c>
      <c r="M83">
        <v>0</v>
      </c>
      <c r="N83">
        <v>0.41875000000000001</v>
      </c>
      <c r="O83">
        <v>0.3</v>
      </c>
      <c r="P83">
        <v>0.28125</v>
      </c>
      <c r="Q83">
        <v>0.17499999999999999</v>
      </c>
      <c r="R83">
        <v>0.51249999999999996</v>
      </c>
      <c r="S83">
        <v>0.3125</v>
      </c>
      <c r="T83" t="s">
        <v>164</v>
      </c>
      <c r="U83">
        <v>19251</v>
      </c>
      <c r="V83">
        <v>624413</v>
      </c>
    </row>
    <row r="84" spans="1:22" x14ac:dyDescent="0.45">
      <c r="A84" t="s">
        <v>133</v>
      </c>
      <c r="B84" t="s">
        <v>55</v>
      </c>
      <c r="C84">
        <v>0.30379746800000001</v>
      </c>
      <c r="D84">
        <v>0.71111111100000002</v>
      </c>
      <c r="E84">
        <v>0.14444444400000001</v>
      </c>
      <c r="F84">
        <v>0.35555555500000002</v>
      </c>
      <c r="G84">
        <v>0.5</v>
      </c>
      <c r="H84">
        <v>0.15555555500000001</v>
      </c>
      <c r="I84">
        <v>0.24444444400000001</v>
      </c>
      <c r="J84">
        <v>3</v>
      </c>
      <c r="K84">
        <v>9.375E-2</v>
      </c>
      <c r="L84">
        <v>0</v>
      </c>
      <c r="M84">
        <v>0</v>
      </c>
      <c r="N84">
        <v>0.51111110999999998</v>
      </c>
      <c r="O84">
        <v>0.28888889000000001</v>
      </c>
      <c r="P84">
        <v>0.2</v>
      </c>
      <c r="Q84">
        <v>0.14444444000000001</v>
      </c>
      <c r="R84">
        <v>0.54444444000000003</v>
      </c>
      <c r="S84">
        <v>0.31111111000000002</v>
      </c>
      <c r="T84" t="s">
        <v>133</v>
      </c>
      <c r="U84">
        <v>15711</v>
      </c>
      <c r="V84">
        <v>641933</v>
      </c>
    </row>
    <row r="85" spans="1:22" x14ac:dyDescent="0.45">
      <c r="A85" t="s">
        <v>186</v>
      </c>
      <c r="B85" t="s">
        <v>103</v>
      </c>
      <c r="C85">
        <v>0.311111111</v>
      </c>
      <c r="D85">
        <v>1.7631578939999999</v>
      </c>
      <c r="E85">
        <v>0.239130434</v>
      </c>
      <c r="F85">
        <v>0.485507246</v>
      </c>
      <c r="G85">
        <v>0.27536231799999999</v>
      </c>
      <c r="H85">
        <v>2.6315788999999999E-2</v>
      </c>
      <c r="I85">
        <v>0.15789473600000001</v>
      </c>
      <c r="J85">
        <v>7</v>
      </c>
      <c r="K85">
        <v>0.104477611</v>
      </c>
      <c r="L85">
        <v>2</v>
      </c>
      <c r="M85">
        <v>0.5</v>
      </c>
      <c r="N85">
        <v>0.37323943999999998</v>
      </c>
      <c r="O85">
        <v>0.3943662</v>
      </c>
      <c r="P85">
        <v>0.23239436999999999</v>
      </c>
      <c r="Q85">
        <v>0.13380281999999999</v>
      </c>
      <c r="R85">
        <v>0.55633803000000004</v>
      </c>
      <c r="S85">
        <v>0.30985915000000003</v>
      </c>
      <c r="T85" t="s">
        <v>186</v>
      </c>
      <c r="U85">
        <v>9241</v>
      </c>
      <c r="V85">
        <v>516782</v>
      </c>
    </row>
    <row r="86" spans="1:22" x14ac:dyDescent="0.45">
      <c r="A86" t="s">
        <v>176</v>
      </c>
      <c r="B86" t="s">
        <v>61</v>
      </c>
      <c r="C86">
        <v>0.27737226199999998</v>
      </c>
      <c r="D86">
        <v>0.98333333300000003</v>
      </c>
      <c r="E86">
        <v>0.16197183000000001</v>
      </c>
      <c r="F86">
        <v>0.415492957</v>
      </c>
      <c r="G86">
        <v>0.42253521100000002</v>
      </c>
      <c r="H86">
        <v>0.116666666</v>
      </c>
      <c r="I86">
        <v>8.3333332999999996E-2</v>
      </c>
      <c r="J86">
        <v>1</v>
      </c>
      <c r="K86">
        <v>1.6949151999999999E-2</v>
      </c>
      <c r="L86">
        <v>0</v>
      </c>
      <c r="M86">
        <v>0</v>
      </c>
      <c r="N86">
        <v>0.41549296000000002</v>
      </c>
      <c r="O86">
        <v>0.35211268000000001</v>
      </c>
      <c r="P86">
        <v>0.23239436999999999</v>
      </c>
      <c r="Q86">
        <v>0.1056338</v>
      </c>
      <c r="R86">
        <v>0.58450703999999998</v>
      </c>
      <c r="S86">
        <v>0.30985915000000003</v>
      </c>
      <c r="T86" t="s">
        <v>176</v>
      </c>
      <c r="U86">
        <v>16930</v>
      </c>
      <c r="V86">
        <v>641680</v>
      </c>
    </row>
    <row r="87" spans="1:22" x14ac:dyDescent="0.45">
      <c r="A87" t="s">
        <v>163</v>
      </c>
      <c r="B87" t="s">
        <v>47</v>
      </c>
      <c r="C87">
        <v>0.28000000000000003</v>
      </c>
      <c r="D87">
        <v>1.490566037</v>
      </c>
      <c r="E87">
        <v>0.148387096</v>
      </c>
      <c r="F87">
        <v>0.50967741899999996</v>
      </c>
      <c r="G87">
        <v>0.34193548299999998</v>
      </c>
      <c r="H87">
        <v>0.26415094300000003</v>
      </c>
      <c r="I87">
        <v>9.4339621999999998E-2</v>
      </c>
      <c r="J87">
        <v>5</v>
      </c>
      <c r="K87">
        <v>6.3291138999999996E-2</v>
      </c>
      <c r="L87">
        <v>0</v>
      </c>
      <c r="M87">
        <v>0</v>
      </c>
      <c r="N87">
        <v>0.48387097000000001</v>
      </c>
      <c r="O87">
        <v>0.34193548000000001</v>
      </c>
      <c r="P87">
        <v>0.17419355</v>
      </c>
      <c r="Q87">
        <v>0.18709677</v>
      </c>
      <c r="R87">
        <v>0.50322581</v>
      </c>
      <c r="S87">
        <v>0.30967741999999998</v>
      </c>
      <c r="T87" t="s">
        <v>163</v>
      </c>
      <c r="U87">
        <v>13185</v>
      </c>
      <c r="V87">
        <v>606115</v>
      </c>
    </row>
    <row r="88" spans="1:22" x14ac:dyDescent="0.45">
      <c r="A88" t="s">
        <v>150</v>
      </c>
      <c r="B88" t="s">
        <v>96</v>
      </c>
      <c r="C88">
        <v>0.33333333300000001</v>
      </c>
      <c r="D88">
        <v>0.80487804799999996</v>
      </c>
      <c r="E88">
        <v>0.22916666599999999</v>
      </c>
      <c r="F88">
        <v>0.34375</v>
      </c>
      <c r="G88">
        <v>0.42708333300000001</v>
      </c>
      <c r="H88">
        <v>9.7560974999999994E-2</v>
      </c>
      <c r="I88">
        <v>0.17073170700000001</v>
      </c>
      <c r="J88">
        <v>2</v>
      </c>
      <c r="K88">
        <v>6.0606060000000003E-2</v>
      </c>
      <c r="L88">
        <v>1</v>
      </c>
      <c r="M88">
        <v>1</v>
      </c>
      <c r="N88">
        <v>0.38144329999999999</v>
      </c>
      <c r="O88">
        <v>0.34020619000000002</v>
      </c>
      <c r="P88">
        <v>0.27835051999999999</v>
      </c>
      <c r="Q88">
        <v>0.15463917999999999</v>
      </c>
      <c r="R88">
        <v>0.53608246999999998</v>
      </c>
      <c r="S88">
        <v>0.30927834999999998</v>
      </c>
      <c r="T88" t="s">
        <v>150</v>
      </c>
      <c r="U88">
        <v>26319</v>
      </c>
      <c r="V88">
        <v>683737</v>
      </c>
    </row>
    <row r="89" spans="1:22" x14ac:dyDescent="0.45">
      <c r="A89" t="s">
        <v>152</v>
      </c>
      <c r="B89" t="s">
        <v>70</v>
      </c>
      <c r="C89">
        <v>0.27329192499999999</v>
      </c>
      <c r="D89">
        <v>1.4107142850000001</v>
      </c>
      <c r="E89">
        <v>0.181818181</v>
      </c>
      <c r="F89">
        <v>0.478787878</v>
      </c>
      <c r="G89">
        <v>0.33939393899999998</v>
      </c>
      <c r="H89">
        <v>7.1428570999999996E-2</v>
      </c>
      <c r="I89">
        <v>7.1428570999999996E-2</v>
      </c>
      <c r="J89">
        <v>5</v>
      </c>
      <c r="K89">
        <v>6.3291138999999996E-2</v>
      </c>
      <c r="L89">
        <v>0</v>
      </c>
      <c r="M89">
        <v>0</v>
      </c>
      <c r="N89">
        <v>0.25454545000000001</v>
      </c>
      <c r="O89">
        <v>0.39393939</v>
      </c>
      <c r="P89">
        <v>0.35151515</v>
      </c>
      <c r="Q89">
        <v>0.18787878999999999</v>
      </c>
      <c r="R89">
        <v>0.50303030000000004</v>
      </c>
      <c r="S89">
        <v>0.30909091</v>
      </c>
      <c r="T89" t="s">
        <v>152</v>
      </c>
      <c r="U89">
        <v>19612</v>
      </c>
      <c r="V89">
        <v>666182</v>
      </c>
    </row>
    <row r="90" spans="1:22" x14ac:dyDescent="0.45">
      <c r="A90" t="s">
        <v>60</v>
      </c>
      <c r="B90" t="s">
        <v>61</v>
      </c>
      <c r="C90">
        <v>0.26344086</v>
      </c>
      <c r="D90">
        <v>0.91139240499999996</v>
      </c>
      <c r="E90">
        <v>0.225641025</v>
      </c>
      <c r="F90">
        <v>0.36923076900000001</v>
      </c>
      <c r="G90">
        <v>0.40512820500000002</v>
      </c>
      <c r="H90">
        <v>0.11392405</v>
      </c>
      <c r="I90">
        <v>0.11392405</v>
      </c>
      <c r="J90">
        <v>8</v>
      </c>
      <c r="K90">
        <v>0.111111111</v>
      </c>
      <c r="L90">
        <v>0</v>
      </c>
      <c r="M90">
        <v>0</v>
      </c>
      <c r="N90">
        <v>0.44102564</v>
      </c>
      <c r="O90">
        <v>0.31282051</v>
      </c>
      <c r="P90">
        <v>0.24615385000000001</v>
      </c>
      <c r="Q90">
        <v>0.17435897</v>
      </c>
      <c r="R90">
        <v>0.51794872000000003</v>
      </c>
      <c r="S90">
        <v>0.30769231000000002</v>
      </c>
      <c r="T90" t="s">
        <v>60</v>
      </c>
      <c r="U90">
        <v>12533</v>
      </c>
      <c r="V90">
        <v>543760</v>
      </c>
    </row>
    <row r="91" spans="1:22" x14ac:dyDescent="0.45">
      <c r="A91" t="s">
        <v>139</v>
      </c>
      <c r="B91" t="s">
        <v>53</v>
      </c>
      <c r="C91">
        <v>0.31506849300000001</v>
      </c>
      <c r="D91">
        <v>1.26</v>
      </c>
      <c r="E91">
        <v>0.236486486</v>
      </c>
      <c r="F91">
        <v>0.42567567499999998</v>
      </c>
      <c r="G91">
        <v>0.33783783699999997</v>
      </c>
      <c r="H91">
        <v>0.04</v>
      </c>
      <c r="I91">
        <v>0.06</v>
      </c>
      <c r="J91">
        <v>7</v>
      </c>
      <c r="K91">
        <v>0.111111111</v>
      </c>
      <c r="L91">
        <v>1</v>
      </c>
      <c r="M91">
        <v>0.5</v>
      </c>
      <c r="N91">
        <v>0.31333333000000002</v>
      </c>
      <c r="O91">
        <v>0.46</v>
      </c>
      <c r="P91">
        <v>0.22666666999999999</v>
      </c>
      <c r="Q91">
        <v>0.17333333000000001</v>
      </c>
      <c r="R91">
        <v>0.52</v>
      </c>
      <c r="S91">
        <v>0.30666666999999997</v>
      </c>
      <c r="T91" t="s">
        <v>139</v>
      </c>
      <c r="U91">
        <v>29490</v>
      </c>
      <c r="V91">
        <v>701538</v>
      </c>
    </row>
    <row r="92" spans="1:22" x14ac:dyDescent="0.45">
      <c r="A92" t="s">
        <v>216</v>
      </c>
      <c r="B92" t="s">
        <v>84</v>
      </c>
      <c r="C92">
        <v>0.25974025899999997</v>
      </c>
      <c r="D92">
        <v>1.5660377350000001</v>
      </c>
      <c r="E92">
        <v>0.15</v>
      </c>
      <c r="F92">
        <v>0.51875000000000004</v>
      </c>
      <c r="G92">
        <v>0.33124999999999999</v>
      </c>
      <c r="H92">
        <v>7.5471698000000004E-2</v>
      </c>
      <c r="I92">
        <v>0.11320754700000001</v>
      </c>
      <c r="J92">
        <v>4</v>
      </c>
      <c r="K92">
        <v>4.8192771000000002E-2</v>
      </c>
      <c r="L92">
        <v>0</v>
      </c>
      <c r="M92">
        <v>0</v>
      </c>
      <c r="N92">
        <v>0.38750000000000001</v>
      </c>
      <c r="O92">
        <v>0.38124999999999998</v>
      </c>
      <c r="P92">
        <v>0.23125000000000001</v>
      </c>
      <c r="Q92">
        <v>0.15</v>
      </c>
      <c r="R92">
        <v>0.54374999999999996</v>
      </c>
      <c r="S92">
        <v>0.30625000000000002</v>
      </c>
      <c r="T92" t="s">
        <v>216</v>
      </c>
      <c r="U92">
        <v>13145</v>
      </c>
      <c r="V92">
        <v>605137</v>
      </c>
    </row>
    <row r="93" spans="1:22" x14ac:dyDescent="0.45">
      <c r="A93" t="s">
        <v>181</v>
      </c>
      <c r="B93" t="s">
        <v>26</v>
      </c>
      <c r="C93">
        <v>0.28025477700000001</v>
      </c>
      <c r="D93">
        <v>1.8913043469999999</v>
      </c>
      <c r="E93">
        <v>0.16875000000000001</v>
      </c>
      <c r="F93">
        <v>0.54374999999999996</v>
      </c>
      <c r="G93">
        <v>0.28749999999999998</v>
      </c>
      <c r="H93">
        <v>4.3478259999999998E-2</v>
      </c>
      <c r="I93">
        <v>6.5217391E-2</v>
      </c>
      <c r="J93">
        <v>7</v>
      </c>
      <c r="K93">
        <v>8.045977E-2</v>
      </c>
      <c r="L93">
        <v>0</v>
      </c>
      <c r="M93">
        <v>0</v>
      </c>
      <c r="N93">
        <v>0.4375</v>
      </c>
      <c r="O93">
        <v>0.35</v>
      </c>
      <c r="P93">
        <v>0.21249999999999999</v>
      </c>
      <c r="Q93">
        <v>9.375E-2</v>
      </c>
      <c r="R93">
        <v>0.6</v>
      </c>
      <c r="S93">
        <v>0.30625000000000002</v>
      </c>
      <c r="T93" t="s">
        <v>181</v>
      </c>
      <c r="U93">
        <v>23003</v>
      </c>
      <c r="V93">
        <v>673237</v>
      </c>
    </row>
    <row r="94" spans="1:22" x14ac:dyDescent="0.45">
      <c r="A94" t="s">
        <v>221</v>
      </c>
      <c r="B94" t="s">
        <v>45</v>
      </c>
      <c r="C94">
        <v>0.23178807900000001</v>
      </c>
      <c r="D94">
        <v>0.953125</v>
      </c>
      <c r="E94">
        <v>0.20382165599999999</v>
      </c>
      <c r="F94">
        <v>0.38853503099999998</v>
      </c>
      <c r="G94">
        <v>0.40764331199999998</v>
      </c>
      <c r="H94">
        <v>6.25E-2</v>
      </c>
      <c r="I94">
        <v>9.375E-2</v>
      </c>
      <c r="J94">
        <v>6</v>
      </c>
      <c r="K94">
        <v>9.8360655000000005E-2</v>
      </c>
      <c r="L94">
        <v>0</v>
      </c>
      <c r="M94">
        <v>0</v>
      </c>
      <c r="N94">
        <v>0.40764330999999998</v>
      </c>
      <c r="O94">
        <v>0.3566879</v>
      </c>
      <c r="P94">
        <v>0.23566878999999999</v>
      </c>
      <c r="Q94">
        <v>0.12101911</v>
      </c>
      <c r="R94">
        <v>0.57324841000000004</v>
      </c>
      <c r="S94">
        <v>0.30573247999999997</v>
      </c>
      <c r="T94" t="s">
        <v>221</v>
      </c>
      <c r="U94">
        <v>11737</v>
      </c>
      <c r="V94">
        <v>592206</v>
      </c>
    </row>
    <row r="95" spans="1:22" x14ac:dyDescent="0.45">
      <c r="A95" t="s">
        <v>108</v>
      </c>
      <c r="B95" t="s">
        <v>76</v>
      </c>
      <c r="C95">
        <v>0.32236842100000002</v>
      </c>
      <c r="D95">
        <v>1.0333333330000001</v>
      </c>
      <c r="E95">
        <v>0.222929936</v>
      </c>
      <c r="F95">
        <v>0.39490445800000001</v>
      </c>
      <c r="G95">
        <v>0.38216560500000002</v>
      </c>
      <c r="H95">
        <v>6.6666665999999999E-2</v>
      </c>
      <c r="I95">
        <v>8.3333332999999996E-2</v>
      </c>
      <c r="J95">
        <v>6</v>
      </c>
      <c r="K95">
        <v>9.6774192999999994E-2</v>
      </c>
      <c r="L95">
        <v>0</v>
      </c>
      <c r="M95">
        <v>0</v>
      </c>
      <c r="N95">
        <v>0.3566879</v>
      </c>
      <c r="O95">
        <v>0.40127389000000002</v>
      </c>
      <c r="P95">
        <v>0.24203822</v>
      </c>
      <c r="Q95">
        <v>0.14649682</v>
      </c>
      <c r="R95">
        <v>0.54777070000000005</v>
      </c>
      <c r="S95">
        <v>0.30573247999999997</v>
      </c>
      <c r="T95" t="s">
        <v>108</v>
      </c>
      <c r="U95">
        <v>19844</v>
      </c>
      <c r="V95">
        <v>647351</v>
      </c>
    </row>
    <row r="96" spans="1:22" x14ac:dyDescent="0.45">
      <c r="A96" t="s">
        <v>156</v>
      </c>
      <c r="B96" t="s">
        <v>49</v>
      </c>
      <c r="C96">
        <v>0.25384615300000002</v>
      </c>
      <c r="D96">
        <v>1.26</v>
      </c>
      <c r="E96">
        <v>0.156716417</v>
      </c>
      <c r="F96">
        <v>0.47014925299999999</v>
      </c>
      <c r="G96">
        <v>0.37313432800000002</v>
      </c>
      <c r="H96">
        <v>0.08</v>
      </c>
      <c r="I96">
        <v>0.08</v>
      </c>
      <c r="J96">
        <v>5</v>
      </c>
      <c r="K96">
        <v>7.9365079000000005E-2</v>
      </c>
      <c r="L96">
        <v>0</v>
      </c>
      <c r="M96">
        <v>0</v>
      </c>
      <c r="N96">
        <v>0.51851851999999998</v>
      </c>
      <c r="O96">
        <v>0.26666666999999999</v>
      </c>
      <c r="P96">
        <v>0.21481480999999999</v>
      </c>
      <c r="Q96">
        <v>0.14074074</v>
      </c>
      <c r="R96">
        <v>0.55555555999999995</v>
      </c>
      <c r="S96">
        <v>0.30370370000000002</v>
      </c>
      <c r="T96" t="s">
        <v>156</v>
      </c>
      <c r="U96">
        <v>22532</v>
      </c>
      <c r="V96">
        <v>671289</v>
      </c>
    </row>
    <row r="97" spans="1:22" x14ac:dyDescent="0.45">
      <c r="A97" t="s">
        <v>129</v>
      </c>
      <c r="B97" t="s">
        <v>118</v>
      </c>
      <c r="C97">
        <v>0.29268292600000001</v>
      </c>
      <c r="D97">
        <v>1.2608695649999999</v>
      </c>
      <c r="E97">
        <v>0.19379844900000001</v>
      </c>
      <c r="F97">
        <v>0.44961240299999999</v>
      </c>
      <c r="G97">
        <v>0.356589147</v>
      </c>
      <c r="H97">
        <v>8.6956520999999995E-2</v>
      </c>
      <c r="I97">
        <v>0.130434782</v>
      </c>
      <c r="J97">
        <v>8</v>
      </c>
      <c r="K97">
        <v>0.13793103400000001</v>
      </c>
      <c r="L97">
        <v>0</v>
      </c>
      <c r="M97">
        <v>0</v>
      </c>
      <c r="N97">
        <v>0.48062016000000002</v>
      </c>
      <c r="O97">
        <v>0.28682171000000001</v>
      </c>
      <c r="P97">
        <v>0.23255814</v>
      </c>
      <c r="Q97">
        <v>0.10852713</v>
      </c>
      <c r="R97">
        <v>0.58914728999999999</v>
      </c>
      <c r="S97">
        <v>0.30232557999999998</v>
      </c>
      <c r="T97" t="s">
        <v>129</v>
      </c>
      <c r="U97">
        <v>11445</v>
      </c>
      <c r="V97">
        <v>592192</v>
      </c>
    </row>
    <row r="98" spans="1:22" x14ac:dyDescent="0.45">
      <c r="A98" t="s">
        <v>218</v>
      </c>
      <c r="B98" t="s">
        <v>125</v>
      </c>
      <c r="C98">
        <v>0.27536231799999999</v>
      </c>
      <c r="D98">
        <v>1.425531914</v>
      </c>
      <c r="E98">
        <v>0.18571428500000001</v>
      </c>
      <c r="F98">
        <v>0.47857142800000002</v>
      </c>
      <c r="G98">
        <v>0.335714285</v>
      </c>
      <c r="H98">
        <v>0.106382978</v>
      </c>
      <c r="I98">
        <v>4.2553190999999997E-2</v>
      </c>
      <c r="J98">
        <v>2</v>
      </c>
      <c r="K98">
        <v>2.9850746000000001E-2</v>
      </c>
      <c r="L98">
        <v>0</v>
      </c>
      <c r="M98">
        <v>0</v>
      </c>
      <c r="N98">
        <v>0.4</v>
      </c>
      <c r="O98">
        <v>0.4</v>
      </c>
      <c r="P98">
        <v>0.2</v>
      </c>
      <c r="Q98">
        <v>0.15714286</v>
      </c>
      <c r="R98">
        <v>0.54285713999999996</v>
      </c>
      <c r="S98">
        <v>0.3</v>
      </c>
      <c r="T98" t="s">
        <v>218</v>
      </c>
      <c r="U98">
        <v>14366</v>
      </c>
      <c r="V98">
        <v>608841</v>
      </c>
    </row>
    <row r="99" spans="1:22" x14ac:dyDescent="0.45">
      <c r="A99" t="s">
        <v>82</v>
      </c>
      <c r="B99" t="s">
        <v>38</v>
      </c>
      <c r="C99">
        <v>0.28947368400000001</v>
      </c>
      <c r="D99">
        <v>0.63291139200000002</v>
      </c>
      <c r="E99">
        <v>0.19375000000000001</v>
      </c>
      <c r="F99">
        <v>0.3125</v>
      </c>
      <c r="G99">
        <v>0.49375000000000002</v>
      </c>
      <c r="H99">
        <v>0.10126582200000001</v>
      </c>
      <c r="I99">
        <v>0.10126582200000001</v>
      </c>
      <c r="J99">
        <v>5</v>
      </c>
      <c r="K99">
        <v>0.1</v>
      </c>
      <c r="L99">
        <v>0</v>
      </c>
      <c r="M99">
        <v>0</v>
      </c>
      <c r="N99">
        <v>0.46250000000000002</v>
      </c>
      <c r="O99">
        <v>0.31874999999999998</v>
      </c>
      <c r="P99">
        <v>0.21875</v>
      </c>
      <c r="Q99">
        <v>0.16875000000000001</v>
      </c>
      <c r="R99">
        <v>0.53125</v>
      </c>
      <c r="S99">
        <v>0.3</v>
      </c>
      <c r="T99" t="s">
        <v>82</v>
      </c>
      <c r="U99">
        <v>15986</v>
      </c>
      <c r="V99">
        <v>642715</v>
      </c>
    </row>
    <row r="100" spans="1:22" x14ac:dyDescent="0.45">
      <c r="A100" t="s">
        <v>158</v>
      </c>
      <c r="B100" t="s">
        <v>96</v>
      </c>
      <c r="C100">
        <v>0.268292682</v>
      </c>
      <c r="D100">
        <v>0.50684931499999997</v>
      </c>
      <c r="E100">
        <v>0.15384615300000001</v>
      </c>
      <c r="F100">
        <v>0.28461538400000003</v>
      </c>
      <c r="G100">
        <v>0.56153846100000004</v>
      </c>
      <c r="H100">
        <v>9.5890409999999995E-2</v>
      </c>
      <c r="I100">
        <v>9.5890409999999995E-2</v>
      </c>
      <c r="J100">
        <v>8</v>
      </c>
      <c r="K100">
        <v>0.21621621599999999</v>
      </c>
      <c r="L100">
        <v>0</v>
      </c>
      <c r="M100">
        <v>0</v>
      </c>
      <c r="N100">
        <v>0.44615385000000002</v>
      </c>
      <c r="O100">
        <v>0.29230769000000001</v>
      </c>
      <c r="P100">
        <v>0.26153845999999997</v>
      </c>
      <c r="Q100">
        <v>0.19230769</v>
      </c>
      <c r="R100">
        <v>0.50769231000000004</v>
      </c>
      <c r="S100">
        <v>0.3</v>
      </c>
      <c r="T100" t="s">
        <v>158</v>
      </c>
      <c r="U100">
        <v>15998</v>
      </c>
      <c r="V100">
        <v>641355</v>
      </c>
    </row>
    <row r="101" spans="1:22" x14ac:dyDescent="0.45">
      <c r="A101" t="s">
        <v>126</v>
      </c>
      <c r="B101" t="s">
        <v>32</v>
      </c>
      <c r="C101">
        <v>0.25766871099999999</v>
      </c>
      <c r="D101">
        <v>1.35</v>
      </c>
      <c r="E101">
        <v>0.16568047299999999</v>
      </c>
      <c r="F101">
        <v>0.47928994000000003</v>
      </c>
      <c r="G101">
        <v>0.35502958499999998</v>
      </c>
      <c r="H101">
        <v>6.6666665999999999E-2</v>
      </c>
      <c r="I101">
        <v>0.116666666</v>
      </c>
      <c r="J101">
        <v>5</v>
      </c>
      <c r="K101">
        <v>6.1728394999999998E-2</v>
      </c>
      <c r="L101">
        <v>1</v>
      </c>
      <c r="M101">
        <v>1</v>
      </c>
      <c r="N101">
        <v>0.4</v>
      </c>
      <c r="O101">
        <v>0.30588235000000003</v>
      </c>
      <c r="P101">
        <v>0.29411765000000001</v>
      </c>
      <c r="Q101">
        <v>0.17647059000000001</v>
      </c>
      <c r="R101">
        <v>0.52352940999999997</v>
      </c>
      <c r="S101">
        <v>0.3</v>
      </c>
      <c r="T101" t="s">
        <v>126</v>
      </c>
      <c r="U101">
        <v>17027</v>
      </c>
      <c r="V101">
        <v>657077</v>
      </c>
    </row>
    <row r="102" spans="1:22" x14ac:dyDescent="0.45">
      <c r="A102" t="s">
        <v>165</v>
      </c>
      <c r="B102" t="s">
        <v>166</v>
      </c>
      <c r="C102">
        <v>0.27642276399999999</v>
      </c>
      <c r="D102">
        <v>0.90384615300000004</v>
      </c>
      <c r="E102">
        <v>0.22047243999999999</v>
      </c>
      <c r="F102">
        <v>0.37007874000000002</v>
      </c>
      <c r="G102">
        <v>0.40944881799999999</v>
      </c>
      <c r="H102">
        <v>0.15384615300000001</v>
      </c>
      <c r="I102">
        <v>7.6923076000000007E-2</v>
      </c>
      <c r="J102">
        <v>4</v>
      </c>
      <c r="K102">
        <v>8.5106381999999994E-2</v>
      </c>
      <c r="L102">
        <v>0</v>
      </c>
      <c r="M102">
        <v>0</v>
      </c>
      <c r="N102">
        <v>0.41732282999999998</v>
      </c>
      <c r="O102">
        <v>0.33858268000000002</v>
      </c>
      <c r="P102">
        <v>0.24409449</v>
      </c>
      <c r="Q102">
        <v>0.17322835</v>
      </c>
      <c r="R102">
        <v>0.52755905999999997</v>
      </c>
      <c r="S102">
        <v>0.2992126</v>
      </c>
      <c r="T102" t="s">
        <v>165</v>
      </c>
      <c r="U102">
        <v>19901</v>
      </c>
      <c r="V102">
        <v>657757</v>
      </c>
    </row>
    <row r="103" spans="1:22" x14ac:dyDescent="0.45">
      <c r="A103" t="s">
        <v>87</v>
      </c>
      <c r="B103" t="s">
        <v>30</v>
      </c>
      <c r="C103">
        <v>0.32704402500000002</v>
      </c>
      <c r="D103">
        <v>0.68918918900000004</v>
      </c>
      <c r="E103">
        <v>0.237804878</v>
      </c>
      <c r="F103">
        <v>0.31097560899999999</v>
      </c>
      <c r="G103">
        <v>0.45121951199999999</v>
      </c>
      <c r="H103">
        <v>2.7027026999999999E-2</v>
      </c>
      <c r="I103">
        <v>6.7567566999999995E-2</v>
      </c>
      <c r="J103">
        <v>1</v>
      </c>
      <c r="K103">
        <v>1.9607843E-2</v>
      </c>
      <c r="L103">
        <v>0</v>
      </c>
      <c r="M103">
        <v>0</v>
      </c>
      <c r="N103">
        <v>0.35975610000000002</v>
      </c>
      <c r="O103">
        <v>0.34146341000000002</v>
      </c>
      <c r="P103">
        <v>0.29878049000000001</v>
      </c>
      <c r="Q103">
        <v>0.13414634</v>
      </c>
      <c r="R103">
        <v>0.56707317000000002</v>
      </c>
      <c r="S103">
        <v>0.29878049000000001</v>
      </c>
      <c r="T103" t="s">
        <v>87</v>
      </c>
      <c r="U103">
        <v>5361</v>
      </c>
      <c r="V103">
        <v>518692</v>
      </c>
    </row>
    <row r="104" spans="1:22" x14ac:dyDescent="0.45">
      <c r="A104" t="s">
        <v>170</v>
      </c>
      <c r="B104" t="s">
        <v>90</v>
      </c>
      <c r="C104">
        <v>0.25</v>
      </c>
      <c r="D104">
        <v>1.0923076920000001</v>
      </c>
      <c r="E104">
        <v>0.18562874200000001</v>
      </c>
      <c r="F104">
        <v>0.42514970000000002</v>
      </c>
      <c r="G104">
        <v>0.38922155600000002</v>
      </c>
      <c r="H104">
        <v>6.1538461000000003E-2</v>
      </c>
      <c r="I104">
        <v>6.1538461000000003E-2</v>
      </c>
      <c r="J104">
        <v>4</v>
      </c>
      <c r="K104">
        <v>5.6338027999999998E-2</v>
      </c>
      <c r="L104">
        <v>1</v>
      </c>
      <c r="M104">
        <v>1</v>
      </c>
      <c r="N104">
        <v>0.38095237999999998</v>
      </c>
      <c r="O104">
        <v>0.32142857000000002</v>
      </c>
      <c r="P104">
        <v>0.29761905</v>
      </c>
      <c r="Q104">
        <v>0.19047618999999999</v>
      </c>
      <c r="R104">
        <v>0.51190475999999996</v>
      </c>
      <c r="S104">
        <v>0.29761905</v>
      </c>
      <c r="T104" t="s">
        <v>170</v>
      </c>
      <c r="U104">
        <v>24679</v>
      </c>
      <c r="V104">
        <v>680977</v>
      </c>
    </row>
    <row r="105" spans="1:22" x14ac:dyDescent="0.45">
      <c r="A105" t="s">
        <v>210</v>
      </c>
      <c r="B105" t="s">
        <v>70</v>
      </c>
      <c r="C105">
        <v>0.24193548300000001</v>
      </c>
      <c r="D105">
        <v>0.81132075400000003</v>
      </c>
      <c r="E105">
        <v>0.25</v>
      </c>
      <c r="F105">
        <v>0.3359375</v>
      </c>
      <c r="G105">
        <v>0.4140625</v>
      </c>
      <c r="H105">
        <v>0.11320754700000001</v>
      </c>
      <c r="I105">
        <v>7.5471698000000004E-2</v>
      </c>
      <c r="J105">
        <v>2</v>
      </c>
      <c r="K105">
        <v>4.6511627E-2</v>
      </c>
      <c r="L105">
        <v>0</v>
      </c>
      <c r="M105">
        <v>0</v>
      </c>
      <c r="N105">
        <v>0.4609375</v>
      </c>
      <c r="O105">
        <v>0.34375</v>
      </c>
      <c r="P105">
        <v>0.1953125</v>
      </c>
      <c r="Q105">
        <v>0.1796875</v>
      </c>
      <c r="R105">
        <v>0.5234375</v>
      </c>
      <c r="S105">
        <v>0.296875</v>
      </c>
      <c r="T105" t="s">
        <v>210</v>
      </c>
      <c r="U105">
        <v>5235</v>
      </c>
      <c r="V105">
        <v>457759</v>
      </c>
    </row>
    <row r="106" spans="1:22" x14ac:dyDescent="0.45">
      <c r="A106" t="s">
        <v>112</v>
      </c>
      <c r="B106" t="s">
        <v>76</v>
      </c>
      <c r="C106">
        <v>0.26573426500000003</v>
      </c>
      <c r="D106">
        <v>0.61842105199999997</v>
      </c>
      <c r="E106">
        <v>0.18</v>
      </c>
      <c r="F106">
        <v>0.31333333299999999</v>
      </c>
      <c r="G106">
        <v>0.50666666599999999</v>
      </c>
      <c r="H106">
        <v>0.144736842</v>
      </c>
      <c r="I106">
        <v>0.105263157</v>
      </c>
      <c r="J106">
        <v>0</v>
      </c>
      <c r="K106">
        <v>0</v>
      </c>
      <c r="L106">
        <v>0</v>
      </c>
      <c r="M106">
        <v>0</v>
      </c>
      <c r="N106">
        <v>0.35526316000000002</v>
      </c>
      <c r="O106">
        <v>0.38815789000000001</v>
      </c>
      <c r="P106">
        <v>0.25657894999999997</v>
      </c>
      <c r="Q106">
        <v>0.17105263000000001</v>
      </c>
      <c r="R106">
        <v>0.53289474000000003</v>
      </c>
      <c r="S106">
        <v>0.29605262999999998</v>
      </c>
      <c r="T106" t="s">
        <v>112</v>
      </c>
      <c r="U106">
        <v>26368</v>
      </c>
      <c r="V106">
        <v>668709</v>
      </c>
    </row>
    <row r="107" spans="1:22" x14ac:dyDescent="0.45">
      <c r="A107" t="s">
        <v>136</v>
      </c>
      <c r="B107" t="s">
        <v>61</v>
      </c>
      <c r="C107">
        <v>0.29197080199999997</v>
      </c>
      <c r="D107">
        <v>1</v>
      </c>
      <c r="E107">
        <v>0.219858156</v>
      </c>
      <c r="F107">
        <v>0.39007092100000001</v>
      </c>
      <c r="G107">
        <v>0.39007092100000001</v>
      </c>
      <c r="H107">
        <v>7.2727271999999996E-2</v>
      </c>
      <c r="I107">
        <v>7.2727271999999996E-2</v>
      </c>
      <c r="J107">
        <v>2</v>
      </c>
      <c r="K107">
        <v>3.6363635999999998E-2</v>
      </c>
      <c r="L107">
        <v>0</v>
      </c>
      <c r="M107">
        <v>0</v>
      </c>
      <c r="N107">
        <v>0.29577464999999997</v>
      </c>
      <c r="O107">
        <v>0.36619718000000001</v>
      </c>
      <c r="P107">
        <v>0.33802817000000002</v>
      </c>
      <c r="Q107">
        <v>0.16197183000000001</v>
      </c>
      <c r="R107">
        <v>0.54225352000000004</v>
      </c>
      <c r="S107">
        <v>0.29577464999999997</v>
      </c>
      <c r="T107" t="s">
        <v>136</v>
      </c>
      <c r="U107">
        <v>18900</v>
      </c>
      <c r="V107">
        <v>665750</v>
      </c>
    </row>
    <row r="108" spans="1:22" x14ac:dyDescent="0.45">
      <c r="A108" t="s">
        <v>201</v>
      </c>
      <c r="B108" t="s">
        <v>64</v>
      </c>
      <c r="C108">
        <v>0.34558823500000002</v>
      </c>
      <c r="D108">
        <v>2.40625</v>
      </c>
      <c r="E108">
        <v>0.20437956199999999</v>
      </c>
      <c r="F108">
        <v>0.56204379500000001</v>
      </c>
      <c r="G108">
        <v>0.233576642</v>
      </c>
      <c r="H108">
        <v>6.25E-2</v>
      </c>
      <c r="I108">
        <v>3.125E-2</v>
      </c>
      <c r="J108">
        <v>5</v>
      </c>
      <c r="K108">
        <v>6.4935064000000001E-2</v>
      </c>
      <c r="L108">
        <v>0</v>
      </c>
      <c r="M108">
        <v>0</v>
      </c>
      <c r="N108">
        <v>0.25547445000000002</v>
      </c>
      <c r="O108">
        <v>0.43795620000000002</v>
      </c>
      <c r="P108">
        <v>0.30656934000000002</v>
      </c>
      <c r="Q108">
        <v>0.15328467000000001</v>
      </c>
      <c r="R108">
        <v>0.55474453000000001</v>
      </c>
      <c r="S108">
        <v>0.29197079999999997</v>
      </c>
      <c r="T108" t="s">
        <v>201</v>
      </c>
      <c r="U108">
        <v>17907</v>
      </c>
      <c r="V108">
        <v>663898</v>
      </c>
    </row>
    <row r="109" spans="1:22" x14ac:dyDescent="0.45">
      <c r="A109" t="s">
        <v>29</v>
      </c>
      <c r="B109" t="s">
        <v>30</v>
      </c>
      <c r="C109">
        <v>0.348066298</v>
      </c>
      <c r="D109">
        <v>0.517241379</v>
      </c>
      <c r="E109">
        <v>0.30158730099999997</v>
      </c>
      <c r="F109">
        <v>0.23809523799999999</v>
      </c>
      <c r="G109">
        <v>0.46031746000000001</v>
      </c>
      <c r="H109">
        <v>8.045977E-2</v>
      </c>
      <c r="I109">
        <v>9.1954021999999996E-2</v>
      </c>
      <c r="J109">
        <v>2</v>
      </c>
      <c r="K109">
        <v>4.4444444E-2</v>
      </c>
      <c r="L109">
        <v>0</v>
      </c>
      <c r="M109">
        <v>0</v>
      </c>
      <c r="N109">
        <v>0.31216930999999998</v>
      </c>
      <c r="O109">
        <v>0.41269841000000002</v>
      </c>
      <c r="P109">
        <v>0.27513228000000001</v>
      </c>
      <c r="Q109">
        <v>0.12169312</v>
      </c>
      <c r="R109">
        <v>0.58730159000000004</v>
      </c>
      <c r="S109">
        <v>0.29100529000000003</v>
      </c>
      <c r="T109" t="s">
        <v>29</v>
      </c>
      <c r="U109">
        <v>13611</v>
      </c>
      <c r="V109">
        <v>605141</v>
      </c>
    </row>
    <row r="110" spans="1:22" x14ac:dyDescent="0.45">
      <c r="A110" t="s">
        <v>192</v>
      </c>
      <c r="B110" t="s">
        <v>32</v>
      </c>
      <c r="C110">
        <v>0.29166666600000002</v>
      </c>
      <c r="D110">
        <v>0.8125</v>
      </c>
      <c r="E110">
        <v>0.21621621599999999</v>
      </c>
      <c r="F110">
        <v>0.35135135099999998</v>
      </c>
      <c r="G110">
        <v>0.43243243199999998</v>
      </c>
      <c r="H110">
        <v>0.171875</v>
      </c>
      <c r="I110">
        <v>6.25E-2</v>
      </c>
      <c r="J110">
        <v>2</v>
      </c>
      <c r="K110">
        <v>3.8461538000000003E-2</v>
      </c>
      <c r="L110">
        <v>0</v>
      </c>
      <c r="M110">
        <v>0</v>
      </c>
      <c r="N110">
        <v>0.29530201</v>
      </c>
      <c r="O110">
        <v>0.34899329000000001</v>
      </c>
      <c r="P110">
        <v>0.35570469999999998</v>
      </c>
      <c r="Q110">
        <v>0.15436242</v>
      </c>
      <c r="R110">
        <v>0.55704697999999997</v>
      </c>
      <c r="S110">
        <v>0.28859059999999997</v>
      </c>
      <c r="T110" t="s">
        <v>192</v>
      </c>
      <c r="U110">
        <v>16997</v>
      </c>
      <c r="V110">
        <v>650402</v>
      </c>
    </row>
    <row r="111" spans="1:22" x14ac:dyDescent="0.45">
      <c r="A111" t="s">
        <v>157</v>
      </c>
      <c r="B111" t="s">
        <v>121</v>
      </c>
      <c r="C111">
        <v>0.306748466</v>
      </c>
      <c r="D111">
        <v>1.6346153839999999</v>
      </c>
      <c r="E111">
        <v>0.194117647</v>
      </c>
      <c r="F111">
        <v>0.5</v>
      </c>
      <c r="G111">
        <v>0.30588235200000002</v>
      </c>
      <c r="H111">
        <v>1.9230769000000002E-2</v>
      </c>
      <c r="I111">
        <v>0.134615384</v>
      </c>
      <c r="J111">
        <v>9</v>
      </c>
      <c r="K111">
        <v>0.105882352</v>
      </c>
      <c r="L111">
        <v>0</v>
      </c>
      <c r="M111">
        <v>0</v>
      </c>
      <c r="N111">
        <v>0.4</v>
      </c>
      <c r="O111">
        <v>0.37058824000000001</v>
      </c>
      <c r="P111">
        <v>0.22941175999999999</v>
      </c>
      <c r="Q111">
        <v>0.15882352999999999</v>
      </c>
      <c r="R111">
        <v>0.55294118000000003</v>
      </c>
      <c r="S111">
        <v>0.28823528999999998</v>
      </c>
      <c r="T111" t="s">
        <v>157</v>
      </c>
      <c r="U111">
        <v>19326</v>
      </c>
      <c r="V111">
        <v>668804</v>
      </c>
    </row>
    <row r="112" spans="1:22" x14ac:dyDescent="0.45">
      <c r="A112" t="s">
        <v>155</v>
      </c>
      <c r="B112" t="s">
        <v>47</v>
      </c>
      <c r="C112">
        <v>0.307692307</v>
      </c>
      <c r="D112">
        <v>0.8125</v>
      </c>
      <c r="E112">
        <v>0.20547945200000001</v>
      </c>
      <c r="F112">
        <v>0.35616438299999997</v>
      </c>
      <c r="G112">
        <v>0.43835616399999999</v>
      </c>
      <c r="H112">
        <v>0.171875</v>
      </c>
      <c r="I112">
        <v>4.6875E-2</v>
      </c>
      <c r="J112">
        <v>3</v>
      </c>
      <c r="K112">
        <v>5.7692306999999998E-2</v>
      </c>
      <c r="L112">
        <v>0</v>
      </c>
      <c r="M112">
        <v>0</v>
      </c>
      <c r="N112">
        <v>0.48630137000000001</v>
      </c>
      <c r="O112">
        <v>0.34931507000000001</v>
      </c>
      <c r="P112">
        <v>0.16438356000000001</v>
      </c>
      <c r="Q112">
        <v>0.16438356000000001</v>
      </c>
      <c r="R112">
        <v>0.54794520999999996</v>
      </c>
      <c r="S112">
        <v>0.28767123</v>
      </c>
      <c r="T112" t="s">
        <v>155</v>
      </c>
      <c r="U112">
        <v>16556</v>
      </c>
      <c r="V112">
        <v>645277</v>
      </c>
    </row>
    <row r="113" spans="1:22" x14ac:dyDescent="0.45">
      <c r="A113" t="s">
        <v>205</v>
      </c>
      <c r="B113" t="s">
        <v>121</v>
      </c>
      <c r="C113">
        <v>0.26016260099999999</v>
      </c>
      <c r="D113">
        <v>1.288888888</v>
      </c>
      <c r="E113">
        <v>0.18253968200000001</v>
      </c>
      <c r="F113">
        <v>0.46031746000000001</v>
      </c>
      <c r="G113">
        <v>0.35714285699999998</v>
      </c>
      <c r="H113">
        <v>4.4444444E-2</v>
      </c>
      <c r="I113">
        <v>6.6666665999999999E-2</v>
      </c>
      <c r="J113">
        <v>10</v>
      </c>
      <c r="K113">
        <v>0.17241379300000001</v>
      </c>
      <c r="L113">
        <v>0</v>
      </c>
      <c r="M113">
        <v>0</v>
      </c>
      <c r="N113">
        <v>0.35714286000000001</v>
      </c>
      <c r="O113">
        <v>0.38888888999999999</v>
      </c>
      <c r="P113">
        <v>0.25396825000000001</v>
      </c>
      <c r="Q113">
        <v>0.15873016000000001</v>
      </c>
      <c r="R113">
        <v>0.55555555999999995</v>
      </c>
      <c r="S113">
        <v>0.28571428999999998</v>
      </c>
      <c r="T113" t="s">
        <v>205</v>
      </c>
      <c r="U113">
        <v>25807</v>
      </c>
      <c r="V113">
        <v>669707</v>
      </c>
    </row>
    <row r="114" spans="1:22" x14ac:dyDescent="0.45">
      <c r="A114" t="s">
        <v>100</v>
      </c>
      <c r="B114" t="s">
        <v>45</v>
      </c>
      <c r="C114">
        <v>0.25925925900000002</v>
      </c>
      <c r="D114">
        <v>1.2</v>
      </c>
      <c r="E114">
        <v>0.20863309299999999</v>
      </c>
      <c r="F114">
        <v>0.43165467600000001</v>
      </c>
      <c r="G114">
        <v>0.35971223000000002</v>
      </c>
      <c r="H114">
        <v>0.08</v>
      </c>
      <c r="I114">
        <v>0.1</v>
      </c>
      <c r="J114">
        <v>7</v>
      </c>
      <c r="K114">
        <v>0.116666666</v>
      </c>
      <c r="L114">
        <v>1</v>
      </c>
      <c r="M114">
        <v>1</v>
      </c>
      <c r="N114">
        <v>0.37857142999999999</v>
      </c>
      <c r="O114">
        <v>0.3</v>
      </c>
      <c r="P114">
        <v>0.32142857000000002</v>
      </c>
      <c r="Q114">
        <v>0.18571429</v>
      </c>
      <c r="R114">
        <v>0.52857142999999995</v>
      </c>
      <c r="S114">
        <v>0.28571428999999998</v>
      </c>
      <c r="T114" t="s">
        <v>100</v>
      </c>
      <c r="U114">
        <v>26294</v>
      </c>
      <c r="V114">
        <v>681082</v>
      </c>
    </row>
    <row r="115" spans="1:22" x14ac:dyDescent="0.45">
      <c r="A115" t="s">
        <v>109</v>
      </c>
      <c r="B115" t="s">
        <v>43</v>
      </c>
      <c r="C115">
        <v>0.35714285699999998</v>
      </c>
      <c r="D115">
        <v>1.2894736840000001</v>
      </c>
      <c r="E115">
        <v>0.20909090899999999</v>
      </c>
      <c r="F115">
        <v>0.44545454499999998</v>
      </c>
      <c r="G115">
        <v>0.345454545</v>
      </c>
      <c r="H115">
        <v>0.105263157</v>
      </c>
      <c r="I115">
        <v>5.2631577999999998E-2</v>
      </c>
      <c r="J115">
        <v>7</v>
      </c>
      <c r="K115">
        <v>0.14285714199999999</v>
      </c>
      <c r="L115">
        <v>2</v>
      </c>
      <c r="M115">
        <v>0.33333333300000001</v>
      </c>
      <c r="N115">
        <v>0.46551724</v>
      </c>
      <c r="O115">
        <v>0.35344828</v>
      </c>
      <c r="P115">
        <v>0.18103448</v>
      </c>
      <c r="Q115">
        <v>0.18965517000000001</v>
      </c>
      <c r="R115">
        <v>0.52586206999999996</v>
      </c>
      <c r="S115">
        <v>0.28448276</v>
      </c>
      <c r="T115" t="s">
        <v>110</v>
      </c>
      <c r="U115">
        <v>23401</v>
      </c>
      <c r="V115">
        <v>676609</v>
      </c>
    </row>
    <row r="116" spans="1:22" x14ac:dyDescent="0.45">
      <c r="A116" t="s">
        <v>52</v>
      </c>
      <c r="B116" t="s">
        <v>53</v>
      </c>
      <c r="C116">
        <v>0.355263157</v>
      </c>
      <c r="D116">
        <v>1.173076923</v>
      </c>
      <c r="E116">
        <v>0.27564102499999998</v>
      </c>
      <c r="F116">
        <v>0.39102564099999998</v>
      </c>
      <c r="G116">
        <v>0.33333333300000001</v>
      </c>
      <c r="H116">
        <v>7.6923076000000007E-2</v>
      </c>
      <c r="I116">
        <v>0.134615384</v>
      </c>
      <c r="J116">
        <v>0</v>
      </c>
      <c r="K116">
        <v>0</v>
      </c>
      <c r="L116">
        <v>3</v>
      </c>
      <c r="M116">
        <v>1</v>
      </c>
      <c r="N116">
        <v>0.37735848999999999</v>
      </c>
      <c r="O116">
        <v>0.36477987000000001</v>
      </c>
      <c r="P116">
        <v>0.25786164</v>
      </c>
      <c r="Q116">
        <v>0.16981131999999999</v>
      </c>
      <c r="R116">
        <v>0.54716980999999998</v>
      </c>
      <c r="S116">
        <v>0.28301886999999998</v>
      </c>
      <c r="T116" t="s">
        <v>52</v>
      </c>
      <c r="U116">
        <v>10815</v>
      </c>
      <c r="V116">
        <v>595777</v>
      </c>
    </row>
    <row r="117" spans="1:22" x14ac:dyDescent="0.45">
      <c r="A117" t="s">
        <v>209</v>
      </c>
      <c r="B117" t="s">
        <v>64</v>
      </c>
      <c r="C117">
        <v>0.25925925900000002</v>
      </c>
      <c r="D117">
        <v>0.89830508399999998</v>
      </c>
      <c r="E117">
        <v>0.17647058800000001</v>
      </c>
      <c r="F117">
        <v>0.389705882</v>
      </c>
      <c r="G117">
        <v>0.43382352899999999</v>
      </c>
      <c r="H117">
        <v>0.15254237200000001</v>
      </c>
      <c r="I117">
        <v>3.3898304999999997E-2</v>
      </c>
      <c r="J117">
        <v>3</v>
      </c>
      <c r="K117">
        <v>5.6603773000000003E-2</v>
      </c>
      <c r="L117">
        <v>1</v>
      </c>
      <c r="M117">
        <v>1</v>
      </c>
      <c r="N117">
        <v>0.38686131000000001</v>
      </c>
      <c r="O117">
        <v>0.39416057999999998</v>
      </c>
      <c r="P117">
        <v>0.21897810000000001</v>
      </c>
      <c r="Q117">
        <v>0.29197079999999997</v>
      </c>
      <c r="R117">
        <v>0.43065692999999999</v>
      </c>
      <c r="S117">
        <v>0.27737225999999998</v>
      </c>
      <c r="T117" t="s">
        <v>209</v>
      </c>
      <c r="U117">
        <v>7859</v>
      </c>
      <c r="V117">
        <v>453568</v>
      </c>
    </row>
    <row r="118" spans="1:22" x14ac:dyDescent="0.45">
      <c r="A118" t="s">
        <v>179</v>
      </c>
      <c r="B118" t="s">
        <v>53</v>
      </c>
      <c r="C118">
        <v>0.25694444399999999</v>
      </c>
      <c r="D118">
        <v>1.269230769</v>
      </c>
      <c r="E118">
        <v>0.20270270200000001</v>
      </c>
      <c r="F118">
        <v>0.44594594500000001</v>
      </c>
      <c r="G118">
        <v>0.35135135099999998</v>
      </c>
      <c r="H118">
        <v>7.6923076000000007E-2</v>
      </c>
      <c r="I118">
        <v>7.6923076000000007E-2</v>
      </c>
      <c r="J118">
        <v>6</v>
      </c>
      <c r="K118">
        <v>9.0909089999999998E-2</v>
      </c>
      <c r="L118">
        <v>0</v>
      </c>
      <c r="M118">
        <v>0</v>
      </c>
      <c r="N118">
        <v>0.47972973000000002</v>
      </c>
      <c r="O118">
        <v>0.37837838000000001</v>
      </c>
      <c r="P118">
        <v>0.14189188999999999</v>
      </c>
      <c r="Q118">
        <v>0.16216216</v>
      </c>
      <c r="R118">
        <v>0.56081080999999999</v>
      </c>
      <c r="S118">
        <v>0.27702703000000001</v>
      </c>
      <c r="T118" t="s">
        <v>179</v>
      </c>
      <c r="U118">
        <v>12161</v>
      </c>
      <c r="V118">
        <v>593428</v>
      </c>
    </row>
    <row r="119" spans="1:22" x14ac:dyDescent="0.45">
      <c r="A119" t="s">
        <v>190</v>
      </c>
      <c r="B119" t="s">
        <v>68</v>
      </c>
      <c r="C119">
        <v>0.299212598</v>
      </c>
      <c r="D119">
        <v>0.86538461499999997</v>
      </c>
      <c r="E119">
        <v>0.25384615300000002</v>
      </c>
      <c r="F119">
        <v>0.34615384599999999</v>
      </c>
      <c r="G119">
        <v>0.4</v>
      </c>
      <c r="H119">
        <v>0.134615384</v>
      </c>
      <c r="I119">
        <v>5.7692306999999998E-2</v>
      </c>
      <c r="J119">
        <v>2</v>
      </c>
      <c r="K119">
        <v>4.4444444E-2</v>
      </c>
      <c r="L119">
        <v>0</v>
      </c>
      <c r="M119">
        <v>0</v>
      </c>
      <c r="N119">
        <v>0.46923077000000002</v>
      </c>
      <c r="O119">
        <v>0.30769231000000002</v>
      </c>
      <c r="P119">
        <v>0.22307692000000001</v>
      </c>
      <c r="Q119">
        <v>0.15384614999999999</v>
      </c>
      <c r="R119">
        <v>0.56923077</v>
      </c>
      <c r="S119">
        <v>0.27692307999999999</v>
      </c>
      <c r="T119" t="s">
        <v>191</v>
      </c>
      <c r="U119">
        <v>12552</v>
      </c>
      <c r="V119">
        <v>553993</v>
      </c>
    </row>
    <row r="120" spans="1:22" x14ac:dyDescent="0.45">
      <c r="A120" t="s">
        <v>183</v>
      </c>
      <c r="B120" t="s">
        <v>38</v>
      </c>
      <c r="C120">
        <v>0.27358490499999999</v>
      </c>
      <c r="D120">
        <v>1.47368421</v>
      </c>
      <c r="E120">
        <v>0.14545454499999999</v>
      </c>
      <c r="F120">
        <v>0.50909090899999998</v>
      </c>
      <c r="G120">
        <v>0.345454545</v>
      </c>
      <c r="H120">
        <v>2.6315788999999999E-2</v>
      </c>
      <c r="I120">
        <v>0.131578947</v>
      </c>
      <c r="J120">
        <v>4</v>
      </c>
      <c r="K120">
        <v>7.1428570999999996E-2</v>
      </c>
      <c r="L120">
        <v>0</v>
      </c>
      <c r="M120">
        <v>0</v>
      </c>
      <c r="N120">
        <v>0.33035713999999999</v>
      </c>
      <c r="O120">
        <v>0.41964286000000001</v>
      </c>
      <c r="P120">
        <v>0.25</v>
      </c>
      <c r="Q120">
        <v>0.1875</v>
      </c>
      <c r="R120">
        <v>0.53571429000000004</v>
      </c>
      <c r="S120">
        <v>0.27678571000000002</v>
      </c>
      <c r="T120" t="s">
        <v>183</v>
      </c>
      <c r="U120">
        <v>28806</v>
      </c>
      <c r="V120">
        <v>694192</v>
      </c>
    </row>
    <row r="121" spans="1:22" x14ac:dyDescent="0.45">
      <c r="A121" t="s">
        <v>173</v>
      </c>
      <c r="B121" t="s">
        <v>35</v>
      </c>
      <c r="C121">
        <v>0.20610687</v>
      </c>
      <c r="D121">
        <v>0.54430379699999998</v>
      </c>
      <c r="E121">
        <v>0.12857142799999999</v>
      </c>
      <c r="F121">
        <v>0.30714285699999999</v>
      </c>
      <c r="G121">
        <v>0.56428571400000005</v>
      </c>
      <c r="H121">
        <v>0.20253164500000001</v>
      </c>
      <c r="I121">
        <v>0.11392405</v>
      </c>
      <c r="J121">
        <v>0</v>
      </c>
      <c r="K121">
        <v>0</v>
      </c>
      <c r="L121">
        <v>0</v>
      </c>
      <c r="M121">
        <v>0</v>
      </c>
      <c r="N121">
        <v>0.42857142999999998</v>
      </c>
      <c r="O121">
        <v>0.32857143</v>
      </c>
      <c r="P121">
        <v>0.24285714</v>
      </c>
      <c r="Q121">
        <v>0.23571428999999999</v>
      </c>
      <c r="R121">
        <v>0.49285714000000003</v>
      </c>
      <c r="S121">
        <v>0.27142856999999998</v>
      </c>
      <c r="T121" t="s">
        <v>173</v>
      </c>
      <c r="U121">
        <v>14551</v>
      </c>
      <c r="V121">
        <v>623993</v>
      </c>
    </row>
    <row r="122" spans="1:22" x14ac:dyDescent="0.45">
      <c r="A122" t="s">
        <v>169</v>
      </c>
      <c r="B122" t="s">
        <v>90</v>
      </c>
      <c r="C122">
        <v>0.29411764699999998</v>
      </c>
      <c r="D122">
        <v>0.81578947300000004</v>
      </c>
      <c r="E122">
        <v>0.25806451600000002</v>
      </c>
      <c r="F122">
        <v>0.33333333300000001</v>
      </c>
      <c r="G122">
        <v>0.40860215</v>
      </c>
      <c r="H122">
        <v>0.105263157</v>
      </c>
      <c r="I122">
        <v>0.21052631499999999</v>
      </c>
      <c r="J122">
        <v>2</v>
      </c>
      <c r="K122">
        <v>6.4516129000000005E-2</v>
      </c>
      <c r="L122">
        <v>0</v>
      </c>
      <c r="M122">
        <v>0</v>
      </c>
      <c r="N122">
        <v>0.37634409000000002</v>
      </c>
      <c r="O122">
        <v>0.43010753000000002</v>
      </c>
      <c r="P122">
        <v>0.19354838999999999</v>
      </c>
      <c r="Q122">
        <v>0.20430108</v>
      </c>
      <c r="R122">
        <v>0.52688172</v>
      </c>
      <c r="S122">
        <v>0.26881719999999998</v>
      </c>
      <c r="T122" t="s">
        <v>169</v>
      </c>
      <c r="U122">
        <v>22263</v>
      </c>
      <c r="V122">
        <v>669357</v>
      </c>
    </row>
    <row r="123" spans="1:22" x14ac:dyDescent="0.45">
      <c r="A123" t="s">
        <v>69</v>
      </c>
      <c r="B123" t="s">
        <v>70</v>
      </c>
      <c r="C123">
        <v>0.218181818</v>
      </c>
      <c r="D123">
        <v>0.571428571</v>
      </c>
      <c r="E123">
        <v>0.14655172399999999</v>
      </c>
      <c r="F123">
        <v>0.31034482699999999</v>
      </c>
      <c r="G123">
        <v>0.54310344799999999</v>
      </c>
      <c r="H123">
        <v>0.222222222</v>
      </c>
      <c r="I123">
        <v>0.15873015800000001</v>
      </c>
      <c r="J123">
        <v>3</v>
      </c>
      <c r="K123">
        <v>8.3333332999999996E-2</v>
      </c>
      <c r="L123">
        <v>0</v>
      </c>
      <c r="M123">
        <v>0</v>
      </c>
      <c r="N123">
        <v>0.56666667000000004</v>
      </c>
      <c r="O123">
        <v>0.2</v>
      </c>
      <c r="P123">
        <v>0.23333333000000001</v>
      </c>
      <c r="Q123">
        <v>0.24166667</v>
      </c>
      <c r="R123">
        <v>0.49166666999999997</v>
      </c>
      <c r="S123">
        <v>0.26666666999999999</v>
      </c>
      <c r="T123" t="s">
        <v>69</v>
      </c>
      <c r="U123">
        <v>19918</v>
      </c>
      <c r="V123">
        <v>662139</v>
      </c>
    </row>
    <row r="124" spans="1:22" x14ac:dyDescent="0.45">
      <c r="A124" t="s">
        <v>42</v>
      </c>
      <c r="B124" t="s">
        <v>43</v>
      </c>
      <c r="C124">
        <v>0.32394366099999999</v>
      </c>
      <c r="D124">
        <v>0.50666666599999999</v>
      </c>
      <c r="E124">
        <v>0.25165562899999999</v>
      </c>
      <c r="F124">
        <v>0.25165562899999999</v>
      </c>
      <c r="G124">
        <v>0.49668874099999999</v>
      </c>
      <c r="H124">
        <v>0.25333333299999999</v>
      </c>
      <c r="I124">
        <v>0.12</v>
      </c>
      <c r="J124">
        <v>3</v>
      </c>
      <c r="K124">
        <v>7.8947368000000004E-2</v>
      </c>
      <c r="L124">
        <v>0</v>
      </c>
      <c r="M124">
        <v>0</v>
      </c>
      <c r="N124">
        <v>0.49668874000000002</v>
      </c>
      <c r="O124">
        <v>0.31125828</v>
      </c>
      <c r="P124">
        <v>0.19205298000000001</v>
      </c>
      <c r="Q124">
        <v>0.2781457</v>
      </c>
      <c r="R124">
        <v>0.45695363999999999</v>
      </c>
      <c r="S124">
        <v>0.26490066000000001</v>
      </c>
      <c r="T124" t="s">
        <v>42</v>
      </c>
      <c r="U124">
        <v>20036</v>
      </c>
      <c r="V124">
        <v>670623</v>
      </c>
    </row>
    <row r="125" spans="1:22" x14ac:dyDescent="0.45">
      <c r="A125" t="s">
        <v>175</v>
      </c>
      <c r="B125" t="s">
        <v>41</v>
      </c>
      <c r="C125">
        <v>0.26984126899999999</v>
      </c>
      <c r="D125">
        <v>1.9090909089999999</v>
      </c>
      <c r="E125">
        <v>0.25581395299999998</v>
      </c>
      <c r="F125">
        <v>0.48837209300000001</v>
      </c>
      <c r="G125">
        <v>0.25581395299999998</v>
      </c>
      <c r="H125">
        <v>9.0909089999999998E-2</v>
      </c>
      <c r="I125">
        <v>9.0909089999999998E-2</v>
      </c>
      <c r="J125">
        <v>4</v>
      </c>
      <c r="K125">
        <v>6.3492063000000001E-2</v>
      </c>
      <c r="L125">
        <v>0</v>
      </c>
      <c r="M125">
        <v>0</v>
      </c>
      <c r="N125">
        <v>0.37984496000000001</v>
      </c>
      <c r="O125">
        <v>0.37209302</v>
      </c>
      <c r="P125">
        <v>0.24806201999999999</v>
      </c>
      <c r="Q125">
        <v>0.20155039</v>
      </c>
      <c r="R125">
        <v>0.53488371999999995</v>
      </c>
      <c r="S125">
        <v>0.26356589000000002</v>
      </c>
      <c r="T125" t="s">
        <v>175</v>
      </c>
      <c r="U125">
        <v>21523</v>
      </c>
      <c r="V125">
        <v>663697</v>
      </c>
    </row>
    <row r="126" spans="1:22" x14ac:dyDescent="0.45">
      <c r="A126" t="s">
        <v>39</v>
      </c>
      <c r="B126" t="s">
        <v>32</v>
      </c>
      <c r="C126">
        <v>0.345911949</v>
      </c>
      <c r="D126">
        <v>1.6458333329999999</v>
      </c>
      <c r="E126">
        <v>0.220858895</v>
      </c>
      <c r="F126">
        <v>0.48466257600000001</v>
      </c>
      <c r="G126">
        <v>0.29447852699999999</v>
      </c>
      <c r="H126">
        <v>8.3333332999999996E-2</v>
      </c>
      <c r="I126">
        <v>0.125</v>
      </c>
      <c r="J126">
        <v>12</v>
      </c>
      <c r="K126">
        <v>0.15189873400000001</v>
      </c>
      <c r="L126">
        <v>1</v>
      </c>
      <c r="M126">
        <v>0.25</v>
      </c>
      <c r="N126">
        <v>0.26946108000000002</v>
      </c>
      <c r="O126">
        <v>0.43113772</v>
      </c>
      <c r="P126">
        <v>0.29940119999999998</v>
      </c>
      <c r="Q126">
        <v>0.19760479</v>
      </c>
      <c r="R126">
        <v>0.53892216000000004</v>
      </c>
      <c r="S126">
        <v>0.26347304999999999</v>
      </c>
      <c r="T126" t="s">
        <v>39</v>
      </c>
      <c r="U126">
        <v>27647</v>
      </c>
      <c r="V126">
        <v>683011</v>
      </c>
    </row>
    <row r="127" spans="1:22" x14ac:dyDescent="0.45">
      <c r="A127" t="s">
        <v>120</v>
      </c>
      <c r="B127" t="s">
        <v>121</v>
      </c>
      <c r="C127">
        <v>0.32283464499999998</v>
      </c>
      <c r="D127">
        <v>1.0754716980000001</v>
      </c>
      <c r="E127">
        <v>0.17293233</v>
      </c>
      <c r="F127">
        <v>0.42857142799999998</v>
      </c>
      <c r="G127">
        <v>0.39849624</v>
      </c>
      <c r="H127">
        <v>0.16981131999999999</v>
      </c>
      <c r="I127">
        <v>0.11320754700000001</v>
      </c>
      <c r="J127">
        <v>5</v>
      </c>
      <c r="K127">
        <v>8.7719298000000001E-2</v>
      </c>
      <c r="L127">
        <v>0</v>
      </c>
      <c r="M127">
        <v>0</v>
      </c>
      <c r="N127">
        <v>0.48120300999999999</v>
      </c>
      <c r="O127">
        <v>0.27819548999999999</v>
      </c>
      <c r="P127">
        <v>0.2406015</v>
      </c>
      <c r="Q127">
        <v>0.22556391000000001</v>
      </c>
      <c r="R127">
        <v>0.51127820000000002</v>
      </c>
      <c r="S127">
        <v>0.26315789000000001</v>
      </c>
      <c r="T127" t="s">
        <v>120</v>
      </c>
      <c r="U127">
        <v>16572</v>
      </c>
      <c r="V127">
        <v>656582</v>
      </c>
    </row>
    <row r="128" spans="1:22" x14ac:dyDescent="0.45">
      <c r="A128" t="s">
        <v>199</v>
      </c>
      <c r="B128" t="s">
        <v>98</v>
      </c>
      <c r="C128">
        <v>0.296875</v>
      </c>
      <c r="D128">
        <v>1.6410256409999999</v>
      </c>
      <c r="E128">
        <v>0.23134328300000001</v>
      </c>
      <c r="F128">
        <v>0.47761194000000001</v>
      </c>
      <c r="G128">
        <v>0.29104477600000001</v>
      </c>
      <c r="H128">
        <v>0.128205128</v>
      </c>
      <c r="I128">
        <v>0.15384615300000001</v>
      </c>
      <c r="J128">
        <v>2</v>
      </c>
      <c r="K128">
        <v>3.125E-2</v>
      </c>
      <c r="L128">
        <v>0</v>
      </c>
      <c r="M128">
        <v>0</v>
      </c>
      <c r="N128">
        <v>0.34328357999999998</v>
      </c>
      <c r="O128">
        <v>0.39552239</v>
      </c>
      <c r="P128">
        <v>0.26119403000000002</v>
      </c>
      <c r="Q128">
        <v>0.13432836000000001</v>
      </c>
      <c r="R128">
        <v>0.60447761</v>
      </c>
      <c r="S128">
        <v>0.26119403000000002</v>
      </c>
      <c r="T128" t="s">
        <v>199</v>
      </c>
      <c r="U128">
        <v>17982</v>
      </c>
      <c r="V128">
        <v>664034</v>
      </c>
    </row>
    <row r="129" spans="1:22" x14ac:dyDescent="0.45">
      <c r="A129" t="s">
        <v>140</v>
      </c>
      <c r="B129" t="s">
        <v>64</v>
      </c>
      <c r="C129">
        <v>0.34645669200000001</v>
      </c>
      <c r="D129">
        <v>1.5238095229999999</v>
      </c>
      <c r="E129">
        <v>0.190839694</v>
      </c>
      <c r="F129">
        <v>0.48854961800000002</v>
      </c>
      <c r="G129">
        <v>0.32061068700000001</v>
      </c>
      <c r="H129">
        <v>0.19047618999999999</v>
      </c>
      <c r="I129">
        <v>9.5238094999999995E-2</v>
      </c>
      <c r="J129">
        <v>3</v>
      </c>
      <c r="K129">
        <v>4.6875E-2</v>
      </c>
      <c r="L129">
        <v>0</v>
      </c>
      <c r="M129">
        <v>0</v>
      </c>
      <c r="N129">
        <v>0.38167939000000001</v>
      </c>
      <c r="O129">
        <v>0.35114504000000002</v>
      </c>
      <c r="P129">
        <v>0.26717556999999997</v>
      </c>
      <c r="Q129">
        <v>0.19847328</v>
      </c>
      <c r="R129">
        <v>0.54198473000000003</v>
      </c>
      <c r="S129">
        <v>0.25954198000000001</v>
      </c>
      <c r="T129" t="s">
        <v>141</v>
      </c>
      <c r="U129">
        <v>11680</v>
      </c>
      <c r="V129">
        <v>553869</v>
      </c>
    </row>
    <row r="130" spans="1:22" x14ac:dyDescent="0.45">
      <c r="A130" t="s">
        <v>168</v>
      </c>
      <c r="B130" t="s">
        <v>103</v>
      </c>
      <c r="C130">
        <v>0.25974025899999997</v>
      </c>
      <c r="D130">
        <v>1</v>
      </c>
      <c r="E130">
        <v>0.212903225</v>
      </c>
      <c r="F130">
        <v>0.393548387</v>
      </c>
      <c r="G130">
        <v>0.393548387</v>
      </c>
      <c r="H130">
        <v>0.114754098</v>
      </c>
      <c r="I130">
        <v>4.9180327000000003E-2</v>
      </c>
      <c r="J130">
        <v>1</v>
      </c>
      <c r="K130">
        <v>1.6393442000000001E-2</v>
      </c>
      <c r="L130">
        <v>2</v>
      </c>
      <c r="M130">
        <v>0.66666666600000002</v>
      </c>
      <c r="N130">
        <v>0.42405062999999998</v>
      </c>
      <c r="O130">
        <v>0.36075949000000002</v>
      </c>
      <c r="P130">
        <v>0.21518987000000001</v>
      </c>
      <c r="Q130">
        <v>0.19620253000000001</v>
      </c>
      <c r="R130">
        <v>0.5443038</v>
      </c>
      <c r="S130">
        <v>0.25949367000000001</v>
      </c>
      <c r="T130" t="s">
        <v>168</v>
      </c>
      <c r="U130">
        <v>15362</v>
      </c>
      <c r="V130">
        <v>643446</v>
      </c>
    </row>
    <row r="131" spans="1:22" x14ac:dyDescent="0.45">
      <c r="A131" t="s">
        <v>58</v>
      </c>
      <c r="B131" t="s">
        <v>26</v>
      </c>
      <c r="C131">
        <v>0.329411764</v>
      </c>
      <c r="D131">
        <v>1.2</v>
      </c>
      <c r="E131">
        <v>0.245714285</v>
      </c>
      <c r="F131">
        <v>0.41142857100000002</v>
      </c>
      <c r="G131">
        <v>0.342857142</v>
      </c>
      <c r="H131">
        <v>8.3333332999999996E-2</v>
      </c>
      <c r="I131">
        <v>0.15</v>
      </c>
      <c r="J131">
        <v>4</v>
      </c>
      <c r="K131">
        <v>5.5555555E-2</v>
      </c>
      <c r="L131">
        <v>3</v>
      </c>
      <c r="M131">
        <v>0.75</v>
      </c>
      <c r="N131">
        <v>0.59776536000000002</v>
      </c>
      <c r="O131">
        <v>0.27932961000000001</v>
      </c>
      <c r="P131">
        <v>0.12290503</v>
      </c>
      <c r="Q131">
        <v>0.12849162</v>
      </c>
      <c r="R131">
        <v>0.61452514000000003</v>
      </c>
      <c r="S131">
        <v>0.25698324</v>
      </c>
      <c r="T131" t="s">
        <v>58</v>
      </c>
      <c r="U131">
        <v>5417</v>
      </c>
      <c r="V131">
        <v>514888</v>
      </c>
    </row>
    <row r="132" spans="1:22" x14ac:dyDescent="0.45">
      <c r="A132" t="s">
        <v>206</v>
      </c>
      <c r="B132" t="s">
        <v>70</v>
      </c>
      <c r="C132">
        <v>0.215277777</v>
      </c>
      <c r="D132">
        <v>1.680851063</v>
      </c>
      <c r="E132">
        <v>0.14864864799999999</v>
      </c>
      <c r="F132">
        <v>0.53378378299999996</v>
      </c>
      <c r="G132">
        <v>0.317567567</v>
      </c>
      <c r="H132">
        <v>6.3829786999999999E-2</v>
      </c>
      <c r="I132">
        <v>8.5106381999999994E-2</v>
      </c>
      <c r="J132">
        <v>4</v>
      </c>
      <c r="K132">
        <v>5.0632911000000003E-2</v>
      </c>
      <c r="L132">
        <v>0</v>
      </c>
      <c r="M132">
        <v>0</v>
      </c>
      <c r="N132">
        <v>0.35135135000000001</v>
      </c>
      <c r="O132">
        <v>0.35810810999999998</v>
      </c>
      <c r="P132">
        <v>0.29054054000000001</v>
      </c>
      <c r="Q132">
        <v>0.16891892</v>
      </c>
      <c r="R132">
        <v>0.57432432</v>
      </c>
      <c r="S132">
        <v>0.25675675999999997</v>
      </c>
      <c r="T132" t="s">
        <v>206</v>
      </c>
      <c r="U132">
        <v>12856</v>
      </c>
      <c r="V132">
        <v>543807</v>
      </c>
    </row>
    <row r="133" spans="1:22" x14ac:dyDescent="0.45">
      <c r="A133" t="s">
        <v>59</v>
      </c>
      <c r="B133" t="s">
        <v>38</v>
      </c>
      <c r="C133">
        <v>0.343065693</v>
      </c>
      <c r="D133">
        <v>1.65</v>
      </c>
      <c r="E133">
        <v>0.208955223</v>
      </c>
      <c r="F133">
        <v>0.49253731299999998</v>
      </c>
      <c r="G133">
        <v>0.298507462</v>
      </c>
      <c r="H133">
        <v>0.05</v>
      </c>
      <c r="I133">
        <v>7.4999999999999997E-2</v>
      </c>
      <c r="J133">
        <v>2</v>
      </c>
      <c r="K133">
        <v>3.0303030000000002E-2</v>
      </c>
      <c r="L133">
        <v>2</v>
      </c>
      <c r="M133">
        <v>0.25</v>
      </c>
      <c r="N133">
        <v>0.26760562999999998</v>
      </c>
      <c r="O133">
        <v>0.35211268000000001</v>
      </c>
      <c r="P133">
        <v>0.38028169000000001</v>
      </c>
      <c r="Q133">
        <v>9.859155E-2</v>
      </c>
      <c r="R133">
        <v>0.64788732000000004</v>
      </c>
      <c r="S133">
        <v>0.25352112999999998</v>
      </c>
      <c r="T133" t="s">
        <v>59</v>
      </c>
      <c r="U133">
        <v>22186</v>
      </c>
      <c r="V133">
        <v>668930</v>
      </c>
    </row>
    <row r="134" spans="1:22" x14ac:dyDescent="0.45">
      <c r="A134" t="s">
        <v>212</v>
      </c>
      <c r="B134" t="s">
        <v>98</v>
      </c>
      <c r="C134">
        <v>0.26530612199999998</v>
      </c>
      <c r="D134">
        <v>0.95</v>
      </c>
      <c r="E134">
        <v>0.235294117</v>
      </c>
      <c r="F134">
        <v>0.37254901899999998</v>
      </c>
      <c r="G134">
        <v>0.39215686199999999</v>
      </c>
      <c r="H134">
        <v>0.05</v>
      </c>
      <c r="I134">
        <v>0.125</v>
      </c>
      <c r="J134">
        <v>1</v>
      </c>
      <c r="K134">
        <v>2.6315788999999999E-2</v>
      </c>
      <c r="L134">
        <v>1</v>
      </c>
      <c r="M134">
        <v>1</v>
      </c>
      <c r="N134">
        <v>0.47572816000000001</v>
      </c>
      <c r="O134">
        <v>0.33980582999999998</v>
      </c>
      <c r="P134">
        <v>0.18446602000000001</v>
      </c>
      <c r="Q134">
        <v>0.13592233000000001</v>
      </c>
      <c r="R134">
        <v>0.61165049000000005</v>
      </c>
      <c r="S134">
        <v>0.25242717999999997</v>
      </c>
      <c r="T134" t="s">
        <v>212</v>
      </c>
      <c r="U134">
        <v>13152</v>
      </c>
      <c r="V134">
        <v>593871</v>
      </c>
    </row>
    <row r="135" spans="1:22" x14ac:dyDescent="0.45">
      <c r="A135" t="s">
        <v>198</v>
      </c>
      <c r="B135" t="s">
        <v>68</v>
      </c>
      <c r="C135">
        <v>0.22875816900000001</v>
      </c>
      <c r="D135">
        <v>1.272727272</v>
      </c>
      <c r="E135">
        <v>0.19354838699999999</v>
      </c>
      <c r="F135">
        <v>0.45161290300000001</v>
      </c>
      <c r="G135">
        <v>0.35483870899999997</v>
      </c>
      <c r="H135">
        <v>0.29090908999999998</v>
      </c>
      <c r="I135">
        <v>3.6363635999999998E-2</v>
      </c>
      <c r="J135">
        <v>7</v>
      </c>
      <c r="K135">
        <v>0.1</v>
      </c>
      <c r="L135">
        <v>0</v>
      </c>
      <c r="M135">
        <v>0</v>
      </c>
      <c r="N135">
        <v>0.39354839000000003</v>
      </c>
      <c r="O135">
        <v>0.32903226000000002</v>
      </c>
      <c r="P135">
        <v>0.27741935000000001</v>
      </c>
      <c r="Q135">
        <v>0.23225805999999999</v>
      </c>
      <c r="R135">
        <v>0.51612902999999999</v>
      </c>
      <c r="S135">
        <v>0.25161289999999997</v>
      </c>
      <c r="T135" t="s">
        <v>198</v>
      </c>
      <c r="U135">
        <v>25878</v>
      </c>
      <c r="V135">
        <v>682998</v>
      </c>
    </row>
    <row r="136" spans="1:22" x14ac:dyDescent="0.45">
      <c r="A136" t="s">
        <v>197</v>
      </c>
      <c r="B136" t="s">
        <v>41</v>
      </c>
      <c r="C136">
        <v>0.27192982399999999</v>
      </c>
      <c r="D136">
        <v>0.82692307600000003</v>
      </c>
      <c r="E136">
        <v>0.20833333300000001</v>
      </c>
      <c r="F136">
        <v>0.35833333299999998</v>
      </c>
      <c r="G136">
        <v>0.43333333299999999</v>
      </c>
      <c r="H136">
        <v>0.115384615</v>
      </c>
      <c r="I136">
        <v>0.115384615</v>
      </c>
      <c r="J136">
        <v>2</v>
      </c>
      <c r="K136">
        <v>4.6511627E-2</v>
      </c>
      <c r="L136">
        <v>0</v>
      </c>
      <c r="M136">
        <v>0</v>
      </c>
      <c r="N136">
        <v>0.48333333000000001</v>
      </c>
      <c r="O136">
        <v>0.32500000000000001</v>
      </c>
      <c r="P136">
        <v>0.19166667000000001</v>
      </c>
      <c r="Q136">
        <v>0.19166667000000001</v>
      </c>
      <c r="R136">
        <v>0.55833332999999996</v>
      </c>
      <c r="S136">
        <v>0.25</v>
      </c>
      <c r="T136" t="s">
        <v>197</v>
      </c>
      <c r="U136">
        <v>13621</v>
      </c>
      <c r="V136">
        <v>600869</v>
      </c>
    </row>
    <row r="137" spans="1:22" x14ac:dyDescent="0.45">
      <c r="A137" t="s">
        <v>182</v>
      </c>
      <c r="B137" t="s">
        <v>26</v>
      </c>
      <c r="C137">
        <v>0.22023809499999999</v>
      </c>
      <c r="D137">
        <v>0.77108433700000001</v>
      </c>
      <c r="E137">
        <v>0.14534883700000001</v>
      </c>
      <c r="F137">
        <v>0.37209302300000002</v>
      </c>
      <c r="G137">
        <v>0.482558139</v>
      </c>
      <c r="H137">
        <v>0.16867469800000001</v>
      </c>
      <c r="I137">
        <v>4.8192771000000002E-2</v>
      </c>
      <c r="J137">
        <v>3</v>
      </c>
      <c r="K137">
        <v>4.6875E-2</v>
      </c>
      <c r="L137">
        <v>0</v>
      </c>
      <c r="M137">
        <v>0</v>
      </c>
      <c r="N137">
        <v>0.37790698</v>
      </c>
      <c r="O137">
        <v>0.31395349</v>
      </c>
      <c r="P137">
        <v>0.30813952999999999</v>
      </c>
      <c r="Q137">
        <v>0.22093023000000001</v>
      </c>
      <c r="R137">
        <v>0.52906976999999999</v>
      </c>
      <c r="S137">
        <v>0.25</v>
      </c>
      <c r="T137" t="s">
        <v>182</v>
      </c>
      <c r="U137">
        <v>17678</v>
      </c>
      <c r="V137">
        <v>608324</v>
      </c>
    </row>
    <row r="138" spans="1:22" x14ac:dyDescent="0.45">
      <c r="A138" t="s">
        <v>72</v>
      </c>
      <c r="B138" t="s">
        <v>49</v>
      </c>
      <c r="C138">
        <v>0.29940119700000001</v>
      </c>
      <c r="D138">
        <v>1.6938775509999999</v>
      </c>
      <c r="E138">
        <v>0.21893491100000001</v>
      </c>
      <c r="F138">
        <v>0.49112425999999998</v>
      </c>
      <c r="G138">
        <v>0.28994082799999998</v>
      </c>
      <c r="H138">
        <v>0.10204081600000001</v>
      </c>
      <c r="I138">
        <v>8.1632652999999999E-2</v>
      </c>
      <c r="J138">
        <v>7</v>
      </c>
      <c r="K138">
        <v>8.4337349000000006E-2</v>
      </c>
      <c r="L138">
        <v>1</v>
      </c>
      <c r="M138">
        <v>0.33333333300000001</v>
      </c>
      <c r="N138">
        <v>0.37209302</v>
      </c>
      <c r="O138">
        <v>0.36046512000000003</v>
      </c>
      <c r="P138">
        <v>0.26744185999999998</v>
      </c>
      <c r="Q138">
        <v>0.17441860000000001</v>
      </c>
      <c r="R138">
        <v>0.57558140000000002</v>
      </c>
      <c r="S138">
        <v>0.25</v>
      </c>
      <c r="T138" t="s">
        <v>73</v>
      </c>
      <c r="U138">
        <v>19950</v>
      </c>
      <c r="V138">
        <v>665926</v>
      </c>
    </row>
    <row r="139" spans="1:22" x14ac:dyDescent="0.45">
      <c r="A139" t="s">
        <v>65</v>
      </c>
      <c r="B139" t="s">
        <v>26</v>
      </c>
      <c r="C139">
        <v>0.35465116200000002</v>
      </c>
      <c r="D139">
        <v>1.5370370369999999</v>
      </c>
      <c r="E139">
        <v>0.22598869999999999</v>
      </c>
      <c r="F139">
        <v>0.46892655300000002</v>
      </c>
      <c r="G139">
        <v>0.30508474499999999</v>
      </c>
      <c r="H139">
        <v>9.2592592000000001E-2</v>
      </c>
      <c r="I139">
        <v>9.2592592000000001E-2</v>
      </c>
      <c r="J139">
        <v>8</v>
      </c>
      <c r="K139">
        <v>9.6385542000000005E-2</v>
      </c>
      <c r="L139">
        <v>0</v>
      </c>
      <c r="M139">
        <v>0</v>
      </c>
      <c r="N139">
        <v>0.41242938000000001</v>
      </c>
      <c r="O139">
        <v>0.36723164000000003</v>
      </c>
      <c r="P139">
        <v>0.22033897999999999</v>
      </c>
      <c r="Q139">
        <v>0.16384181</v>
      </c>
      <c r="R139">
        <v>0.58757062000000004</v>
      </c>
      <c r="S139">
        <v>0.24858757000000001</v>
      </c>
      <c r="T139" t="s">
        <v>66</v>
      </c>
      <c r="U139">
        <v>21636</v>
      </c>
      <c r="V139">
        <v>665161</v>
      </c>
    </row>
    <row r="140" spans="1:22" x14ac:dyDescent="0.45">
      <c r="A140" t="s">
        <v>143</v>
      </c>
      <c r="B140" t="s">
        <v>38</v>
      </c>
      <c r="C140">
        <v>0.29702970200000001</v>
      </c>
      <c r="D140">
        <v>2.0357142850000001</v>
      </c>
      <c r="E140">
        <v>0.14141414099999999</v>
      </c>
      <c r="F140">
        <v>0.57575757500000002</v>
      </c>
      <c r="G140">
        <v>0.28282828199999999</v>
      </c>
      <c r="H140">
        <v>3.5714284999999998E-2</v>
      </c>
      <c r="I140">
        <v>0.14285714199999999</v>
      </c>
      <c r="J140">
        <v>5</v>
      </c>
      <c r="K140">
        <v>8.7719298000000001E-2</v>
      </c>
      <c r="L140">
        <v>3</v>
      </c>
      <c r="M140">
        <v>0.5</v>
      </c>
      <c r="N140">
        <v>0.27619048000000002</v>
      </c>
      <c r="O140">
        <v>0.48571428999999999</v>
      </c>
      <c r="P140">
        <v>0.23809524000000001</v>
      </c>
      <c r="Q140">
        <v>0.13333333</v>
      </c>
      <c r="R140">
        <v>0.61904762000000002</v>
      </c>
      <c r="S140">
        <v>0.24761905000000001</v>
      </c>
      <c r="T140" t="s">
        <v>143</v>
      </c>
      <c r="U140">
        <v>19921</v>
      </c>
      <c r="V140">
        <v>663368</v>
      </c>
    </row>
    <row r="141" spans="1:22" x14ac:dyDescent="0.45">
      <c r="A141" t="s">
        <v>177</v>
      </c>
      <c r="B141" t="s">
        <v>49</v>
      </c>
      <c r="C141">
        <v>0.24576271099999999</v>
      </c>
      <c r="D141">
        <v>1.5277777770000001</v>
      </c>
      <c r="E141">
        <v>0.215517241</v>
      </c>
      <c r="F141">
        <v>0.47413793100000001</v>
      </c>
      <c r="G141">
        <v>0.31034482699999999</v>
      </c>
      <c r="H141">
        <v>0.111111111</v>
      </c>
      <c r="I141">
        <v>0</v>
      </c>
      <c r="J141">
        <v>2</v>
      </c>
      <c r="K141">
        <v>3.6363635999999998E-2</v>
      </c>
      <c r="L141">
        <v>1</v>
      </c>
      <c r="M141">
        <v>0.33333333300000001</v>
      </c>
      <c r="N141">
        <v>0.36974790000000002</v>
      </c>
      <c r="O141">
        <v>0.39495797999999999</v>
      </c>
      <c r="P141">
        <v>0.23529412</v>
      </c>
      <c r="Q141">
        <v>0.17647059000000001</v>
      </c>
      <c r="R141">
        <v>0.57983193</v>
      </c>
      <c r="S141">
        <v>0.24369747999999999</v>
      </c>
      <c r="T141" t="s">
        <v>177</v>
      </c>
      <c r="U141">
        <v>23690</v>
      </c>
      <c r="V141">
        <v>677587</v>
      </c>
    </row>
    <row r="142" spans="1:22" x14ac:dyDescent="0.45">
      <c r="A142" t="s">
        <v>153</v>
      </c>
      <c r="B142" t="s">
        <v>90</v>
      </c>
      <c r="C142">
        <v>0.29629629600000001</v>
      </c>
      <c r="D142">
        <v>0.96875</v>
      </c>
      <c r="E142">
        <v>0.23636363599999999</v>
      </c>
      <c r="F142">
        <v>0.37575757500000001</v>
      </c>
      <c r="G142">
        <v>0.387878787</v>
      </c>
      <c r="H142">
        <v>0.203125</v>
      </c>
      <c r="I142">
        <v>4.6875E-2</v>
      </c>
      <c r="J142">
        <v>5</v>
      </c>
      <c r="K142">
        <v>8.0645161000000007E-2</v>
      </c>
      <c r="L142">
        <v>0</v>
      </c>
      <c r="M142">
        <v>0</v>
      </c>
      <c r="N142">
        <v>0.46666667000000001</v>
      </c>
      <c r="O142">
        <v>0.31515152000000002</v>
      </c>
      <c r="P142">
        <v>0.21818182</v>
      </c>
      <c r="Q142">
        <v>0.21818182</v>
      </c>
      <c r="R142">
        <v>0.53939393999999996</v>
      </c>
      <c r="S142">
        <v>0.24242424000000001</v>
      </c>
      <c r="T142" t="s">
        <v>153</v>
      </c>
      <c r="U142">
        <v>9777</v>
      </c>
      <c r="V142">
        <v>571448</v>
      </c>
    </row>
    <row r="143" spans="1:22" x14ac:dyDescent="0.45">
      <c r="A143" t="s">
        <v>214</v>
      </c>
      <c r="B143" t="s">
        <v>118</v>
      </c>
      <c r="C143">
        <v>0.2421875</v>
      </c>
      <c r="D143">
        <v>1.34090909</v>
      </c>
      <c r="E143">
        <v>0.201550387</v>
      </c>
      <c r="F143">
        <v>0.45736434100000001</v>
      </c>
      <c r="G143">
        <v>0.34108527100000002</v>
      </c>
      <c r="H143">
        <v>0.13636363600000001</v>
      </c>
      <c r="I143">
        <v>2.2727272E-2</v>
      </c>
      <c r="J143">
        <v>1</v>
      </c>
      <c r="K143">
        <v>1.6949151999999999E-2</v>
      </c>
      <c r="L143">
        <v>0</v>
      </c>
      <c r="M143">
        <v>0</v>
      </c>
      <c r="N143">
        <v>0.40310077999999999</v>
      </c>
      <c r="O143">
        <v>0.41085271000000001</v>
      </c>
      <c r="P143">
        <v>0.18604651</v>
      </c>
      <c r="Q143">
        <v>0.20155039</v>
      </c>
      <c r="R143">
        <v>0.56589146999999995</v>
      </c>
      <c r="S143">
        <v>0.23255814</v>
      </c>
      <c r="T143" t="s">
        <v>215</v>
      </c>
      <c r="U143">
        <v>12979</v>
      </c>
      <c r="V143">
        <v>595879</v>
      </c>
    </row>
    <row r="144" spans="1:22" x14ac:dyDescent="0.45">
      <c r="A144" t="s">
        <v>208</v>
      </c>
      <c r="B144" t="s">
        <v>118</v>
      </c>
      <c r="C144">
        <v>0.26573426500000003</v>
      </c>
      <c r="D144">
        <v>0.68354430300000002</v>
      </c>
      <c r="E144">
        <v>9.5238094999999995E-2</v>
      </c>
      <c r="F144">
        <v>0.36734693800000001</v>
      </c>
      <c r="G144">
        <v>0.53741496499999997</v>
      </c>
      <c r="H144">
        <v>0.164556962</v>
      </c>
      <c r="I144">
        <v>5.0632911000000003E-2</v>
      </c>
      <c r="J144">
        <v>3</v>
      </c>
      <c r="K144">
        <v>5.5555555E-2</v>
      </c>
      <c r="L144">
        <v>0</v>
      </c>
      <c r="M144">
        <v>0</v>
      </c>
      <c r="N144">
        <v>0.50340136000000002</v>
      </c>
      <c r="O144">
        <v>0.30612244999999999</v>
      </c>
      <c r="P144">
        <v>0.19047618999999999</v>
      </c>
      <c r="Q144">
        <v>0.19047618999999999</v>
      </c>
      <c r="R144">
        <v>0.57823128999999995</v>
      </c>
      <c r="S144">
        <v>0.23129252</v>
      </c>
      <c r="T144" t="s">
        <v>208</v>
      </c>
      <c r="U144">
        <v>27465</v>
      </c>
      <c r="V144">
        <v>679529</v>
      </c>
    </row>
    <row r="145" spans="1:22" x14ac:dyDescent="0.45">
      <c r="A145" t="s">
        <v>91</v>
      </c>
      <c r="B145" t="s">
        <v>61</v>
      </c>
      <c r="C145">
        <v>0.34677419300000001</v>
      </c>
      <c r="D145">
        <v>1.3947368419999999</v>
      </c>
      <c r="E145">
        <v>0.27200000000000002</v>
      </c>
      <c r="F145">
        <v>0.42399999999999999</v>
      </c>
      <c r="G145">
        <v>0.30399999999999999</v>
      </c>
      <c r="H145">
        <v>5.2631577999999998E-2</v>
      </c>
      <c r="I145">
        <v>5.2631577999999998E-2</v>
      </c>
      <c r="J145">
        <v>3</v>
      </c>
      <c r="K145">
        <v>5.6603773000000003E-2</v>
      </c>
      <c r="L145">
        <v>1</v>
      </c>
      <c r="M145">
        <v>1</v>
      </c>
      <c r="N145">
        <v>0.46031746000000001</v>
      </c>
      <c r="O145">
        <v>0.38095237999999998</v>
      </c>
      <c r="P145">
        <v>0.15873016000000001</v>
      </c>
      <c r="Q145">
        <v>0.1984127</v>
      </c>
      <c r="R145">
        <v>0.57142857000000002</v>
      </c>
      <c r="S145">
        <v>0.23015873000000001</v>
      </c>
      <c r="T145" t="s">
        <v>91</v>
      </c>
      <c r="U145">
        <v>26396</v>
      </c>
      <c r="V145">
        <v>669701</v>
      </c>
    </row>
    <row r="146" spans="1:22" x14ac:dyDescent="0.45">
      <c r="A146" t="s">
        <v>222</v>
      </c>
      <c r="B146" t="s">
        <v>166</v>
      </c>
      <c r="C146">
        <v>0.22068965500000001</v>
      </c>
      <c r="D146">
        <v>0.86885245899999997</v>
      </c>
      <c r="E146">
        <v>0.219178082</v>
      </c>
      <c r="F146">
        <v>0.363013698</v>
      </c>
      <c r="G146">
        <v>0.41780821899999998</v>
      </c>
      <c r="H146">
        <v>4.9180327000000003E-2</v>
      </c>
      <c r="I146">
        <v>4.9180327000000003E-2</v>
      </c>
      <c r="J146">
        <v>1</v>
      </c>
      <c r="K146">
        <v>1.8867924000000001E-2</v>
      </c>
      <c r="L146">
        <v>1</v>
      </c>
      <c r="M146">
        <v>0.5</v>
      </c>
      <c r="N146">
        <v>0.37162161999999999</v>
      </c>
      <c r="O146">
        <v>0.37162161999999999</v>
      </c>
      <c r="P146">
        <v>0.25675675999999997</v>
      </c>
      <c r="Q146">
        <v>0.16891892</v>
      </c>
      <c r="R146">
        <v>0.60135134999999995</v>
      </c>
      <c r="S146">
        <v>0.22972972999999999</v>
      </c>
      <c r="T146" t="s">
        <v>222</v>
      </c>
      <c r="U146">
        <v>17901</v>
      </c>
      <c r="V146">
        <v>643217</v>
      </c>
    </row>
    <row r="147" spans="1:22" x14ac:dyDescent="0.45">
      <c r="A147" t="s">
        <v>189</v>
      </c>
      <c r="B147" t="s">
        <v>32</v>
      </c>
      <c r="C147">
        <v>0.28025477700000001</v>
      </c>
      <c r="D147">
        <v>1.05</v>
      </c>
      <c r="E147">
        <v>0.25</v>
      </c>
      <c r="F147">
        <v>0.384146341</v>
      </c>
      <c r="G147">
        <v>0.36585365800000003</v>
      </c>
      <c r="H147">
        <v>0.21666666600000001</v>
      </c>
      <c r="I147">
        <v>0.116666666</v>
      </c>
      <c r="J147">
        <v>4</v>
      </c>
      <c r="K147">
        <v>6.3492063000000001E-2</v>
      </c>
      <c r="L147">
        <v>0</v>
      </c>
      <c r="M147">
        <v>0</v>
      </c>
      <c r="N147">
        <v>0.45731706999999999</v>
      </c>
      <c r="O147">
        <v>0.28658537000000001</v>
      </c>
      <c r="P147">
        <v>0.25609756</v>
      </c>
      <c r="Q147">
        <v>0.22560975999999999</v>
      </c>
      <c r="R147">
        <v>0.54878048999999995</v>
      </c>
      <c r="S147">
        <v>0.22560975999999999</v>
      </c>
      <c r="T147" t="s">
        <v>189</v>
      </c>
      <c r="U147">
        <v>3473</v>
      </c>
      <c r="V147">
        <v>519203</v>
      </c>
    </row>
    <row r="148" spans="1:22" x14ac:dyDescent="0.45">
      <c r="A148" t="s">
        <v>200</v>
      </c>
      <c r="B148" t="s">
        <v>105</v>
      </c>
      <c r="C148">
        <v>0.26277372199999999</v>
      </c>
      <c r="D148">
        <v>1.761904761</v>
      </c>
      <c r="E148">
        <v>0.17730496400000001</v>
      </c>
      <c r="F148">
        <v>0.52482269500000001</v>
      </c>
      <c r="G148">
        <v>0.29787234000000001</v>
      </c>
      <c r="H148">
        <v>2.3809522999999999E-2</v>
      </c>
      <c r="I148">
        <v>0.11904761899999999</v>
      </c>
      <c r="J148">
        <v>2</v>
      </c>
      <c r="K148">
        <v>2.7027026999999999E-2</v>
      </c>
      <c r="L148">
        <v>1</v>
      </c>
      <c r="M148">
        <v>0.33333333300000001</v>
      </c>
      <c r="N148">
        <v>0.42361111000000001</v>
      </c>
      <c r="O148">
        <v>0.34722222000000003</v>
      </c>
      <c r="P148">
        <v>0.22916666999999999</v>
      </c>
      <c r="Q148">
        <v>0.17361111000000001</v>
      </c>
      <c r="R148">
        <v>0.60416667000000002</v>
      </c>
      <c r="S148">
        <v>0.22222222</v>
      </c>
      <c r="T148" t="s">
        <v>200</v>
      </c>
      <c r="U148">
        <v>33189</v>
      </c>
      <c r="V148">
        <v>694384</v>
      </c>
    </row>
    <row r="149" spans="1:22" x14ac:dyDescent="0.45">
      <c r="A149" t="s">
        <v>95</v>
      </c>
      <c r="B149" t="s">
        <v>96</v>
      </c>
      <c r="C149">
        <v>0.28846153800000002</v>
      </c>
      <c r="D149">
        <v>1.267857142</v>
      </c>
      <c r="E149">
        <v>0.19620253100000001</v>
      </c>
      <c r="F149">
        <v>0.44936708800000003</v>
      </c>
      <c r="G149">
        <v>0.35443037900000002</v>
      </c>
      <c r="H149">
        <v>0.14285714199999999</v>
      </c>
      <c r="I149">
        <v>3.5714284999999998E-2</v>
      </c>
      <c r="J149">
        <v>5</v>
      </c>
      <c r="K149">
        <v>7.0422534999999994E-2</v>
      </c>
      <c r="L149">
        <v>0</v>
      </c>
      <c r="M149">
        <v>0</v>
      </c>
      <c r="N149">
        <v>0.27848100999999997</v>
      </c>
      <c r="O149">
        <v>0.39240506000000003</v>
      </c>
      <c r="P149">
        <v>0.32911392</v>
      </c>
      <c r="Q149">
        <v>0.18354429999999999</v>
      </c>
      <c r="R149">
        <v>0.59493671000000004</v>
      </c>
      <c r="S149">
        <v>0.22151899</v>
      </c>
      <c r="T149" t="s">
        <v>95</v>
      </c>
      <c r="U149">
        <v>21479</v>
      </c>
      <c r="V149">
        <v>663538</v>
      </c>
    </row>
    <row r="150" spans="1:22" x14ac:dyDescent="0.45">
      <c r="A150" t="s">
        <v>195</v>
      </c>
      <c r="B150" t="s">
        <v>35</v>
      </c>
      <c r="C150">
        <v>0.22429906499999999</v>
      </c>
      <c r="D150">
        <v>0.79629629599999996</v>
      </c>
      <c r="E150">
        <v>0.133928571</v>
      </c>
      <c r="F150">
        <v>0.383928571</v>
      </c>
      <c r="G150">
        <v>0.48214285699999998</v>
      </c>
      <c r="H150">
        <v>0.129629629</v>
      </c>
      <c r="I150">
        <v>0.111111111</v>
      </c>
      <c r="J150">
        <v>1</v>
      </c>
      <c r="K150">
        <v>2.3255813E-2</v>
      </c>
      <c r="L150">
        <v>1</v>
      </c>
      <c r="M150">
        <v>1</v>
      </c>
      <c r="N150">
        <v>0.40707965000000002</v>
      </c>
      <c r="O150">
        <v>0.39823008999999998</v>
      </c>
      <c r="P150">
        <v>0.19469027</v>
      </c>
      <c r="Q150">
        <v>0.14159292000000001</v>
      </c>
      <c r="R150">
        <v>0.63716813999999999</v>
      </c>
      <c r="S150">
        <v>0.22123894</v>
      </c>
      <c r="T150" t="s">
        <v>195</v>
      </c>
      <c r="U150">
        <v>17929</v>
      </c>
      <c r="V150">
        <v>656775</v>
      </c>
    </row>
    <row r="151" spans="1:22" x14ac:dyDescent="0.45">
      <c r="A151" t="s">
        <v>94</v>
      </c>
      <c r="B151" t="s">
        <v>53</v>
      </c>
      <c r="C151">
        <v>0.24305555500000001</v>
      </c>
      <c r="D151">
        <v>0.87301587300000005</v>
      </c>
      <c r="E151">
        <v>0.20270270200000001</v>
      </c>
      <c r="F151">
        <v>0.37162162100000001</v>
      </c>
      <c r="G151">
        <v>0.42567567499999998</v>
      </c>
      <c r="H151">
        <v>0.15873015800000001</v>
      </c>
      <c r="I151">
        <v>9.5238094999999995E-2</v>
      </c>
      <c r="J151">
        <v>4</v>
      </c>
      <c r="K151">
        <v>7.2727271999999996E-2</v>
      </c>
      <c r="L151">
        <v>2</v>
      </c>
      <c r="M151">
        <v>0.66666666600000002</v>
      </c>
      <c r="N151">
        <v>0.37086092999999998</v>
      </c>
      <c r="O151">
        <v>0.32450330999999999</v>
      </c>
      <c r="P151">
        <v>0.30463575999999998</v>
      </c>
      <c r="Q151">
        <v>0.1986755</v>
      </c>
      <c r="R151">
        <v>0.58278145999999997</v>
      </c>
      <c r="S151">
        <v>0.21854304999999999</v>
      </c>
      <c r="T151" t="s">
        <v>94</v>
      </c>
      <c r="U151">
        <v>27506</v>
      </c>
      <c r="V151">
        <v>673490</v>
      </c>
    </row>
    <row r="152" spans="1:22" x14ac:dyDescent="0.45">
      <c r="A152" t="s">
        <v>89</v>
      </c>
      <c r="B152" t="s">
        <v>90</v>
      </c>
      <c r="C152">
        <v>0.34959349499999998</v>
      </c>
      <c r="D152">
        <v>1.1282051280000001</v>
      </c>
      <c r="E152">
        <v>0.325203252</v>
      </c>
      <c r="F152">
        <v>0.35772357700000001</v>
      </c>
      <c r="G152">
        <v>0.31707317000000002</v>
      </c>
      <c r="H152">
        <v>0.179487179</v>
      </c>
      <c r="I152">
        <v>5.1282051000000002E-2</v>
      </c>
      <c r="J152">
        <v>4</v>
      </c>
      <c r="K152">
        <v>9.0909089999999998E-2</v>
      </c>
      <c r="L152">
        <v>2</v>
      </c>
      <c r="M152">
        <v>0.5</v>
      </c>
      <c r="N152">
        <v>0.32283465</v>
      </c>
      <c r="O152">
        <v>0.2992126</v>
      </c>
      <c r="P152">
        <v>0.37795276</v>
      </c>
      <c r="Q152">
        <v>0.19685038999999999</v>
      </c>
      <c r="R152">
        <v>0.59055117999999995</v>
      </c>
      <c r="S152">
        <v>0.21259843</v>
      </c>
      <c r="T152" t="s">
        <v>89</v>
      </c>
      <c r="U152">
        <v>27479</v>
      </c>
      <c r="V152">
        <v>691026</v>
      </c>
    </row>
    <row r="153" spans="1:22" x14ac:dyDescent="0.45">
      <c r="A153" t="s">
        <v>207</v>
      </c>
      <c r="B153" t="s">
        <v>55</v>
      </c>
      <c r="C153">
        <v>0.25384615300000002</v>
      </c>
      <c r="D153">
        <v>0.82758620599999999</v>
      </c>
      <c r="E153">
        <v>0.208955223</v>
      </c>
      <c r="F153">
        <v>0.358208955</v>
      </c>
      <c r="G153">
        <v>0.43283581999999998</v>
      </c>
      <c r="H153">
        <v>0.17241379300000001</v>
      </c>
      <c r="I153">
        <v>8.6206896000000005E-2</v>
      </c>
      <c r="J153">
        <v>6</v>
      </c>
      <c r="K153">
        <v>0.125</v>
      </c>
      <c r="L153">
        <v>0</v>
      </c>
      <c r="M153">
        <v>0</v>
      </c>
      <c r="N153">
        <v>0.3649635</v>
      </c>
      <c r="O153">
        <v>0.35766423000000003</v>
      </c>
      <c r="P153">
        <v>0.27737225999999998</v>
      </c>
      <c r="Q153">
        <v>0.24817518</v>
      </c>
      <c r="R153">
        <v>0.54014598999999996</v>
      </c>
      <c r="S153">
        <v>0.21167883000000001</v>
      </c>
      <c r="T153" t="s">
        <v>207</v>
      </c>
      <c r="U153">
        <v>24262</v>
      </c>
      <c r="V153">
        <v>678882</v>
      </c>
    </row>
    <row r="154" spans="1:22" x14ac:dyDescent="0.45">
      <c r="A154" t="s">
        <v>161</v>
      </c>
      <c r="B154" t="s">
        <v>38</v>
      </c>
      <c r="C154">
        <v>0.30952380899999998</v>
      </c>
      <c r="D154">
        <v>1.8333333329999999</v>
      </c>
      <c r="E154">
        <v>0.19047618999999999</v>
      </c>
      <c r="F154">
        <v>0.52380952300000005</v>
      </c>
      <c r="G154">
        <v>0.28571428500000001</v>
      </c>
      <c r="H154">
        <v>8.3333332999999996E-2</v>
      </c>
      <c r="I154">
        <v>5.5555555E-2</v>
      </c>
      <c r="J154">
        <v>8</v>
      </c>
      <c r="K154">
        <v>0.12121212100000001</v>
      </c>
      <c r="L154">
        <v>2</v>
      </c>
      <c r="M154">
        <v>1</v>
      </c>
      <c r="N154">
        <v>0.3203125</v>
      </c>
      <c r="O154">
        <v>0.421875</v>
      </c>
      <c r="P154">
        <v>0.2578125</v>
      </c>
      <c r="Q154">
        <v>0.21875</v>
      </c>
      <c r="R154">
        <v>0.59375</v>
      </c>
      <c r="S154">
        <v>0.1875</v>
      </c>
      <c r="T154" t="s">
        <v>161</v>
      </c>
      <c r="U154">
        <v>29622</v>
      </c>
      <c r="V154">
        <v>686217</v>
      </c>
    </row>
    <row r="155" spans="1:22" x14ac:dyDescent="0.45">
      <c r="A155" t="s">
        <v>148</v>
      </c>
      <c r="B155" t="s">
        <v>149</v>
      </c>
      <c r="C155">
        <v>0.35211267600000001</v>
      </c>
      <c r="D155">
        <v>1.5593220329999999</v>
      </c>
      <c r="E155">
        <v>0.29107981199999999</v>
      </c>
      <c r="F155">
        <v>0.43192488200000001</v>
      </c>
      <c r="G155">
        <v>0.27699530500000002</v>
      </c>
      <c r="H155">
        <v>3.3898304999999997E-2</v>
      </c>
      <c r="I155">
        <v>1.6949151999999999E-2</v>
      </c>
      <c r="J155">
        <v>3</v>
      </c>
      <c r="K155">
        <v>3.2608695E-2</v>
      </c>
      <c r="L155">
        <v>1</v>
      </c>
      <c r="M155">
        <v>0.5</v>
      </c>
      <c r="N155">
        <v>0.31627907</v>
      </c>
      <c r="O155">
        <v>0.37209302</v>
      </c>
      <c r="P155">
        <v>0.31162791000000001</v>
      </c>
      <c r="Q155">
        <v>0.15887850000000001</v>
      </c>
      <c r="R155">
        <v>0.65887850000000003</v>
      </c>
      <c r="S155">
        <v>0.18224298999999999</v>
      </c>
      <c r="T155" t="s">
        <v>148</v>
      </c>
      <c r="U155">
        <v>18568</v>
      </c>
      <c r="V155">
        <v>650333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5EC7-94CD-4F38-B9BB-5929115F4B65}">
  <sheetPr>
    <tabColor rgb="FF00B050"/>
  </sheetPr>
  <dimension ref="A1:T155"/>
  <sheetViews>
    <sheetView workbookViewId="0">
      <selection activeCell="D1" sqref="D1:E1"/>
    </sheetView>
  </sheetViews>
  <sheetFormatPr defaultRowHeight="14.25" x14ac:dyDescent="0.45"/>
  <sheetData>
    <row r="1" spans="1:20" x14ac:dyDescent="0.45">
      <c r="A1" t="s">
        <v>0</v>
      </c>
      <c r="B1" t="s">
        <v>1</v>
      </c>
      <c r="C1" t="s">
        <v>3</v>
      </c>
      <c r="D1" t="s">
        <v>1046</v>
      </c>
      <c r="E1" t="s">
        <v>1047</v>
      </c>
      <c r="F1" t="s">
        <v>1048</v>
      </c>
      <c r="G1" t="s">
        <v>1049</v>
      </c>
      <c r="H1" t="s">
        <v>1050</v>
      </c>
      <c r="I1" t="s">
        <v>17</v>
      </c>
      <c r="J1" t="s">
        <v>1051</v>
      </c>
      <c r="K1" t="s">
        <v>1052</v>
      </c>
      <c r="L1" t="s">
        <v>1053</v>
      </c>
      <c r="M1" t="s">
        <v>1054</v>
      </c>
      <c r="N1" t="s">
        <v>1055</v>
      </c>
      <c r="O1" t="s">
        <v>1056</v>
      </c>
      <c r="P1" t="s">
        <v>1057</v>
      </c>
      <c r="Q1" t="s">
        <v>1058</v>
      </c>
      <c r="R1" t="s">
        <v>22</v>
      </c>
      <c r="S1" t="s">
        <v>23</v>
      </c>
      <c r="T1" t="s">
        <v>24</v>
      </c>
    </row>
    <row r="2" spans="1:20" x14ac:dyDescent="0.45">
      <c r="A2" t="s">
        <v>122</v>
      </c>
      <c r="B2" t="s">
        <v>96</v>
      </c>
      <c r="C2">
        <v>191</v>
      </c>
      <c r="D2">
        <v>171.698711023915</v>
      </c>
      <c r="E2">
        <v>90.996915726836306</v>
      </c>
      <c r="F2">
        <v>108.01205229046801</v>
      </c>
      <c r="G2">
        <v>119.339116006699</v>
      </c>
      <c r="H2">
        <v>101.530707164489</v>
      </c>
      <c r="I2">
        <v>126.367268920604</v>
      </c>
      <c r="J2">
        <v>91.289422917848498</v>
      </c>
      <c r="K2">
        <v>110.845314536611</v>
      </c>
      <c r="L2">
        <v>89.995523213486294</v>
      </c>
      <c r="M2">
        <v>94.505527367818999</v>
      </c>
      <c r="N2">
        <v>111.726019171994</v>
      </c>
      <c r="O2">
        <v>76.419652120185106</v>
      </c>
      <c r="P2">
        <v>87.480229935135398</v>
      </c>
      <c r="Q2">
        <v>157.526842515997</v>
      </c>
      <c r="R2" t="s">
        <v>122</v>
      </c>
      <c r="S2">
        <v>15274</v>
      </c>
      <c r="T2">
        <v>643565</v>
      </c>
    </row>
    <row r="3" spans="1:20" x14ac:dyDescent="0.45">
      <c r="A3" t="s">
        <v>59</v>
      </c>
      <c r="B3" t="s">
        <v>38</v>
      </c>
      <c r="C3">
        <v>188</v>
      </c>
      <c r="D3">
        <v>109.83170039429299</v>
      </c>
      <c r="E3">
        <v>66.3736369642113</v>
      </c>
      <c r="F3">
        <v>121.81241541755099</v>
      </c>
      <c r="G3">
        <v>115.738981356236</v>
      </c>
      <c r="H3">
        <v>105.93259521234999</v>
      </c>
      <c r="I3">
        <v>122.368412585508</v>
      </c>
      <c r="J3">
        <v>80.840633405299798</v>
      </c>
      <c r="K3">
        <v>116.031788181102</v>
      </c>
      <c r="L3">
        <v>105.137239386624</v>
      </c>
      <c r="M3">
        <v>114.50684635439799</v>
      </c>
      <c r="N3">
        <v>80.434886379076602</v>
      </c>
      <c r="O3">
        <v>66.194487293619105</v>
      </c>
      <c r="P3">
        <v>99.704116894991699</v>
      </c>
      <c r="Q3">
        <v>156.771544498379</v>
      </c>
      <c r="R3" t="s">
        <v>59</v>
      </c>
      <c r="S3">
        <v>22186</v>
      </c>
      <c r="T3">
        <v>668930</v>
      </c>
    </row>
    <row r="4" spans="1:20" x14ac:dyDescent="0.45">
      <c r="A4" t="s">
        <v>89</v>
      </c>
      <c r="B4" t="s">
        <v>90</v>
      </c>
      <c r="C4">
        <v>169</v>
      </c>
      <c r="D4">
        <v>100.61852974846801</v>
      </c>
      <c r="E4">
        <v>73.835761769359394</v>
      </c>
      <c r="F4">
        <v>121.3251658675</v>
      </c>
      <c r="G4">
        <v>111.845683667682</v>
      </c>
      <c r="H4">
        <v>107.325136381234</v>
      </c>
      <c r="I4">
        <v>118.231964799328</v>
      </c>
      <c r="J4">
        <v>85.203461091779801</v>
      </c>
      <c r="K4">
        <v>118.23962345699</v>
      </c>
      <c r="L4">
        <v>163.62822457341801</v>
      </c>
      <c r="M4">
        <v>83.164864037184003</v>
      </c>
      <c r="N4">
        <v>85.437543945898597</v>
      </c>
      <c r="O4">
        <v>79.855844463455398</v>
      </c>
      <c r="P4">
        <v>84.724947100303098</v>
      </c>
      <c r="Q4">
        <v>155.811438485949</v>
      </c>
      <c r="R4" t="s">
        <v>89</v>
      </c>
      <c r="S4">
        <v>27479</v>
      </c>
      <c r="T4">
        <v>691026</v>
      </c>
    </row>
    <row r="5" spans="1:20" x14ac:dyDescent="0.45">
      <c r="A5" t="s">
        <v>192</v>
      </c>
      <c r="B5" t="s">
        <v>32</v>
      </c>
      <c r="C5">
        <v>227</v>
      </c>
      <c r="D5">
        <v>108.587560279328</v>
      </c>
      <c r="E5">
        <v>110.397978834318</v>
      </c>
      <c r="F5">
        <v>94.641841169874695</v>
      </c>
      <c r="G5">
        <v>97.137647767465893</v>
      </c>
      <c r="H5">
        <v>81.872143482142803</v>
      </c>
      <c r="I5">
        <v>80.244315289820193</v>
      </c>
      <c r="J5">
        <v>62.482028263267097</v>
      </c>
      <c r="K5">
        <v>102.335779353069</v>
      </c>
      <c r="L5">
        <v>111.153977291982</v>
      </c>
      <c r="M5">
        <v>84.677979587735905</v>
      </c>
      <c r="N5">
        <v>110.722832941037</v>
      </c>
      <c r="O5">
        <v>72.532253223786199</v>
      </c>
      <c r="P5">
        <v>99.253930764168999</v>
      </c>
      <c r="Q5">
        <v>147.44149119152999</v>
      </c>
      <c r="R5" t="s">
        <v>192</v>
      </c>
      <c r="S5">
        <v>16997</v>
      </c>
      <c r="T5">
        <v>650402</v>
      </c>
    </row>
    <row r="6" spans="1:20" x14ac:dyDescent="0.45">
      <c r="A6" t="s">
        <v>193</v>
      </c>
      <c r="B6" t="s">
        <v>43</v>
      </c>
      <c r="C6">
        <v>231</v>
      </c>
      <c r="D6">
        <v>101.371894089097</v>
      </c>
      <c r="E6">
        <v>61.992185836637297</v>
      </c>
      <c r="F6">
        <v>103.403151430946</v>
      </c>
      <c r="G6">
        <v>102.02297662250299</v>
      </c>
      <c r="H6">
        <v>88.721531067110902</v>
      </c>
      <c r="I6">
        <v>96.408797292854601</v>
      </c>
      <c r="J6">
        <v>66.428261687048405</v>
      </c>
      <c r="K6">
        <v>96.790490699165105</v>
      </c>
      <c r="L6">
        <v>80.867640459179896</v>
      </c>
      <c r="M6">
        <v>142.16678944541101</v>
      </c>
      <c r="N6">
        <v>64.730869548463104</v>
      </c>
      <c r="O6">
        <v>55.195637078009298</v>
      </c>
      <c r="P6">
        <v>119.831749845445</v>
      </c>
      <c r="Q6">
        <v>146.70694091574401</v>
      </c>
      <c r="R6" t="s">
        <v>194</v>
      </c>
      <c r="S6">
        <v>16578</v>
      </c>
      <c r="T6">
        <v>650490</v>
      </c>
    </row>
    <row r="7" spans="1:20" x14ac:dyDescent="0.45">
      <c r="A7" t="s">
        <v>25</v>
      </c>
      <c r="B7" t="s">
        <v>26</v>
      </c>
      <c r="C7">
        <v>237</v>
      </c>
      <c r="D7">
        <v>223.612486385599</v>
      </c>
      <c r="E7">
        <v>69.8638202538081</v>
      </c>
      <c r="F7">
        <v>114.72322807417601</v>
      </c>
      <c r="G7">
        <v>131.324676666492</v>
      </c>
      <c r="H7">
        <v>154.00129518454801</v>
      </c>
      <c r="I7">
        <v>185.22771748982501</v>
      </c>
      <c r="J7">
        <v>213.64297703708999</v>
      </c>
      <c r="K7">
        <v>88.987634281080602</v>
      </c>
      <c r="L7">
        <v>88.976621295177296</v>
      </c>
      <c r="M7">
        <v>71.066035984392897</v>
      </c>
      <c r="N7">
        <v>136.229895941178</v>
      </c>
      <c r="O7">
        <v>103.916401383204</v>
      </c>
      <c r="P7">
        <v>63.807846275014803</v>
      </c>
      <c r="Q7">
        <v>146.13969783897099</v>
      </c>
      <c r="R7" t="s">
        <v>25</v>
      </c>
      <c r="S7">
        <v>18345</v>
      </c>
      <c r="T7">
        <v>663656</v>
      </c>
    </row>
    <row r="8" spans="1:20" x14ac:dyDescent="0.45">
      <c r="A8" t="s">
        <v>152</v>
      </c>
      <c r="B8" t="s">
        <v>70</v>
      </c>
      <c r="C8">
        <v>209</v>
      </c>
      <c r="D8">
        <v>64.866778904599101</v>
      </c>
      <c r="E8">
        <v>64.2353240015631</v>
      </c>
      <c r="F8">
        <v>102.829145178264</v>
      </c>
      <c r="G8">
        <v>95.770667090723094</v>
      </c>
      <c r="H8">
        <v>91.706519943714994</v>
      </c>
      <c r="I8">
        <v>88.803317405385997</v>
      </c>
      <c r="J8">
        <v>74.817397733603499</v>
      </c>
      <c r="K8">
        <v>95.888716113262205</v>
      </c>
      <c r="L8">
        <v>93.470389668384698</v>
      </c>
      <c r="M8">
        <v>115.39101826348001</v>
      </c>
      <c r="N8">
        <v>86.900647657938606</v>
      </c>
      <c r="O8">
        <v>62.521603354229804</v>
      </c>
      <c r="P8">
        <v>112.036633891081</v>
      </c>
      <c r="Q8">
        <v>145.70490206334199</v>
      </c>
      <c r="R8" t="s">
        <v>152</v>
      </c>
      <c r="S8">
        <v>19612</v>
      </c>
      <c r="T8">
        <v>666182</v>
      </c>
    </row>
    <row r="9" spans="1:20" x14ac:dyDescent="0.45">
      <c r="A9" t="s">
        <v>151</v>
      </c>
      <c r="B9" t="s">
        <v>78</v>
      </c>
      <c r="C9">
        <v>182</v>
      </c>
      <c r="D9">
        <v>155.751553888703</v>
      </c>
      <c r="E9">
        <v>149.98830589367901</v>
      </c>
      <c r="F9">
        <v>86.802767269570595</v>
      </c>
      <c r="G9">
        <v>101.10917751473799</v>
      </c>
      <c r="H9">
        <v>95.156346246430004</v>
      </c>
      <c r="I9">
        <v>100.419232925955</v>
      </c>
      <c r="J9">
        <v>107.840817156567</v>
      </c>
      <c r="K9">
        <v>101.361152802842</v>
      </c>
      <c r="L9">
        <v>100.697481767</v>
      </c>
      <c r="M9">
        <v>96.899543587345505</v>
      </c>
      <c r="N9">
        <v>102.94655143518099</v>
      </c>
      <c r="O9">
        <v>86.093813119955499</v>
      </c>
      <c r="P9">
        <v>85.027009381669998</v>
      </c>
      <c r="Q9">
        <v>145.290526063561</v>
      </c>
      <c r="R9" t="s">
        <v>151</v>
      </c>
      <c r="S9">
        <v>27534</v>
      </c>
      <c r="T9">
        <v>666397</v>
      </c>
    </row>
    <row r="10" spans="1:20" x14ac:dyDescent="0.45">
      <c r="A10" t="s">
        <v>136</v>
      </c>
      <c r="B10" t="s">
        <v>61</v>
      </c>
      <c r="C10">
        <v>192</v>
      </c>
      <c r="D10">
        <v>102.705734703495</v>
      </c>
      <c r="E10">
        <v>79.245870524204506</v>
      </c>
      <c r="F10">
        <v>104.493998001001</v>
      </c>
      <c r="G10">
        <v>101.41565323958</v>
      </c>
      <c r="H10">
        <v>97.367598453421607</v>
      </c>
      <c r="I10">
        <v>99.428969566899895</v>
      </c>
      <c r="J10">
        <v>86.546535049855294</v>
      </c>
      <c r="K10">
        <v>102.44249019190499</v>
      </c>
      <c r="L10">
        <v>113.02625183062599</v>
      </c>
      <c r="M10">
        <v>94.009649862445897</v>
      </c>
      <c r="N10">
        <v>99.876314136030004</v>
      </c>
      <c r="O10">
        <v>72.648341863419603</v>
      </c>
      <c r="P10">
        <v>104.146730316245</v>
      </c>
      <c r="Q10">
        <v>140.11447620019101</v>
      </c>
      <c r="R10" t="s">
        <v>136</v>
      </c>
      <c r="S10">
        <v>18900</v>
      </c>
      <c r="T10">
        <v>665750</v>
      </c>
    </row>
    <row r="11" spans="1:20" x14ac:dyDescent="0.45">
      <c r="A11" t="s">
        <v>95</v>
      </c>
      <c r="B11" t="s">
        <v>96</v>
      </c>
      <c r="C11">
        <v>204</v>
      </c>
      <c r="D11">
        <v>119.07935258651401</v>
      </c>
      <c r="E11">
        <v>45.875895992846999</v>
      </c>
      <c r="F11">
        <v>106.784321686499</v>
      </c>
      <c r="G11">
        <v>111.73417242340599</v>
      </c>
      <c r="H11">
        <v>93.225377732618199</v>
      </c>
      <c r="I11">
        <v>108.980448071521</v>
      </c>
      <c r="J11">
        <v>71.800669918889298</v>
      </c>
      <c r="K11">
        <v>97.563553449254599</v>
      </c>
      <c r="L11">
        <v>98.720635808221203</v>
      </c>
      <c r="M11">
        <v>104.47047714807201</v>
      </c>
      <c r="N11">
        <v>95.503700554587994</v>
      </c>
      <c r="O11">
        <v>68.884603076902295</v>
      </c>
      <c r="P11">
        <v>111.113296788947</v>
      </c>
      <c r="Q11">
        <v>135.67757674949399</v>
      </c>
      <c r="R11" t="s">
        <v>95</v>
      </c>
      <c r="S11">
        <v>21479</v>
      </c>
      <c r="T11">
        <v>663538</v>
      </c>
    </row>
    <row r="12" spans="1:20" x14ac:dyDescent="0.45">
      <c r="A12" t="s">
        <v>104</v>
      </c>
      <c r="B12" t="s">
        <v>105</v>
      </c>
      <c r="C12">
        <v>224</v>
      </c>
      <c r="D12">
        <v>104.539765394234</v>
      </c>
      <c r="E12">
        <v>97.891957890637499</v>
      </c>
      <c r="F12">
        <v>113.721701667589</v>
      </c>
      <c r="G12">
        <v>106.652443612751</v>
      </c>
      <c r="H12">
        <v>120.925884098631</v>
      </c>
      <c r="I12">
        <v>124.358409469732</v>
      </c>
      <c r="J12">
        <v>131.86505672523899</v>
      </c>
      <c r="K12">
        <v>106.469539839254</v>
      </c>
      <c r="L12">
        <v>121.930925440495</v>
      </c>
      <c r="M12">
        <v>81.880432827497899</v>
      </c>
      <c r="N12">
        <v>108.327387124694</v>
      </c>
      <c r="O12">
        <v>70.852091751703796</v>
      </c>
      <c r="P12">
        <v>109.384879328596</v>
      </c>
      <c r="Q12">
        <v>135.51135601215299</v>
      </c>
      <c r="R12" t="s">
        <v>104</v>
      </c>
      <c r="S12">
        <v>17548</v>
      </c>
      <c r="T12">
        <v>621493</v>
      </c>
    </row>
    <row r="13" spans="1:20" x14ac:dyDescent="0.45">
      <c r="A13" t="s">
        <v>130</v>
      </c>
      <c r="B13" t="s">
        <v>125</v>
      </c>
      <c r="C13">
        <v>169</v>
      </c>
      <c r="D13">
        <v>71.870378218247794</v>
      </c>
      <c r="E13">
        <v>87.020719339586506</v>
      </c>
      <c r="F13">
        <v>106.827189911772</v>
      </c>
      <c r="G13">
        <v>97.409278433677898</v>
      </c>
      <c r="H13">
        <v>104.365517118196</v>
      </c>
      <c r="I13">
        <v>102.74941575823</v>
      </c>
      <c r="J13">
        <v>100.475779583334</v>
      </c>
      <c r="K13">
        <v>103.42274189704</v>
      </c>
      <c r="L13">
        <v>108.681866772533</v>
      </c>
      <c r="M13">
        <v>109.732257948295</v>
      </c>
      <c r="N13">
        <v>84.070543436773093</v>
      </c>
      <c r="O13">
        <v>72.636975044541302</v>
      </c>
      <c r="P13">
        <v>107.870358597783</v>
      </c>
      <c r="Q13">
        <v>134.145198602959</v>
      </c>
      <c r="R13" t="s">
        <v>131</v>
      </c>
      <c r="S13">
        <v>20391</v>
      </c>
      <c r="T13">
        <v>671277</v>
      </c>
    </row>
    <row r="14" spans="1:20" x14ac:dyDescent="0.45">
      <c r="A14" t="s">
        <v>54</v>
      </c>
      <c r="B14" t="s">
        <v>55</v>
      </c>
      <c r="C14">
        <v>245</v>
      </c>
      <c r="D14">
        <v>95.579214215582596</v>
      </c>
      <c r="E14">
        <v>102.287106764703</v>
      </c>
      <c r="F14">
        <v>110.452552015835</v>
      </c>
      <c r="G14">
        <v>106.734800699102</v>
      </c>
      <c r="H14">
        <v>111.744411904345</v>
      </c>
      <c r="I14">
        <v>112.020374367081</v>
      </c>
      <c r="J14">
        <v>113.706033290959</v>
      </c>
      <c r="K14">
        <v>119.80774173298801</v>
      </c>
      <c r="L14">
        <v>103.44436454087101</v>
      </c>
      <c r="M14">
        <v>119.033726578654</v>
      </c>
      <c r="N14">
        <v>78.062972797779096</v>
      </c>
      <c r="O14">
        <v>77.951443072428503</v>
      </c>
      <c r="P14">
        <v>102.179887404737</v>
      </c>
      <c r="Q14">
        <v>134.031661947977</v>
      </c>
      <c r="R14" t="s">
        <v>54</v>
      </c>
      <c r="S14">
        <v>24617</v>
      </c>
      <c r="T14">
        <v>680776</v>
      </c>
    </row>
    <row r="15" spans="1:20" x14ac:dyDescent="0.45">
      <c r="A15" t="s">
        <v>100</v>
      </c>
      <c r="B15" t="s">
        <v>45</v>
      </c>
      <c r="C15">
        <v>194</v>
      </c>
      <c r="D15">
        <v>162.78270307125999</v>
      </c>
      <c r="E15">
        <v>57.429324973132303</v>
      </c>
      <c r="F15">
        <v>101.10430488958301</v>
      </c>
      <c r="G15">
        <v>112.598096557746</v>
      </c>
      <c r="H15">
        <v>99.069356735808</v>
      </c>
      <c r="I15">
        <v>112.53740633261</v>
      </c>
      <c r="J15">
        <v>95.853893967887004</v>
      </c>
      <c r="K15">
        <v>87.686749325522399</v>
      </c>
      <c r="L15">
        <v>104.975157489664</v>
      </c>
      <c r="M15">
        <v>100.352631888601</v>
      </c>
      <c r="N15">
        <v>96.926931592799804</v>
      </c>
      <c r="O15">
        <v>93.642803029012597</v>
      </c>
      <c r="P15">
        <v>84.947907608124595</v>
      </c>
      <c r="Q15">
        <v>132.509281531743</v>
      </c>
      <c r="R15" t="s">
        <v>100</v>
      </c>
      <c r="S15">
        <v>26294</v>
      </c>
      <c r="T15">
        <v>681082</v>
      </c>
    </row>
    <row r="16" spans="1:20" x14ac:dyDescent="0.45">
      <c r="A16" t="s">
        <v>128</v>
      </c>
      <c r="B16" t="s">
        <v>35</v>
      </c>
      <c r="C16">
        <v>199</v>
      </c>
      <c r="D16">
        <v>68.126416140769805</v>
      </c>
      <c r="E16">
        <v>98.946070575868404</v>
      </c>
      <c r="F16">
        <v>116.18956278357101</v>
      </c>
      <c r="G16">
        <v>102.205574184757</v>
      </c>
      <c r="H16">
        <v>117.206015741606</v>
      </c>
      <c r="I16">
        <v>120.549079999033</v>
      </c>
      <c r="J16">
        <v>118.74944616985999</v>
      </c>
      <c r="K16">
        <v>116.955176553879</v>
      </c>
      <c r="L16">
        <v>92.821289872223801</v>
      </c>
      <c r="M16">
        <v>112.134995329598</v>
      </c>
      <c r="N16">
        <v>90.683153461537898</v>
      </c>
      <c r="O16">
        <v>78.462131252520805</v>
      </c>
      <c r="P16">
        <v>102.700247946791</v>
      </c>
      <c r="Q16">
        <v>132.411423221126</v>
      </c>
      <c r="R16" t="s">
        <v>128</v>
      </c>
      <c r="S16">
        <v>18373</v>
      </c>
      <c r="T16">
        <v>663624</v>
      </c>
    </row>
    <row r="17" spans="1:20" x14ac:dyDescent="0.45">
      <c r="A17" t="s">
        <v>148</v>
      </c>
      <c r="B17" t="s">
        <v>149</v>
      </c>
      <c r="C17">
        <v>243</v>
      </c>
      <c r="D17">
        <v>54.982318524706102</v>
      </c>
      <c r="E17">
        <v>25.675398545513598</v>
      </c>
      <c r="F17">
        <v>134.80573951221601</v>
      </c>
      <c r="G17">
        <v>117.736421315996</v>
      </c>
      <c r="H17">
        <v>101.024672826402</v>
      </c>
      <c r="I17">
        <v>120.94355059112701</v>
      </c>
      <c r="J17">
        <v>47.646672563498498</v>
      </c>
      <c r="K17">
        <v>119.091661501644</v>
      </c>
      <c r="L17">
        <v>146.458783777375</v>
      </c>
      <c r="M17">
        <v>100.415450387524</v>
      </c>
      <c r="N17">
        <v>74.638287704962494</v>
      </c>
      <c r="O17">
        <v>78.234268096761696</v>
      </c>
      <c r="P17">
        <v>105.361745790203</v>
      </c>
      <c r="Q17">
        <v>128.46894690370701</v>
      </c>
      <c r="R17" t="s">
        <v>148</v>
      </c>
      <c r="S17">
        <v>18568</v>
      </c>
      <c r="T17">
        <v>650333</v>
      </c>
    </row>
    <row r="18" spans="1:20" x14ac:dyDescent="0.45">
      <c r="A18" t="s">
        <v>79</v>
      </c>
      <c r="B18" t="s">
        <v>35</v>
      </c>
      <c r="C18">
        <v>168</v>
      </c>
      <c r="D18">
        <v>139.386354680625</v>
      </c>
      <c r="E18">
        <v>133.18633698914499</v>
      </c>
      <c r="F18">
        <v>103.18372858081</v>
      </c>
      <c r="G18">
        <v>109.53494228072999</v>
      </c>
      <c r="H18">
        <v>117.51261893542301</v>
      </c>
      <c r="I18">
        <v>128.29824762008101</v>
      </c>
      <c r="J18">
        <v>139.27028632339099</v>
      </c>
      <c r="K18">
        <v>113.05667070383601</v>
      </c>
      <c r="L18">
        <v>95.397614467922907</v>
      </c>
      <c r="M18">
        <v>101.868751031134</v>
      </c>
      <c r="N18">
        <v>100.306896355525</v>
      </c>
      <c r="O18">
        <v>103.819010119373</v>
      </c>
      <c r="P18">
        <v>76.231111869235207</v>
      </c>
      <c r="Q18">
        <v>128.19752311917301</v>
      </c>
      <c r="R18" t="s">
        <v>79</v>
      </c>
      <c r="S18">
        <v>29591</v>
      </c>
      <c r="T18">
        <v>681297</v>
      </c>
    </row>
    <row r="19" spans="1:20" x14ac:dyDescent="0.45">
      <c r="A19" t="s">
        <v>182</v>
      </c>
      <c r="B19" t="s">
        <v>26</v>
      </c>
      <c r="C19">
        <v>220</v>
      </c>
      <c r="D19">
        <v>106.440488670305</v>
      </c>
      <c r="E19">
        <v>58.989439193931098</v>
      </c>
      <c r="F19">
        <v>85.626362973069106</v>
      </c>
      <c r="G19">
        <v>88.047226170274499</v>
      </c>
      <c r="H19">
        <v>79.328833327308104</v>
      </c>
      <c r="I19">
        <v>69.203628534277001</v>
      </c>
      <c r="J19">
        <v>69.766365333809404</v>
      </c>
      <c r="K19">
        <v>77.273955931118905</v>
      </c>
      <c r="L19">
        <v>74.7219687135497</v>
      </c>
      <c r="M19">
        <v>89.676858553855197</v>
      </c>
      <c r="N19">
        <v>123.557347356487</v>
      </c>
      <c r="O19">
        <v>92.821732570672694</v>
      </c>
      <c r="P19">
        <v>89.2885875820092</v>
      </c>
      <c r="Q19">
        <v>127.72547782247401</v>
      </c>
      <c r="R19" t="s">
        <v>182</v>
      </c>
      <c r="S19">
        <v>17678</v>
      </c>
      <c r="T19">
        <v>608324</v>
      </c>
    </row>
    <row r="20" spans="1:20" x14ac:dyDescent="0.45">
      <c r="A20" t="s">
        <v>201</v>
      </c>
      <c r="B20" t="s">
        <v>64</v>
      </c>
      <c r="C20">
        <v>191</v>
      </c>
      <c r="D20">
        <v>63.5921142943319</v>
      </c>
      <c r="E20">
        <v>102.663187248113</v>
      </c>
      <c r="F20">
        <v>107.24876534070501</v>
      </c>
      <c r="G20">
        <v>96.134287947049003</v>
      </c>
      <c r="H20">
        <v>84.838399299699802</v>
      </c>
      <c r="I20">
        <v>68.4076552556552</v>
      </c>
      <c r="J20">
        <v>49.427422113234101</v>
      </c>
      <c r="K20">
        <v>116.88496314145</v>
      </c>
      <c r="L20">
        <v>102.834964482929</v>
      </c>
      <c r="M20">
        <v>130.66596332876799</v>
      </c>
      <c r="N20">
        <v>62.938830856014697</v>
      </c>
      <c r="O20">
        <v>63.193738402204303</v>
      </c>
      <c r="P20">
        <v>124.011543845989</v>
      </c>
      <c r="Q20">
        <v>126.383548463675</v>
      </c>
      <c r="R20" t="s">
        <v>201</v>
      </c>
      <c r="S20">
        <v>17907</v>
      </c>
      <c r="T20">
        <v>663898</v>
      </c>
    </row>
    <row r="21" spans="1:20" x14ac:dyDescent="0.45">
      <c r="A21" t="s">
        <v>94</v>
      </c>
      <c r="B21" t="s">
        <v>53</v>
      </c>
      <c r="C21">
        <v>224</v>
      </c>
      <c r="D21">
        <v>173.51562822815001</v>
      </c>
      <c r="E21">
        <v>79.580636015098193</v>
      </c>
      <c r="F21">
        <v>87.730719210128797</v>
      </c>
      <c r="G21">
        <v>105.053504549001</v>
      </c>
      <c r="H21">
        <v>89.110003217904804</v>
      </c>
      <c r="I21">
        <v>98.674166643290505</v>
      </c>
      <c r="J21">
        <v>91.289422917848498</v>
      </c>
      <c r="K21">
        <v>82.206327386983403</v>
      </c>
      <c r="L21">
        <v>101.99124098702001</v>
      </c>
      <c r="M21">
        <v>86.395931302405899</v>
      </c>
      <c r="N21">
        <v>114.70123501623399</v>
      </c>
      <c r="O21">
        <v>91.735546239422007</v>
      </c>
      <c r="P21">
        <v>91.886257604528396</v>
      </c>
      <c r="Q21">
        <v>125.58642715984899</v>
      </c>
      <c r="R21" t="s">
        <v>94</v>
      </c>
      <c r="S21">
        <v>27506</v>
      </c>
      <c r="T21">
        <v>673490</v>
      </c>
    </row>
    <row r="22" spans="1:20" x14ac:dyDescent="0.45">
      <c r="A22" t="s">
        <v>39</v>
      </c>
      <c r="B22" t="s">
        <v>32</v>
      </c>
      <c r="C22">
        <v>245</v>
      </c>
      <c r="D22">
        <v>110.67066922146</v>
      </c>
      <c r="E22">
        <v>94.980884661150597</v>
      </c>
      <c r="F22">
        <v>117.368837221471</v>
      </c>
      <c r="G22">
        <v>114.72820383676201</v>
      </c>
      <c r="H22">
        <v>109.047998109521</v>
      </c>
      <c r="I22">
        <v>125.274077340457</v>
      </c>
      <c r="J22">
        <v>96.413240964609699</v>
      </c>
      <c r="K22">
        <v>121.36857932354199</v>
      </c>
      <c r="L22">
        <v>113.540718886516</v>
      </c>
      <c r="M22">
        <v>116.806859004983</v>
      </c>
      <c r="N22">
        <v>75.400211309182396</v>
      </c>
      <c r="O22">
        <v>66.185187403101594</v>
      </c>
      <c r="P22">
        <v>122.615864771924</v>
      </c>
      <c r="Q22">
        <v>124.10339060045899</v>
      </c>
      <c r="R22" t="s">
        <v>39</v>
      </c>
      <c r="S22">
        <v>27647</v>
      </c>
      <c r="T22">
        <v>683011</v>
      </c>
    </row>
    <row r="23" spans="1:20" x14ac:dyDescent="0.45">
      <c r="A23" t="s">
        <v>44</v>
      </c>
      <c r="B23" t="s">
        <v>45</v>
      </c>
      <c r="C23">
        <v>229</v>
      </c>
      <c r="D23">
        <v>90.167509361406104</v>
      </c>
      <c r="E23">
        <v>62.274454115089902</v>
      </c>
      <c r="F23">
        <v>125.64418445408501</v>
      </c>
      <c r="G23">
        <v>116.12547190762299</v>
      </c>
      <c r="H23">
        <v>122.634397884289</v>
      </c>
      <c r="I23">
        <v>136.81322665981099</v>
      </c>
      <c r="J23">
        <v>117.87857547838701</v>
      </c>
      <c r="K23">
        <v>116.017434787197</v>
      </c>
      <c r="L23">
        <v>125.078523907628</v>
      </c>
      <c r="M23">
        <v>99.823465510915398</v>
      </c>
      <c r="N23">
        <v>86.774246185648593</v>
      </c>
      <c r="O23">
        <v>90.837811307977702</v>
      </c>
      <c r="P23">
        <v>94.386563914640803</v>
      </c>
      <c r="Q23">
        <v>123.44241926682101</v>
      </c>
      <c r="R23" t="s">
        <v>44</v>
      </c>
      <c r="S23">
        <v>21618</v>
      </c>
      <c r="T23">
        <v>664761</v>
      </c>
    </row>
    <row r="24" spans="1:20" x14ac:dyDescent="0.45">
      <c r="A24" t="s">
        <v>87</v>
      </c>
      <c r="B24" t="s">
        <v>30</v>
      </c>
      <c r="C24">
        <v>241</v>
      </c>
      <c r="D24">
        <v>156.23606404994999</v>
      </c>
      <c r="E24">
        <v>73.967064089398704</v>
      </c>
      <c r="F24">
        <v>114.685479949924</v>
      </c>
      <c r="G24">
        <v>123.479396552883</v>
      </c>
      <c r="H24">
        <v>109.666327568517</v>
      </c>
      <c r="I24">
        <v>133.23452090482701</v>
      </c>
      <c r="J24">
        <v>101.735476121237</v>
      </c>
      <c r="K24">
        <v>110.612934516583</v>
      </c>
      <c r="L24">
        <v>119.653139206733</v>
      </c>
      <c r="M24">
        <v>72.2967282678309</v>
      </c>
      <c r="N24">
        <v>121.58419738178</v>
      </c>
      <c r="O24">
        <v>88.9886738358325</v>
      </c>
      <c r="P24">
        <v>96.688675146755998</v>
      </c>
      <c r="Q24">
        <v>123.172584020461</v>
      </c>
      <c r="R24" t="s">
        <v>87</v>
      </c>
      <c r="S24">
        <v>5361</v>
      </c>
      <c r="T24">
        <v>518692</v>
      </c>
    </row>
    <row r="25" spans="1:20" x14ac:dyDescent="0.45">
      <c r="A25" t="s">
        <v>170</v>
      </c>
      <c r="B25" t="s">
        <v>90</v>
      </c>
      <c r="C25">
        <v>225</v>
      </c>
      <c r="D25">
        <v>97.168752390776703</v>
      </c>
      <c r="E25">
        <v>63.381555543367803</v>
      </c>
      <c r="F25">
        <v>92.379567539634095</v>
      </c>
      <c r="G25">
        <v>98.491603936038203</v>
      </c>
      <c r="H25">
        <v>89.262998997592604</v>
      </c>
      <c r="I25">
        <v>90.986537940028697</v>
      </c>
      <c r="J25">
        <v>84.338451908653099</v>
      </c>
      <c r="K25">
        <v>84.555079791308799</v>
      </c>
      <c r="L25">
        <v>93.400362070356096</v>
      </c>
      <c r="M25">
        <v>98.840331667458301</v>
      </c>
      <c r="N25">
        <v>104.878422212264</v>
      </c>
      <c r="O25">
        <v>94.231751382393199</v>
      </c>
      <c r="P25">
        <v>91.0156151730651</v>
      </c>
      <c r="Q25">
        <v>122.693779104447</v>
      </c>
      <c r="R25" t="s">
        <v>170</v>
      </c>
      <c r="S25">
        <v>24679</v>
      </c>
      <c r="T25">
        <v>680977</v>
      </c>
    </row>
    <row r="26" spans="1:20" x14ac:dyDescent="0.45">
      <c r="A26" t="s">
        <v>126</v>
      </c>
      <c r="B26" t="s">
        <v>32</v>
      </c>
      <c r="C26">
        <v>213</v>
      </c>
      <c r="D26">
        <v>109.93853221034399</v>
      </c>
      <c r="E26">
        <v>48.322253902718401</v>
      </c>
      <c r="F26">
        <v>108.321570525501</v>
      </c>
      <c r="G26">
        <v>104.581916496028</v>
      </c>
      <c r="H26">
        <v>107.961960845494</v>
      </c>
      <c r="I26">
        <v>111.235231958299</v>
      </c>
      <c r="J26">
        <v>107.415912434665</v>
      </c>
      <c r="K26">
        <v>90.407068852653396</v>
      </c>
      <c r="L26">
        <v>85.174201427921403</v>
      </c>
      <c r="M26">
        <v>115.51201849776599</v>
      </c>
      <c r="N26">
        <v>90.904100895653201</v>
      </c>
      <c r="O26">
        <v>98.248234052893096</v>
      </c>
      <c r="P26">
        <v>86.993150961084297</v>
      </c>
      <c r="Q26">
        <v>121.913330988216</v>
      </c>
      <c r="R26" t="s">
        <v>126</v>
      </c>
      <c r="S26">
        <v>17027</v>
      </c>
      <c r="T26">
        <v>657077</v>
      </c>
    </row>
    <row r="27" spans="1:20" x14ac:dyDescent="0.45">
      <c r="A27" t="s">
        <v>219</v>
      </c>
      <c r="B27" t="s">
        <v>166</v>
      </c>
      <c r="C27">
        <v>212</v>
      </c>
      <c r="D27">
        <v>81.389449421514698</v>
      </c>
      <c r="E27">
        <v>109.765645117003</v>
      </c>
      <c r="F27">
        <v>81.406406460925396</v>
      </c>
      <c r="G27">
        <v>83.755616227717795</v>
      </c>
      <c r="H27">
        <v>77.498467522776195</v>
      </c>
      <c r="I27">
        <v>60.350834536689597</v>
      </c>
      <c r="J27">
        <v>71.564467507110905</v>
      </c>
      <c r="K27">
        <v>85.823222976685699</v>
      </c>
      <c r="L27">
        <v>79.090329640312106</v>
      </c>
      <c r="M27">
        <v>85.953387495213093</v>
      </c>
      <c r="N27">
        <v>125.337472598337</v>
      </c>
      <c r="O27">
        <v>66.9874321301576</v>
      </c>
      <c r="P27">
        <v>123.306591279342</v>
      </c>
      <c r="Q27">
        <v>121.742822564574</v>
      </c>
      <c r="R27" t="s">
        <v>219</v>
      </c>
      <c r="S27">
        <v>26197</v>
      </c>
      <c r="T27">
        <v>683734</v>
      </c>
    </row>
    <row r="28" spans="1:20" x14ac:dyDescent="0.45">
      <c r="A28" t="s">
        <v>37</v>
      </c>
      <c r="B28" t="s">
        <v>38</v>
      </c>
      <c r="C28">
        <v>241</v>
      </c>
      <c r="D28">
        <v>125.996825219839</v>
      </c>
      <c r="E28">
        <v>88.760477085539094</v>
      </c>
      <c r="F28">
        <v>133.53398749081899</v>
      </c>
      <c r="G28">
        <v>127.420228435223</v>
      </c>
      <c r="H28">
        <v>129.67804933732199</v>
      </c>
      <c r="I28">
        <v>156.37659499646901</v>
      </c>
      <c r="J28">
        <v>123.585208938623</v>
      </c>
      <c r="K28">
        <v>132.71936564991401</v>
      </c>
      <c r="L28">
        <v>90.931949825967607</v>
      </c>
      <c r="M28">
        <v>119.04280569174099</v>
      </c>
      <c r="N28">
        <v>82.784941806218498</v>
      </c>
      <c r="O28">
        <v>95.367073759730403</v>
      </c>
      <c r="P28">
        <v>90.406407572577393</v>
      </c>
      <c r="Q28">
        <v>121.688576944335</v>
      </c>
      <c r="R28" t="s">
        <v>37</v>
      </c>
      <c r="S28">
        <v>20503</v>
      </c>
      <c r="T28">
        <v>661388</v>
      </c>
    </row>
    <row r="29" spans="1:20" x14ac:dyDescent="0.45">
      <c r="A29" t="s">
        <v>85</v>
      </c>
      <c r="B29" t="s">
        <v>86</v>
      </c>
      <c r="C29">
        <v>229</v>
      </c>
      <c r="D29">
        <v>95.471481500578903</v>
      </c>
      <c r="E29">
        <v>105.088141402773</v>
      </c>
      <c r="F29">
        <v>95.2713641917682</v>
      </c>
      <c r="G29">
        <v>96.771226325869705</v>
      </c>
      <c r="H29">
        <v>103.59415889620399</v>
      </c>
      <c r="I29">
        <v>103.07979363172799</v>
      </c>
      <c r="J29">
        <v>116.745126826177</v>
      </c>
      <c r="K29">
        <v>94.979678396333199</v>
      </c>
      <c r="L29">
        <v>88.215800788368796</v>
      </c>
      <c r="M29">
        <v>93.597292299952301</v>
      </c>
      <c r="N29">
        <v>113.73179575385799</v>
      </c>
      <c r="O29">
        <v>85.1298210254145</v>
      </c>
      <c r="P29">
        <v>102.96716055692799</v>
      </c>
      <c r="Q29">
        <v>120.46298328563</v>
      </c>
      <c r="R29" t="s">
        <v>85</v>
      </c>
      <c r="S29">
        <v>16505</v>
      </c>
      <c r="T29">
        <v>656305</v>
      </c>
    </row>
    <row r="30" spans="1:20" x14ac:dyDescent="0.45">
      <c r="A30" t="s">
        <v>206</v>
      </c>
      <c r="B30" t="s">
        <v>70</v>
      </c>
      <c r="C30">
        <v>201</v>
      </c>
      <c r="D30">
        <v>122.63371287645499</v>
      </c>
      <c r="E30">
        <v>73.471149418471299</v>
      </c>
      <c r="F30">
        <v>81.262790503543897</v>
      </c>
      <c r="G30">
        <v>88.339256749755407</v>
      </c>
      <c r="H30">
        <v>74.193598055800805</v>
      </c>
      <c r="I30">
        <v>64.867852600623493</v>
      </c>
      <c r="J30">
        <v>63.459400628571899</v>
      </c>
      <c r="K30">
        <v>75.533551327018401</v>
      </c>
      <c r="L30">
        <v>76.418359131194606</v>
      </c>
      <c r="M30">
        <v>128.645392005731</v>
      </c>
      <c r="N30">
        <v>81.312080377062401</v>
      </c>
      <c r="O30">
        <v>86.299124419620497</v>
      </c>
      <c r="P30">
        <v>101.846191831401</v>
      </c>
      <c r="Q30">
        <v>120.430601087037</v>
      </c>
      <c r="R30" t="s">
        <v>206</v>
      </c>
      <c r="S30">
        <v>12856</v>
      </c>
      <c r="T30">
        <v>543807</v>
      </c>
    </row>
    <row r="31" spans="1:20" x14ac:dyDescent="0.45">
      <c r="A31" t="s">
        <v>106</v>
      </c>
      <c r="B31" t="s">
        <v>30</v>
      </c>
      <c r="C31">
        <v>228</v>
      </c>
      <c r="D31">
        <v>106.544684340684</v>
      </c>
      <c r="E31">
        <v>130.95901191199201</v>
      </c>
      <c r="F31">
        <v>104.556646859807</v>
      </c>
      <c r="G31">
        <v>104.59696747238</v>
      </c>
      <c r="H31">
        <v>122.02445138383899</v>
      </c>
      <c r="I31">
        <v>129.151885383853</v>
      </c>
      <c r="J31">
        <v>149.62559028788399</v>
      </c>
      <c r="K31">
        <v>110.055818006854</v>
      </c>
      <c r="L31">
        <v>94.797656151513394</v>
      </c>
      <c r="M31">
        <v>107.81847971053899</v>
      </c>
      <c r="N31">
        <v>93.7241284343134</v>
      </c>
      <c r="O31">
        <v>82.452782583273205</v>
      </c>
      <c r="P31">
        <v>106.697854909273</v>
      </c>
      <c r="Q31">
        <v>119.49307188081799</v>
      </c>
      <c r="R31" t="s">
        <v>107</v>
      </c>
      <c r="S31">
        <v>13066</v>
      </c>
      <c r="T31">
        <v>606192</v>
      </c>
    </row>
    <row r="32" spans="1:20" x14ac:dyDescent="0.45">
      <c r="A32" t="s">
        <v>171</v>
      </c>
      <c r="B32" t="s">
        <v>47</v>
      </c>
      <c r="C32">
        <v>167</v>
      </c>
      <c r="D32">
        <v>101.823542524445</v>
      </c>
      <c r="E32">
        <v>106.74288933045599</v>
      </c>
      <c r="F32">
        <v>96.417350347565701</v>
      </c>
      <c r="G32">
        <v>98.575856679174393</v>
      </c>
      <c r="H32">
        <v>93.492604691070099</v>
      </c>
      <c r="I32">
        <v>92.178398335733306</v>
      </c>
      <c r="J32">
        <v>88.871159534334495</v>
      </c>
      <c r="K32">
        <v>103.34509733481001</v>
      </c>
      <c r="L32">
        <v>77.060048935830395</v>
      </c>
      <c r="M32">
        <v>96.344553759617796</v>
      </c>
      <c r="N32">
        <v>116.52188960873499</v>
      </c>
      <c r="O32">
        <v>89.138143333268303</v>
      </c>
      <c r="P32">
        <v>99.488540342459203</v>
      </c>
      <c r="Q32">
        <v>118.84716345547299</v>
      </c>
      <c r="R32" t="s">
        <v>171</v>
      </c>
      <c r="S32">
        <v>18360</v>
      </c>
      <c r="T32">
        <v>663586</v>
      </c>
    </row>
    <row r="33" spans="1:20" x14ac:dyDescent="0.45">
      <c r="A33" t="s">
        <v>162</v>
      </c>
      <c r="B33" t="s">
        <v>96</v>
      </c>
      <c r="C33">
        <v>206</v>
      </c>
      <c r="D33">
        <v>159.19637810966199</v>
      </c>
      <c r="E33">
        <v>125.47471191781</v>
      </c>
      <c r="F33">
        <v>89.108878865171405</v>
      </c>
      <c r="G33">
        <v>104.502187172749</v>
      </c>
      <c r="H33">
        <v>88.154935981922506</v>
      </c>
      <c r="I33">
        <v>98.863367416609506</v>
      </c>
      <c r="J33">
        <v>86.647587550962498</v>
      </c>
      <c r="K33">
        <v>102.936618846965</v>
      </c>
      <c r="L33">
        <v>93.8088926791429</v>
      </c>
      <c r="M33">
        <v>108.36099855115501</v>
      </c>
      <c r="N33">
        <v>93.624844625453903</v>
      </c>
      <c r="O33">
        <v>108.089361923455</v>
      </c>
      <c r="P33">
        <v>78.523275835585594</v>
      </c>
      <c r="Q33">
        <v>117.78602789079901</v>
      </c>
      <c r="R33" t="s">
        <v>162</v>
      </c>
      <c r="S33">
        <v>17919</v>
      </c>
      <c r="T33">
        <v>664023</v>
      </c>
    </row>
    <row r="34" spans="1:20" x14ac:dyDescent="0.45">
      <c r="A34" t="s">
        <v>159</v>
      </c>
      <c r="B34" t="s">
        <v>61</v>
      </c>
      <c r="C34">
        <v>213</v>
      </c>
      <c r="D34">
        <v>69.434862967572698</v>
      </c>
      <c r="E34">
        <v>126.058054048401</v>
      </c>
      <c r="F34">
        <v>100.68687138964999</v>
      </c>
      <c r="G34">
        <v>93.972157066730702</v>
      </c>
      <c r="H34">
        <v>120.122624785592</v>
      </c>
      <c r="I34">
        <v>110.942384863623</v>
      </c>
      <c r="J34">
        <v>149.634795467207</v>
      </c>
      <c r="K34">
        <v>97.462646952799801</v>
      </c>
      <c r="L34">
        <v>89.406459839264002</v>
      </c>
      <c r="M34">
        <v>85.574791981036398</v>
      </c>
      <c r="N34">
        <v>120.601636351187</v>
      </c>
      <c r="O34">
        <v>96.112402674926301</v>
      </c>
      <c r="P34">
        <v>92.739354213375606</v>
      </c>
      <c r="Q34">
        <v>117.14280909395001</v>
      </c>
      <c r="R34" t="s">
        <v>160</v>
      </c>
      <c r="S34">
        <v>19287</v>
      </c>
      <c r="T34">
        <v>666969</v>
      </c>
    </row>
    <row r="35" spans="1:20" x14ac:dyDescent="0.45">
      <c r="A35" t="s">
        <v>101</v>
      </c>
      <c r="B35" t="s">
        <v>78</v>
      </c>
      <c r="C35">
        <v>200</v>
      </c>
      <c r="D35">
        <v>104.759849816604</v>
      </c>
      <c r="E35">
        <v>114.114053769657</v>
      </c>
      <c r="F35">
        <v>105.06770086486</v>
      </c>
      <c r="G35">
        <v>106.537143950131</v>
      </c>
      <c r="H35">
        <v>104.17303383902301</v>
      </c>
      <c r="I35">
        <v>112.77805243039001</v>
      </c>
      <c r="J35">
        <v>102.814528952085</v>
      </c>
      <c r="K35">
        <v>116.011989660334</v>
      </c>
      <c r="L35">
        <v>126.481758000939</v>
      </c>
      <c r="M35">
        <v>105.201274989526</v>
      </c>
      <c r="N35">
        <v>81.284619384421305</v>
      </c>
      <c r="O35">
        <v>103.62118435265999</v>
      </c>
      <c r="P35">
        <v>84.431453866851101</v>
      </c>
      <c r="Q35">
        <v>116.579622780797</v>
      </c>
      <c r="R35" t="s">
        <v>101</v>
      </c>
      <c r="S35">
        <v>17338</v>
      </c>
      <c r="T35">
        <v>650489</v>
      </c>
    </row>
    <row r="36" spans="1:20" x14ac:dyDescent="0.45">
      <c r="A36" t="s">
        <v>164</v>
      </c>
      <c r="B36" t="s">
        <v>103</v>
      </c>
      <c r="C36">
        <v>228</v>
      </c>
      <c r="D36">
        <v>106.544684340684</v>
      </c>
      <c r="E36">
        <v>86.002933169329395</v>
      </c>
      <c r="F36">
        <v>93.174555137570295</v>
      </c>
      <c r="G36">
        <v>97.195661541549995</v>
      </c>
      <c r="H36">
        <v>114.124013707153</v>
      </c>
      <c r="I36">
        <v>113.941886204035</v>
      </c>
      <c r="J36">
        <v>147.22656925407099</v>
      </c>
      <c r="K36">
        <v>79.447725687859204</v>
      </c>
      <c r="L36">
        <v>56.605138944027601</v>
      </c>
      <c r="M36">
        <v>97.352506389509799</v>
      </c>
      <c r="N36">
        <v>126.307907807652</v>
      </c>
      <c r="O36">
        <v>103.581308223818</v>
      </c>
      <c r="P36">
        <v>84.947907608124595</v>
      </c>
      <c r="Q36">
        <v>115.945621494869</v>
      </c>
      <c r="R36" t="s">
        <v>164</v>
      </c>
      <c r="S36">
        <v>19251</v>
      </c>
      <c r="T36">
        <v>624413</v>
      </c>
    </row>
    <row r="37" spans="1:20" x14ac:dyDescent="0.45">
      <c r="A37" t="s">
        <v>207</v>
      </c>
      <c r="B37" t="s">
        <v>55</v>
      </c>
      <c r="C37">
        <v>194</v>
      </c>
      <c r="D37">
        <v>38.117592350032197</v>
      </c>
      <c r="E37">
        <v>115.336621621063</v>
      </c>
      <c r="F37">
        <v>86.773861795439103</v>
      </c>
      <c r="G37">
        <v>75.665585191854504</v>
      </c>
      <c r="H37">
        <v>90.869082240972403</v>
      </c>
      <c r="I37">
        <v>56.412712099160402</v>
      </c>
      <c r="J37">
        <v>97.087459388762994</v>
      </c>
      <c r="K37">
        <v>89.065865013979902</v>
      </c>
      <c r="L37">
        <v>107.421194127193</v>
      </c>
      <c r="M37">
        <v>86.330707120674205</v>
      </c>
      <c r="N37">
        <v>110.826119047326</v>
      </c>
      <c r="O37">
        <v>89.642549158769398</v>
      </c>
      <c r="P37">
        <v>101.719953476588</v>
      </c>
      <c r="Q37">
        <v>114.97227972912501</v>
      </c>
      <c r="R37" t="s">
        <v>207</v>
      </c>
      <c r="S37">
        <v>24262</v>
      </c>
      <c r="T37">
        <v>678882</v>
      </c>
    </row>
    <row r="38" spans="1:20" x14ac:dyDescent="0.45">
      <c r="A38" t="s">
        <v>150</v>
      </c>
      <c r="B38" t="s">
        <v>96</v>
      </c>
      <c r="C38">
        <v>182</v>
      </c>
      <c r="D38">
        <v>126.799882447019</v>
      </c>
      <c r="E38">
        <v>156.712637288427</v>
      </c>
      <c r="F38">
        <v>94.705298174214605</v>
      </c>
      <c r="G38">
        <v>100.888181246187</v>
      </c>
      <c r="H38">
        <v>106.593611470851</v>
      </c>
      <c r="I38">
        <v>109.459123161748</v>
      </c>
      <c r="J38">
        <v>125.3785106847</v>
      </c>
      <c r="K38">
        <v>112.740106275671</v>
      </c>
      <c r="L38">
        <v>115.306764180173</v>
      </c>
      <c r="M38">
        <v>79.916236588403606</v>
      </c>
      <c r="N38">
        <v>115.08053813492999</v>
      </c>
      <c r="O38">
        <v>94.353184047875203</v>
      </c>
      <c r="P38">
        <v>96.332678570308502</v>
      </c>
      <c r="Q38">
        <v>114.75030561810399</v>
      </c>
      <c r="R38" t="s">
        <v>150</v>
      </c>
      <c r="S38">
        <v>26319</v>
      </c>
      <c r="T38">
        <v>683737</v>
      </c>
    </row>
    <row r="39" spans="1:20" x14ac:dyDescent="0.45">
      <c r="A39" t="s">
        <v>198</v>
      </c>
      <c r="B39" t="s">
        <v>68</v>
      </c>
      <c r="C39">
        <v>223</v>
      </c>
      <c r="D39">
        <v>119.82693617295401</v>
      </c>
      <c r="E39">
        <v>87.931250102498197</v>
      </c>
      <c r="F39">
        <v>75.956533265430593</v>
      </c>
      <c r="G39">
        <v>86.598158877180396</v>
      </c>
      <c r="H39">
        <v>70.4046189032602</v>
      </c>
      <c r="I39">
        <v>57.788245022629397</v>
      </c>
      <c r="J39">
        <v>61.631945674710003</v>
      </c>
      <c r="K39">
        <v>77.370660930834802</v>
      </c>
      <c r="L39">
        <v>97.385185231354896</v>
      </c>
      <c r="M39">
        <v>104.99259229825</v>
      </c>
      <c r="N39">
        <v>95.613727878310897</v>
      </c>
      <c r="O39">
        <v>97.347478865274098</v>
      </c>
      <c r="P39">
        <v>93.168672842255404</v>
      </c>
      <c r="Q39">
        <v>114.36643347283599</v>
      </c>
      <c r="R39" t="s">
        <v>198</v>
      </c>
      <c r="S39">
        <v>25878</v>
      </c>
      <c r="T39">
        <v>682998</v>
      </c>
    </row>
    <row r="40" spans="1:20" x14ac:dyDescent="0.45">
      <c r="A40" t="s">
        <v>31</v>
      </c>
      <c r="B40" t="s">
        <v>32</v>
      </c>
      <c r="C40">
        <v>245</v>
      </c>
      <c r="D40">
        <v>216.31085426260799</v>
      </c>
      <c r="E40">
        <v>111.419884058515</v>
      </c>
      <c r="F40">
        <v>116.03077198216199</v>
      </c>
      <c r="G40">
        <v>132.31140561472799</v>
      </c>
      <c r="H40">
        <v>157.72446165419399</v>
      </c>
      <c r="I40">
        <v>184.48534625388399</v>
      </c>
      <c r="J40">
        <v>221.03413948763401</v>
      </c>
      <c r="K40">
        <v>110.189174442097</v>
      </c>
      <c r="L40">
        <v>96.856998373405702</v>
      </c>
      <c r="M40">
        <v>76.842670345399895</v>
      </c>
      <c r="N40">
        <v>126.16786587486899</v>
      </c>
      <c r="O40">
        <v>92.552684202889395</v>
      </c>
      <c r="P40">
        <v>98.921977713840405</v>
      </c>
      <c r="Q40">
        <v>114.139147237283</v>
      </c>
      <c r="R40" t="s">
        <v>31</v>
      </c>
      <c r="S40">
        <v>15640</v>
      </c>
      <c r="T40">
        <v>592450</v>
      </c>
    </row>
    <row r="41" spans="1:20" x14ac:dyDescent="0.45">
      <c r="A41" t="s">
        <v>29</v>
      </c>
      <c r="B41" t="s">
        <v>30</v>
      </c>
      <c r="C41">
        <v>248</v>
      </c>
      <c r="D41">
        <v>176.314268059196</v>
      </c>
      <c r="E41">
        <v>41.330588298654902</v>
      </c>
      <c r="F41">
        <v>135.441615831549</v>
      </c>
      <c r="G41">
        <v>136.58901847021801</v>
      </c>
      <c r="H41">
        <v>134.351132319046</v>
      </c>
      <c r="I41">
        <v>173.50060122017399</v>
      </c>
      <c r="J41">
        <v>132.62802951009999</v>
      </c>
      <c r="K41">
        <v>117.723094400221</v>
      </c>
      <c r="L41">
        <v>151.745698460971</v>
      </c>
      <c r="M41">
        <v>55.353237441688002</v>
      </c>
      <c r="N41">
        <v>124.03570197318901</v>
      </c>
      <c r="O41">
        <v>77.217685311735593</v>
      </c>
      <c r="P41">
        <v>116.85955524198501</v>
      </c>
      <c r="Q41">
        <v>113.42358264239</v>
      </c>
      <c r="R41" t="s">
        <v>29</v>
      </c>
      <c r="S41">
        <v>13611</v>
      </c>
      <c r="T41">
        <v>605141</v>
      </c>
    </row>
    <row r="42" spans="1:20" x14ac:dyDescent="0.45">
      <c r="A42" t="s">
        <v>137</v>
      </c>
      <c r="B42" t="s">
        <v>98</v>
      </c>
      <c r="C42">
        <v>233</v>
      </c>
      <c r="D42">
        <v>63.474787946270702</v>
      </c>
      <c r="E42">
        <v>122.920128345105</v>
      </c>
      <c r="F42">
        <v>110.067878675939</v>
      </c>
      <c r="G42">
        <v>99.761664079754198</v>
      </c>
      <c r="H42">
        <v>85.814513161149506</v>
      </c>
      <c r="I42">
        <v>92.338231774981793</v>
      </c>
      <c r="J42">
        <v>48.987051518961202</v>
      </c>
      <c r="K42">
        <v>125.47509018920501</v>
      </c>
      <c r="L42">
        <v>126.034267760625</v>
      </c>
      <c r="M42">
        <v>104.17702796886699</v>
      </c>
      <c r="N42">
        <v>82.595661711022998</v>
      </c>
      <c r="O42">
        <v>80.817095737339798</v>
      </c>
      <c r="P42">
        <v>113.760274683757</v>
      </c>
      <c r="Q42">
        <v>112.317571667715</v>
      </c>
      <c r="R42" t="s">
        <v>138</v>
      </c>
      <c r="S42">
        <v>23697</v>
      </c>
      <c r="T42">
        <v>677594</v>
      </c>
    </row>
    <row r="43" spans="1:20" x14ac:dyDescent="0.45">
      <c r="A43" t="s">
        <v>56</v>
      </c>
      <c r="B43" t="s">
        <v>45</v>
      </c>
      <c r="C43">
        <v>219</v>
      </c>
      <c r="D43">
        <v>183.023334367003</v>
      </c>
      <c r="E43">
        <v>101.746932090873</v>
      </c>
      <c r="F43">
        <v>109.895983399801</v>
      </c>
      <c r="G43">
        <v>119.982433159075</v>
      </c>
      <c r="H43">
        <v>131.91300201387</v>
      </c>
      <c r="I43">
        <v>145.47873677721401</v>
      </c>
      <c r="J43">
        <v>166.70242415305799</v>
      </c>
      <c r="K43">
        <v>101.741071574814</v>
      </c>
      <c r="L43">
        <v>96.191739086033095</v>
      </c>
      <c r="M43">
        <v>87.181349005531203</v>
      </c>
      <c r="N43">
        <v>116.89673025220701</v>
      </c>
      <c r="O43">
        <v>85.484134896860496</v>
      </c>
      <c r="P43">
        <v>108.266941019209</v>
      </c>
      <c r="Q43">
        <v>112.156548678747</v>
      </c>
      <c r="R43" t="s">
        <v>56</v>
      </c>
      <c r="S43">
        <v>11579</v>
      </c>
      <c r="T43">
        <v>547180</v>
      </c>
    </row>
    <row r="44" spans="1:20" x14ac:dyDescent="0.45">
      <c r="A44" t="s">
        <v>102</v>
      </c>
      <c r="B44" t="s">
        <v>103</v>
      </c>
      <c r="C44">
        <v>219</v>
      </c>
      <c r="D44">
        <v>171.93101114564601</v>
      </c>
      <c r="E44">
        <v>103.78187071486499</v>
      </c>
      <c r="F44">
        <v>87.623730634694596</v>
      </c>
      <c r="G44">
        <v>112.75457579706701</v>
      </c>
      <c r="H44">
        <v>96.317429939659107</v>
      </c>
      <c r="I44">
        <v>117.78453715750901</v>
      </c>
      <c r="J44">
        <v>110.054470710012</v>
      </c>
      <c r="K44">
        <v>88.713526011291194</v>
      </c>
      <c r="L44">
        <v>113.112766605191</v>
      </c>
      <c r="M44">
        <v>93.714318265800202</v>
      </c>
      <c r="N44">
        <v>100.263021322569</v>
      </c>
      <c r="O44">
        <v>86.287795738186304</v>
      </c>
      <c r="P44">
        <v>107.556782174799</v>
      </c>
      <c r="Q44">
        <v>111.851073088155</v>
      </c>
      <c r="R44" t="s">
        <v>102</v>
      </c>
      <c r="S44">
        <v>12927</v>
      </c>
      <c r="T44">
        <v>607043</v>
      </c>
    </row>
    <row r="45" spans="1:20" x14ac:dyDescent="0.45">
      <c r="A45" t="s">
        <v>63</v>
      </c>
      <c r="B45" t="s">
        <v>64</v>
      </c>
      <c r="C45">
        <v>229</v>
      </c>
      <c r="D45">
        <v>143.207222250868</v>
      </c>
      <c r="E45">
        <v>108.980294589994</v>
      </c>
      <c r="F45">
        <v>116.423138608366</v>
      </c>
      <c r="G45">
        <v>117.148603569066</v>
      </c>
      <c r="H45">
        <v>121.33494426438099</v>
      </c>
      <c r="I45">
        <v>125.50960688828999</v>
      </c>
      <c r="J45">
        <v>129.09615347919399</v>
      </c>
      <c r="K45">
        <v>118.62951470897499</v>
      </c>
      <c r="L45">
        <v>104.82433121011</v>
      </c>
      <c r="M45">
        <v>116.24179867404099</v>
      </c>
      <c r="N45">
        <v>78.591586900678806</v>
      </c>
      <c r="O45">
        <v>91.041614055984397</v>
      </c>
      <c r="P45">
        <v>102.25211097831701</v>
      </c>
      <c r="Q45">
        <v>111.651339079864</v>
      </c>
      <c r="R45" t="s">
        <v>63</v>
      </c>
      <c r="S45">
        <v>15112</v>
      </c>
      <c r="T45">
        <v>641857</v>
      </c>
    </row>
    <row r="46" spans="1:20" x14ac:dyDescent="0.45">
      <c r="A46" t="s">
        <v>72</v>
      </c>
      <c r="B46" t="s">
        <v>49</v>
      </c>
      <c r="C46">
        <v>225</v>
      </c>
      <c r="D46">
        <v>54.776391513205901</v>
      </c>
      <c r="E46">
        <v>65.634226706432898</v>
      </c>
      <c r="F46">
        <v>111.65403451567001</v>
      </c>
      <c r="G46">
        <v>106.652443612751</v>
      </c>
      <c r="H46">
        <v>94.746053468911498</v>
      </c>
      <c r="I46">
        <v>103.60676179312399</v>
      </c>
      <c r="J46">
        <v>69.072172329956302</v>
      </c>
      <c r="K46">
        <v>105.04955967178201</v>
      </c>
      <c r="L46">
        <v>112.551623443989</v>
      </c>
      <c r="M46">
        <v>118.364167221664</v>
      </c>
      <c r="N46">
        <v>74.238349128795093</v>
      </c>
      <c r="O46">
        <v>91.393706032881397</v>
      </c>
      <c r="P46">
        <v>102.51652652518101</v>
      </c>
      <c r="Q46">
        <v>110.856075216337</v>
      </c>
      <c r="R46" t="s">
        <v>73</v>
      </c>
      <c r="S46">
        <v>19950</v>
      </c>
      <c r="T46">
        <v>665926</v>
      </c>
    </row>
    <row r="47" spans="1:20" x14ac:dyDescent="0.45">
      <c r="A47" t="s">
        <v>144</v>
      </c>
      <c r="B47" t="s">
        <v>26</v>
      </c>
      <c r="C47">
        <v>232</v>
      </c>
      <c r="D47">
        <v>122.184408972811</v>
      </c>
      <c r="E47">
        <v>79.085128125546305</v>
      </c>
      <c r="F47">
        <v>110.01206344429799</v>
      </c>
      <c r="G47">
        <v>111.324079295934</v>
      </c>
      <c r="H47">
        <v>111.777610031431</v>
      </c>
      <c r="I47">
        <v>123.229642354723</v>
      </c>
      <c r="J47">
        <v>114.458499789822</v>
      </c>
      <c r="K47">
        <v>101.21121041859099</v>
      </c>
      <c r="L47">
        <v>87.770975896181</v>
      </c>
      <c r="M47">
        <v>92.581787231839698</v>
      </c>
      <c r="N47">
        <v>113.97194052032</v>
      </c>
      <c r="O47">
        <v>87.827966663441103</v>
      </c>
      <c r="P47">
        <v>106.86571236625601</v>
      </c>
      <c r="Q47">
        <v>110.534753175086</v>
      </c>
      <c r="R47" t="s">
        <v>144</v>
      </c>
      <c r="S47">
        <v>19556</v>
      </c>
      <c r="T47">
        <v>670541</v>
      </c>
    </row>
    <row r="48" spans="1:20" x14ac:dyDescent="0.45">
      <c r="A48" t="s">
        <v>116</v>
      </c>
      <c r="B48" t="s">
        <v>53</v>
      </c>
      <c r="C48">
        <v>250</v>
      </c>
      <c r="D48">
        <v>116.60250286893201</v>
      </c>
      <c r="E48">
        <v>96.2607376318972</v>
      </c>
      <c r="F48">
        <v>98.816877014285097</v>
      </c>
      <c r="G48">
        <v>103.838291043936</v>
      </c>
      <c r="H48">
        <v>101.983161127149</v>
      </c>
      <c r="I48">
        <v>111.94353245840099</v>
      </c>
      <c r="J48">
        <v>106.986246354488</v>
      </c>
      <c r="K48">
        <v>95.722731526523205</v>
      </c>
      <c r="L48">
        <v>92.844407528233006</v>
      </c>
      <c r="M48">
        <v>107.938812988043</v>
      </c>
      <c r="N48">
        <v>94.630686433137896</v>
      </c>
      <c r="O48">
        <v>103.065978167251</v>
      </c>
      <c r="P48">
        <v>89.330140802277199</v>
      </c>
      <c r="Q48">
        <v>110.42440107032699</v>
      </c>
      <c r="R48" t="s">
        <v>116</v>
      </c>
      <c r="S48">
        <v>19709</v>
      </c>
      <c r="T48">
        <v>665487</v>
      </c>
    </row>
    <row r="49" spans="1:20" x14ac:dyDescent="0.45">
      <c r="A49" t="s">
        <v>140</v>
      </c>
      <c r="B49" t="s">
        <v>64</v>
      </c>
      <c r="C49">
        <v>172</v>
      </c>
      <c r="D49">
        <v>63.555142798656597</v>
      </c>
      <c r="E49">
        <v>75.138926265873096</v>
      </c>
      <c r="F49">
        <v>122.860927317422</v>
      </c>
      <c r="G49">
        <v>110.434937911879</v>
      </c>
      <c r="H49">
        <v>108.16116460257</v>
      </c>
      <c r="I49">
        <v>103.57067061212101</v>
      </c>
      <c r="J49">
        <v>84.933829839281799</v>
      </c>
      <c r="K49">
        <v>117.17869294517099</v>
      </c>
      <c r="L49">
        <v>96.022287954717399</v>
      </c>
      <c r="M49">
        <v>113.57977267567099</v>
      </c>
      <c r="N49">
        <v>86.390752204253801</v>
      </c>
      <c r="O49">
        <v>94.411583127612204</v>
      </c>
      <c r="P49">
        <v>99.430120816918006</v>
      </c>
      <c r="Q49">
        <v>110.143423089021</v>
      </c>
      <c r="R49" t="s">
        <v>141</v>
      </c>
      <c r="S49">
        <v>11680</v>
      </c>
      <c r="T49">
        <v>553869</v>
      </c>
    </row>
    <row r="50" spans="1:20" x14ac:dyDescent="0.45">
      <c r="A50" t="s">
        <v>185</v>
      </c>
      <c r="B50" t="s">
        <v>68</v>
      </c>
      <c r="C50">
        <v>213</v>
      </c>
      <c r="D50">
        <v>62.726306701466697</v>
      </c>
      <c r="E50">
        <v>83.690434284453005</v>
      </c>
      <c r="F50">
        <v>94.565220181876199</v>
      </c>
      <c r="G50">
        <v>87.691216763396497</v>
      </c>
      <c r="H50">
        <v>92.415444627519904</v>
      </c>
      <c r="I50">
        <v>79.043886279265806</v>
      </c>
      <c r="J50">
        <v>89.018541925595699</v>
      </c>
      <c r="K50">
        <v>89.464729574732502</v>
      </c>
      <c r="L50">
        <v>103.131516038494</v>
      </c>
      <c r="M50">
        <v>93.859837421339094</v>
      </c>
      <c r="N50">
        <v>105.439644555966</v>
      </c>
      <c r="O50">
        <v>109.083494876697</v>
      </c>
      <c r="P50">
        <v>82.661524764262694</v>
      </c>
      <c r="Q50">
        <v>110.104330554089</v>
      </c>
      <c r="R50" t="s">
        <v>185</v>
      </c>
      <c r="S50">
        <v>19238</v>
      </c>
      <c r="T50">
        <v>666971</v>
      </c>
    </row>
    <row r="51" spans="1:20" x14ac:dyDescent="0.45">
      <c r="A51" t="s">
        <v>174</v>
      </c>
      <c r="B51" t="s">
        <v>32</v>
      </c>
      <c r="C51">
        <v>191</v>
      </c>
      <c r="D51">
        <v>77.432595945812295</v>
      </c>
      <c r="E51">
        <v>145.26375762953199</v>
      </c>
      <c r="F51">
        <v>97.515348521132495</v>
      </c>
      <c r="G51">
        <v>91.274088077041895</v>
      </c>
      <c r="H51">
        <v>124.58924953703399</v>
      </c>
      <c r="I51">
        <v>115.901086656218</v>
      </c>
      <c r="J51">
        <v>165.69954619089299</v>
      </c>
      <c r="K51">
        <v>97.837503264292394</v>
      </c>
      <c r="L51">
        <v>92.272051504074298</v>
      </c>
      <c r="M51">
        <v>98.874485078378996</v>
      </c>
      <c r="N51">
        <v>105.04473898345201</v>
      </c>
      <c r="O51">
        <v>104.96606193624901</v>
      </c>
      <c r="P51">
        <v>87.507903405997396</v>
      </c>
      <c r="Q51">
        <v>109.826196942763</v>
      </c>
      <c r="R51" t="s">
        <v>174</v>
      </c>
      <c r="S51">
        <v>4949</v>
      </c>
      <c r="T51">
        <v>519317</v>
      </c>
    </row>
    <row r="52" spans="1:20" x14ac:dyDescent="0.45">
      <c r="A52" t="s">
        <v>188</v>
      </c>
      <c r="B52" t="s">
        <v>53</v>
      </c>
      <c r="C52">
        <v>219</v>
      </c>
      <c r="D52">
        <v>83.192424160179101</v>
      </c>
      <c r="E52">
        <v>99.711993466882404</v>
      </c>
      <c r="F52">
        <v>95.156992575573696</v>
      </c>
      <c r="G52">
        <v>91.071003394463006</v>
      </c>
      <c r="H52">
        <v>89.842308794819004</v>
      </c>
      <c r="I52">
        <v>84.323049767631304</v>
      </c>
      <c r="J52">
        <v>81.444485459181195</v>
      </c>
      <c r="K52">
        <v>96.956491268553904</v>
      </c>
      <c r="L52">
        <v>81.681297007631898</v>
      </c>
      <c r="M52">
        <v>117.75143230832199</v>
      </c>
      <c r="N52">
        <v>89.2357166393938</v>
      </c>
      <c r="O52">
        <v>98.9433391988712</v>
      </c>
      <c r="P52">
        <v>94.995509309253606</v>
      </c>
      <c r="Q52">
        <v>109.047064790478</v>
      </c>
      <c r="R52" t="s">
        <v>188</v>
      </c>
      <c r="S52">
        <v>11493</v>
      </c>
      <c r="T52">
        <v>592518</v>
      </c>
    </row>
    <row r="53" spans="1:20" x14ac:dyDescent="0.45">
      <c r="A53" t="s">
        <v>167</v>
      </c>
      <c r="B53" t="s">
        <v>47</v>
      </c>
      <c r="C53">
        <v>218</v>
      </c>
      <c r="D53">
        <v>122.57526080940301</v>
      </c>
      <c r="E53">
        <v>120.612119919352</v>
      </c>
      <c r="F53">
        <v>93.164176174047597</v>
      </c>
      <c r="G53">
        <v>101.654178274149</v>
      </c>
      <c r="H53">
        <v>105.034265492317</v>
      </c>
      <c r="I53">
        <v>104.587445983183</v>
      </c>
      <c r="J53">
        <v>123.79036886203799</v>
      </c>
      <c r="K53">
        <v>97.4074519195877</v>
      </c>
      <c r="L53">
        <v>117.27714629848801</v>
      </c>
      <c r="M53">
        <v>73.415872687695398</v>
      </c>
      <c r="N53">
        <v>121.55949007300001</v>
      </c>
      <c r="O53">
        <v>109.730394838563</v>
      </c>
      <c r="P53">
        <v>83.031789191272097</v>
      </c>
      <c r="Q53">
        <v>108.48713091950501</v>
      </c>
      <c r="R53" t="s">
        <v>167</v>
      </c>
      <c r="S53">
        <v>14344</v>
      </c>
      <c r="T53">
        <v>621566</v>
      </c>
    </row>
    <row r="54" spans="1:20" x14ac:dyDescent="0.45">
      <c r="A54" t="s">
        <v>199</v>
      </c>
      <c r="B54" t="s">
        <v>98</v>
      </c>
      <c r="C54">
        <v>197</v>
      </c>
      <c r="D54">
        <v>81.330428954596897</v>
      </c>
      <c r="E54">
        <v>106.765413011034</v>
      </c>
      <c r="F54">
        <v>101.591386933873</v>
      </c>
      <c r="G54">
        <v>98.326851526298199</v>
      </c>
      <c r="H54">
        <v>96.055045100628803</v>
      </c>
      <c r="I54">
        <v>101.311194884076</v>
      </c>
      <c r="J54">
        <v>87.648400819548002</v>
      </c>
      <c r="K54">
        <v>104.163204222461</v>
      </c>
      <c r="L54">
        <v>118.930607985641</v>
      </c>
      <c r="M54">
        <v>115.10760949423199</v>
      </c>
      <c r="N54">
        <v>74.521011207155595</v>
      </c>
      <c r="O54">
        <v>84.317514277128794</v>
      </c>
      <c r="P54">
        <v>112.48683875613899</v>
      </c>
      <c r="Q54">
        <v>108.26631599437</v>
      </c>
      <c r="R54" t="s">
        <v>199</v>
      </c>
      <c r="S54">
        <v>17982</v>
      </c>
      <c r="T54">
        <v>664034</v>
      </c>
    </row>
    <row r="55" spans="1:20" x14ac:dyDescent="0.45">
      <c r="A55" t="s">
        <v>158</v>
      </c>
      <c r="B55" t="s">
        <v>96</v>
      </c>
      <c r="C55">
        <v>176</v>
      </c>
      <c r="D55">
        <v>110.41903570351</v>
      </c>
      <c r="E55">
        <v>73.431223345551999</v>
      </c>
      <c r="F55">
        <v>102.38410582824</v>
      </c>
      <c r="G55">
        <v>102.52880028510801</v>
      </c>
      <c r="H55">
        <v>109.72871773428901</v>
      </c>
      <c r="I55">
        <v>109.31483736844299</v>
      </c>
      <c r="J55">
        <v>121.334043175281</v>
      </c>
      <c r="K55">
        <v>90.742036535736901</v>
      </c>
      <c r="L55">
        <v>77.408736591725599</v>
      </c>
      <c r="M55">
        <v>66.168408332926006</v>
      </c>
      <c r="N55">
        <v>151.31039607986901</v>
      </c>
      <c r="O55">
        <v>110.359878299147</v>
      </c>
      <c r="P55">
        <v>82.769756043867105</v>
      </c>
      <c r="Q55">
        <v>107.819517886068</v>
      </c>
      <c r="R55" t="s">
        <v>158</v>
      </c>
      <c r="S55">
        <v>15998</v>
      </c>
      <c r="T55">
        <v>641355</v>
      </c>
    </row>
    <row r="56" spans="1:20" x14ac:dyDescent="0.45">
      <c r="A56" t="s">
        <v>222</v>
      </c>
      <c r="B56" t="s">
        <v>166</v>
      </c>
      <c r="C56">
        <v>191</v>
      </c>
      <c r="D56">
        <v>58.074446035007597</v>
      </c>
      <c r="E56">
        <v>79.660770428455095</v>
      </c>
      <c r="F56">
        <v>80.364858912408096</v>
      </c>
      <c r="G56">
        <v>74.371479149972004</v>
      </c>
      <c r="H56">
        <v>67.836135670263999</v>
      </c>
      <c r="I56">
        <v>38.628677007842903</v>
      </c>
      <c r="J56">
        <v>48.811927489989898</v>
      </c>
      <c r="K56">
        <v>77.432392769851404</v>
      </c>
      <c r="L56">
        <v>112.67663452924501</v>
      </c>
      <c r="M56">
        <v>87.488681690916593</v>
      </c>
      <c r="N56">
        <v>106.978353634977</v>
      </c>
      <c r="O56">
        <v>91.277919997808894</v>
      </c>
      <c r="P56">
        <v>105.689444208457</v>
      </c>
      <c r="Q56">
        <v>106.427042705427</v>
      </c>
      <c r="R56" t="s">
        <v>222</v>
      </c>
      <c r="S56">
        <v>17901</v>
      </c>
      <c r="T56">
        <v>643217</v>
      </c>
    </row>
    <row r="57" spans="1:20" x14ac:dyDescent="0.45">
      <c r="A57" t="s">
        <v>112</v>
      </c>
      <c r="B57" t="s">
        <v>76</v>
      </c>
      <c r="C57">
        <v>214</v>
      </c>
      <c r="D57">
        <v>120.943201947495</v>
      </c>
      <c r="E57">
        <v>85.7371486790327</v>
      </c>
      <c r="F57">
        <v>99.571103713488995</v>
      </c>
      <c r="G57">
        <v>101.55055670520601</v>
      </c>
      <c r="H57">
        <v>116.15351914530901</v>
      </c>
      <c r="I57">
        <v>119.673213546892</v>
      </c>
      <c r="J57">
        <v>141.33304599809799</v>
      </c>
      <c r="K57">
        <v>93.236993731707898</v>
      </c>
      <c r="L57">
        <v>92.535686188111399</v>
      </c>
      <c r="M57">
        <v>75.515387945473606</v>
      </c>
      <c r="N57">
        <v>129.73025255494699</v>
      </c>
      <c r="O57">
        <v>87.259944498264304</v>
      </c>
      <c r="P57">
        <v>110.39237160527099</v>
      </c>
      <c r="Q57">
        <v>106.353339928015</v>
      </c>
      <c r="R57" t="s">
        <v>112</v>
      </c>
      <c r="S57">
        <v>26368</v>
      </c>
      <c r="T57">
        <v>668709</v>
      </c>
    </row>
    <row r="58" spans="1:20" x14ac:dyDescent="0.45">
      <c r="A58" t="s">
        <v>52</v>
      </c>
      <c r="B58" t="s">
        <v>53</v>
      </c>
      <c r="C58">
        <v>225</v>
      </c>
      <c r="D58">
        <v>161.94792024642399</v>
      </c>
      <c r="E58">
        <v>65.362228959125503</v>
      </c>
      <c r="F58">
        <v>129.15942583888301</v>
      </c>
      <c r="G58">
        <v>132.26015365797201</v>
      </c>
      <c r="H58">
        <v>119.29817810227</v>
      </c>
      <c r="I58">
        <v>157.333001887656</v>
      </c>
      <c r="J58">
        <v>103.716255303396</v>
      </c>
      <c r="K58">
        <v>120.15721834818901</v>
      </c>
      <c r="L58">
        <v>138.69065350043701</v>
      </c>
      <c r="M58">
        <v>90.907047675020095</v>
      </c>
      <c r="N58">
        <v>89.8189565734002</v>
      </c>
      <c r="O58">
        <v>93.342772689109594</v>
      </c>
      <c r="P58">
        <v>103.290956779517</v>
      </c>
      <c r="Q58">
        <v>106.303742328029</v>
      </c>
      <c r="R58" t="s">
        <v>52</v>
      </c>
      <c r="S58">
        <v>10815</v>
      </c>
      <c r="T58">
        <v>595777</v>
      </c>
    </row>
    <row r="59" spans="1:20" x14ac:dyDescent="0.45">
      <c r="A59" t="s">
        <v>178</v>
      </c>
      <c r="B59" t="s">
        <v>84</v>
      </c>
      <c r="C59">
        <v>238</v>
      </c>
      <c r="D59">
        <v>91.861215373000505</v>
      </c>
      <c r="E59">
        <v>112.349133407504</v>
      </c>
      <c r="F59">
        <v>104.36573402738701</v>
      </c>
      <c r="G59">
        <v>99.762653949470106</v>
      </c>
      <c r="H59">
        <v>105.004387165019</v>
      </c>
      <c r="I59">
        <v>102.385550574071</v>
      </c>
      <c r="J59">
        <v>106.01352295558</v>
      </c>
      <c r="K59">
        <v>105.97569989236599</v>
      </c>
      <c r="L59">
        <v>120.251308100432</v>
      </c>
      <c r="M59">
        <v>93.578303272204593</v>
      </c>
      <c r="N59">
        <v>96.597745835180703</v>
      </c>
      <c r="O59">
        <v>113.56704006385699</v>
      </c>
      <c r="P59">
        <v>80.139535217573695</v>
      </c>
      <c r="Q59">
        <v>106.303742328029</v>
      </c>
      <c r="R59" t="s">
        <v>178</v>
      </c>
      <c r="S59">
        <v>19600</v>
      </c>
      <c r="T59">
        <v>650559</v>
      </c>
    </row>
    <row r="60" spans="1:20" x14ac:dyDescent="0.45">
      <c r="A60" t="s">
        <v>161</v>
      </c>
      <c r="B60" t="s">
        <v>38</v>
      </c>
      <c r="C60">
        <v>186</v>
      </c>
      <c r="D60">
        <v>117.542844967927</v>
      </c>
      <c r="E60">
        <v>91.047093418933102</v>
      </c>
      <c r="F60">
        <v>99.886180407830494</v>
      </c>
      <c r="G60">
        <v>103.824674614863</v>
      </c>
      <c r="H60">
        <v>82.060461100919895</v>
      </c>
      <c r="I60">
        <v>88.9517734653285</v>
      </c>
      <c r="J60">
        <v>53.893756029550502</v>
      </c>
      <c r="K60">
        <v>104.687241469219</v>
      </c>
      <c r="L60">
        <v>95.839388448702294</v>
      </c>
      <c r="M60">
        <v>121.77712223222299</v>
      </c>
      <c r="N60">
        <v>76.987676947432902</v>
      </c>
      <c r="O60">
        <v>79.231970842846096</v>
      </c>
      <c r="P60">
        <v>119.45799507392501</v>
      </c>
      <c r="Q60">
        <v>106.283486370297</v>
      </c>
      <c r="R60" t="s">
        <v>161</v>
      </c>
      <c r="S60">
        <v>29622</v>
      </c>
      <c r="T60">
        <v>686217</v>
      </c>
    </row>
    <row r="61" spans="1:20" x14ac:dyDescent="0.45">
      <c r="A61" t="s">
        <v>189</v>
      </c>
      <c r="B61" t="s">
        <v>32</v>
      </c>
      <c r="C61">
        <v>225</v>
      </c>
      <c r="D61">
        <v>76.686948611475898</v>
      </c>
      <c r="E61">
        <v>81.545554664056695</v>
      </c>
      <c r="F61">
        <v>103.900282280371</v>
      </c>
      <c r="G61">
        <v>101.87390177969201</v>
      </c>
      <c r="H61">
        <v>94.581054622704997</v>
      </c>
      <c r="I61">
        <v>98.2054385118889</v>
      </c>
      <c r="J61">
        <v>80.430296910821994</v>
      </c>
      <c r="K61">
        <v>98.3317408706408</v>
      </c>
      <c r="L61">
        <v>128.52178637237699</v>
      </c>
      <c r="M61">
        <v>92.581787231839698</v>
      </c>
      <c r="N61">
        <v>93.675567459753594</v>
      </c>
      <c r="O61">
        <v>112.32648706122001</v>
      </c>
      <c r="P61">
        <v>81.505074606861996</v>
      </c>
      <c r="Q61">
        <v>106.153802452916</v>
      </c>
      <c r="R61" t="s">
        <v>189</v>
      </c>
      <c r="S61">
        <v>3473</v>
      </c>
      <c r="T61">
        <v>519203</v>
      </c>
    </row>
    <row r="62" spans="1:20" x14ac:dyDescent="0.45">
      <c r="A62" t="s">
        <v>99</v>
      </c>
      <c r="B62" t="s">
        <v>53</v>
      </c>
      <c r="C62">
        <v>231</v>
      </c>
      <c r="D62">
        <v>105.16098673132601</v>
      </c>
      <c r="E62">
        <v>75.239873920994299</v>
      </c>
      <c r="F62">
        <v>109.57116762156799</v>
      </c>
      <c r="G62">
        <v>106.915227917311</v>
      </c>
      <c r="H62">
        <v>115.90626697670901</v>
      </c>
      <c r="I62">
        <v>126.30912934680801</v>
      </c>
      <c r="J62">
        <v>125.91644529375201</v>
      </c>
      <c r="K62">
        <v>99.977075382920503</v>
      </c>
      <c r="L62">
        <v>109.118339690529</v>
      </c>
      <c r="M62">
        <v>93.833740905053205</v>
      </c>
      <c r="N62">
        <v>102.263751785629</v>
      </c>
      <c r="O62">
        <v>87.390074997964703</v>
      </c>
      <c r="P62">
        <v>110.211855927261</v>
      </c>
      <c r="Q62">
        <v>106.148486090771</v>
      </c>
      <c r="R62" t="s">
        <v>99</v>
      </c>
      <c r="S62">
        <v>18036</v>
      </c>
      <c r="T62">
        <v>630105</v>
      </c>
    </row>
    <row r="63" spans="1:20" x14ac:dyDescent="0.45">
      <c r="A63" t="s">
        <v>33</v>
      </c>
      <c r="B63" t="s">
        <v>30</v>
      </c>
      <c r="C63">
        <v>239</v>
      </c>
      <c r="D63">
        <v>121.969145209568</v>
      </c>
      <c r="E63">
        <v>85.773940907095295</v>
      </c>
      <c r="F63">
        <v>136.08351897494799</v>
      </c>
      <c r="G63">
        <v>127.69619705532099</v>
      </c>
      <c r="H63">
        <v>153.76878815761199</v>
      </c>
      <c r="I63">
        <v>181.576521455418</v>
      </c>
      <c r="J63">
        <v>181.713543339654</v>
      </c>
      <c r="K63">
        <v>127.381678435808</v>
      </c>
      <c r="L63">
        <v>151.55325004538301</v>
      </c>
      <c r="M63">
        <v>85.430719386984805</v>
      </c>
      <c r="N63">
        <v>89.277878555841099</v>
      </c>
      <c r="O63">
        <v>106.645515167903</v>
      </c>
      <c r="P63">
        <v>88.169484798441303</v>
      </c>
      <c r="Q63">
        <v>106.148486090771</v>
      </c>
      <c r="R63" t="s">
        <v>33</v>
      </c>
      <c r="S63">
        <v>19755</v>
      </c>
      <c r="T63">
        <v>660271</v>
      </c>
    </row>
    <row r="64" spans="1:20" x14ac:dyDescent="0.45">
      <c r="A64" t="s">
        <v>111</v>
      </c>
      <c r="B64" t="s">
        <v>45</v>
      </c>
      <c r="C64">
        <v>171</v>
      </c>
      <c r="D64">
        <v>127.853620480055</v>
      </c>
      <c r="E64">
        <v>125.095175437997</v>
      </c>
      <c r="F64">
        <v>107.844591612611</v>
      </c>
      <c r="G64">
        <v>107.37806430586799</v>
      </c>
      <c r="H64">
        <v>107.325136381234</v>
      </c>
      <c r="I64">
        <v>114.165883994608</v>
      </c>
      <c r="J64">
        <v>106.50432684399399</v>
      </c>
      <c r="K64">
        <v>116.156473101762</v>
      </c>
      <c r="L64">
        <v>134.175143828183</v>
      </c>
      <c r="M64">
        <v>90.7793093299736</v>
      </c>
      <c r="N64">
        <v>92.385212336919494</v>
      </c>
      <c r="O64">
        <v>89.520163813273498</v>
      </c>
      <c r="P64">
        <v>107.870358597783</v>
      </c>
      <c r="Q64">
        <v>106.007425307844</v>
      </c>
      <c r="R64" t="s">
        <v>111</v>
      </c>
      <c r="S64">
        <v>20202</v>
      </c>
      <c r="T64">
        <v>669016</v>
      </c>
    </row>
    <row r="65" spans="1:20" x14ac:dyDescent="0.45">
      <c r="A65" t="s">
        <v>117</v>
      </c>
      <c r="B65" t="s">
        <v>118</v>
      </c>
      <c r="C65">
        <v>222</v>
      </c>
      <c r="D65">
        <v>160.99817859115799</v>
      </c>
      <c r="E65">
        <v>118.93179920527101</v>
      </c>
      <c r="F65">
        <v>95.740574186955797</v>
      </c>
      <c r="G65">
        <v>107.613276609691</v>
      </c>
      <c r="H65">
        <v>107.578151947403</v>
      </c>
      <c r="I65">
        <v>116.76587059778601</v>
      </c>
      <c r="J65">
        <v>125.552892015682</v>
      </c>
      <c r="K65">
        <v>99.034625225662893</v>
      </c>
      <c r="L65">
        <v>108.228872328774</v>
      </c>
      <c r="M65">
        <v>108.724762662836</v>
      </c>
      <c r="N65">
        <v>86.632291668546301</v>
      </c>
      <c r="O65">
        <v>90.491794367272803</v>
      </c>
      <c r="P65">
        <v>106.91755121702499</v>
      </c>
      <c r="Q65">
        <v>105.963767097897</v>
      </c>
      <c r="R65" t="s">
        <v>117</v>
      </c>
      <c r="S65">
        <v>25976</v>
      </c>
      <c r="T65">
        <v>682985</v>
      </c>
    </row>
    <row r="66" spans="1:20" x14ac:dyDescent="0.45">
      <c r="A66" t="s">
        <v>27</v>
      </c>
      <c r="B66" t="s">
        <v>28</v>
      </c>
      <c r="C66">
        <v>243</v>
      </c>
      <c r="D66">
        <v>101.43776215278599</v>
      </c>
      <c r="E66">
        <v>73.663554215742707</v>
      </c>
      <c r="F66">
        <v>128.31924247876199</v>
      </c>
      <c r="G66">
        <v>118.24174848122399</v>
      </c>
      <c r="H66">
        <v>139.72342761803799</v>
      </c>
      <c r="I66">
        <v>148.379336353783</v>
      </c>
      <c r="J66">
        <v>157.04008375472799</v>
      </c>
      <c r="K66">
        <v>118.31512047137601</v>
      </c>
      <c r="L66">
        <v>79.527292918148106</v>
      </c>
      <c r="M66">
        <v>90.543899889117299</v>
      </c>
      <c r="N66">
        <v>120.242855473784</v>
      </c>
      <c r="O66">
        <v>77.350129001901706</v>
      </c>
      <c r="P66">
        <v>122.559411804414</v>
      </c>
      <c r="Q66">
        <v>105.343894694459</v>
      </c>
      <c r="R66" t="s">
        <v>27</v>
      </c>
      <c r="S66">
        <v>25764</v>
      </c>
      <c r="T66">
        <v>677951</v>
      </c>
    </row>
    <row r="67" spans="1:20" x14ac:dyDescent="0.45">
      <c r="A67" t="s">
        <v>135</v>
      </c>
      <c r="B67" t="s">
        <v>41</v>
      </c>
      <c r="C67">
        <v>216</v>
      </c>
      <c r="D67">
        <v>163.07255867425201</v>
      </c>
      <c r="E67">
        <v>78.401663467934398</v>
      </c>
      <c r="F67">
        <v>93.327050356218095</v>
      </c>
      <c r="G67">
        <v>109.92366507609201</v>
      </c>
      <c r="H67">
        <v>100.702367963603</v>
      </c>
      <c r="I67">
        <v>107.184185736072</v>
      </c>
      <c r="J67">
        <v>112.35621282196701</v>
      </c>
      <c r="K67">
        <v>87.596629168599506</v>
      </c>
      <c r="L67">
        <v>97.161311152096104</v>
      </c>
      <c r="M67">
        <v>81.770092643910004</v>
      </c>
      <c r="N67">
        <v>122.649333712619</v>
      </c>
      <c r="O67">
        <v>104.061098080302</v>
      </c>
      <c r="P67">
        <v>91.782796716255604</v>
      </c>
      <c r="Q67">
        <v>105.195107604019</v>
      </c>
      <c r="R67" t="s">
        <v>135</v>
      </c>
      <c r="S67">
        <v>26323</v>
      </c>
      <c r="T67">
        <v>668715</v>
      </c>
    </row>
    <row r="68" spans="1:20" x14ac:dyDescent="0.45">
      <c r="A68" t="s">
        <v>220</v>
      </c>
      <c r="B68" t="s">
        <v>64</v>
      </c>
      <c r="C68">
        <v>169</v>
      </c>
      <c r="D68">
        <v>93.431491562261201</v>
      </c>
      <c r="E68">
        <v>89.6577104971106</v>
      </c>
      <c r="F68">
        <v>89.2869182886581</v>
      </c>
      <c r="G68">
        <v>88.043001582063795</v>
      </c>
      <c r="H68">
        <v>75.588632526150903</v>
      </c>
      <c r="I68">
        <v>51.265304198090597</v>
      </c>
      <c r="J68">
        <v>53.9437502255143</v>
      </c>
      <c r="K68">
        <v>90.192084885249201</v>
      </c>
      <c r="L68">
        <v>90.7331913210691</v>
      </c>
      <c r="M68">
        <v>87.657749743544898</v>
      </c>
      <c r="N68">
        <v>119.267794692588</v>
      </c>
      <c r="O68">
        <v>101.37637198806399</v>
      </c>
      <c r="P68">
        <v>95.160224151584899</v>
      </c>
      <c r="Q68">
        <v>104.752328074763</v>
      </c>
      <c r="R68" t="s">
        <v>220</v>
      </c>
      <c r="S68">
        <v>20543</v>
      </c>
      <c r="T68">
        <v>660707</v>
      </c>
    </row>
    <row r="69" spans="1:20" x14ac:dyDescent="0.45">
      <c r="A69" t="s">
        <v>205</v>
      </c>
      <c r="B69" t="s">
        <v>121</v>
      </c>
      <c r="C69">
        <v>197</v>
      </c>
      <c r="D69">
        <v>129.476128517554</v>
      </c>
      <c r="E69">
        <v>110.847342900615</v>
      </c>
      <c r="F69">
        <v>82.294201616692305</v>
      </c>
      <c r="G69">
        <v>91.599334202195294</v>
      </c>
      <c r="H69">
        <v>67.678194045575594</v>
      </c>
      <c r="I69">
        <v>60.065537599607197</v>
      </c>
      <c r="J69">
        <v>44.583205946832003</v>
      </c>
      <c r="K69">
        <v>87.992277945077703</v>
      </c>
      <c r="L69">
        <v>91.846080554743295</v>
      </c>
      <c r="M69">
        <v>107.016259022932</v>
      </c>
      <c r="N69">
        <v>96.234596386383799</v>
      </c>
      <c r="O69">
        <v>88.342267106512395</v>
      </c>
      <c r="P69">
        <v>110.117657758834</v>
      </c>
      <c r="Q69">
        <v>104.698691321071</v>
      </c>
      <c r="R69" t="s">
        <v>205</v>
      </c>
      <c r="S69">
        <v>25807</v>
      </c>
      <c r="T69">
        <v>669707</v>
      </c>
    </row>
    <row r="70" spans="1:20" x14ac:dyDescent="0.45">
      <c r="A70" t="s">
        <v>217</v>
      </c>
      <c r="B70" t="s">
        <v>43</v>
      </c>
      <c r="C70">
        <v>217</v>
      </c>
      <c r="D70">
        <v>130.63033540028599</v>
      </c>
      <c r="E70">
        <v>131.983363639537</v>
      </c>
      <c r="F70">
        <v>64.937676425232198</v>
      </c>
      <c r="G70">
        <v>81.825763338585602</v>
      </c>
      <c r="H70">
        <v>78.305743356648094</v>
      </c>
      <c r="I70">
        <v>66.517756210018007</v>
      </c>
      <c r="J70">
        <v>98.604450843107998</v>
      </c>
      <c r="K70">
        <v>64.325347052003707</v>
      </c>
      <c r="L70">
        <v>60.244587362051703</v>
      </c>
      <c r="M70">
        <v>107.323232649712</v>
      </c>
      <c r="N70">
        <v>112.020366251585</v>
      </c>
      <c r="O70">
        <v>97.864451888624004</v>
      </c>
      <c r="P70">
        <v>99.984616421270999</v>
      </c>
      <c r="Q70">
        <v>103.626331360709</v>
      </c>
      <c r="R70" t="s">
        <v>217</v>
      </c>
      <c r="S70">
        <v>19290</v>
      </c>
      <c r="T70">
        <v>668227</v>
      </c>
    </row>
    <row r="71" spans="1:20" x14ac:dyDescent="0.45">
      <c r="A71" t="s">
        <v>113</v>
      </c>
      <c r="B71" t="s">
        <v>70</v>
      </c>
      <c r="C71">
        <v>233</v>
      </c>
      <c r="D71">
        <v>158.68697171438001</v>
      </c>
      <c r="E71">
        <v>80.666334072645299</v>
      </c>
      <c r="F71">
        <v>123.445879533818</v>
      </c>
      <c r="G71">
        <v>126.087658691241</v>
      </c>
      <c r="H71">
        <v>105.44139694299</v>
      </c>
      <c r="I71">
        <v>135.93926698283701</v>
      </c>
      <c r="J71">
        <v>78.102535802385304</v>
      </c>
      <c r="K71">
        <v>124.500671702237</v>
      </c>
      <c r="L71">
        <v>115.669607735139</v>
      </c>
      <c r="M71">
        <v>118.99698778003101</v>
      </c>
      <c r="N71">
        <v>72.013092590304694</v>
      </c>
      <c r="O71">
        <v>82.896947482128596</v>
      </c>
      <c r="P71">
        <v>117.315283267624</v>
      </c>
      <c r="Q71">
        <v>103.626331360709</v>
      </c>
      <c r="R71" t="s">
        <v>113</v>
      </c>
      <c r="S71">
        <v>19611</v>
      </c>
      <c r="T71">
        <v>665489</v>
      </c>
    </row>
    <row r="72" spans="1:20" x14ac:dyDescent="0.45">
      <c r="A72" t="s">
        <v>183</v>
      </c>
      <c r="B72" t="s">
        <v>38</v>
      </c>
      <c r="C72">
        <v>168</v>
      </c>
      <c r="D72">
        <v>72.298178225961095</v>
      </c>
      <c r="E72">
        <v>122.02364191952699</v>
      </c>
      <c r="F72">
        <v>88.142214135446594</v>
      </c>
      <c r="G72">
        <v>83.410340120879795</v>
      </c>
      <c r="H72">
        <v>84.145447043361798</v>
      </c>
      <c r="I72">
        <v>66.903394689885303</v>
      </c>
      <c r="J72">
        <v>77.830084976802496</v>
      </c>
      <c r="K72">
        <v>92.531973887890501</v>
      </c>
      <c r="L72">
        <v>73.186442042358394</v>
      </c>
      <c r="M72">
        <v>118.35528590152499</v>
      </c>
      <c r="N72">
        <v>93.0851004194013</v>
      </c>
      <c r="O72">
        <v>81.716596894189095</v>
      </c>
      <c r="P72">
        <v>118.82594214948401</v>
      </c>
      <c r="Q72">
        <v>103.06277466210599</v>
      </c>
      <c r="R72" t="s">
        <v>183</v>
      </c>
      <c r="S72">
        <v>28806</v>
      </c>
      <c r="T72">
        <v>694192</v>
      </c>
    </row>
    <row r="73" spans="1:20" x14ac:dyDescent="0.45">
      <c r="A73" t="s">
        <v>71</v>
      </c>
      <c r="B73" t="s">
        <v>30</v>
      </c>
      <c r="C73">
        <v>197</v>
      </c>
      <c r="D73">
        <v>117.145068890094</v>
      </c>
      <c r="E73">
        <v>70.127910905624205</v>
      </c>
      <c r="F73">
        <v>119.914407758058</v>
      </c>
      <c r="G73">
        <v>115.704422200127</v>
      </c>
      <c r="H73">
        <v>118.07684958639</v>
      </c>
      <c r="I73">
        <v>131.22781206300499</v>
      </c>
      <c r="J73">
        <v>115.173283999646</v>
      </c>
      <c r="K73">
        <v>109.495786714414</v>
      </c>
      <c r="L73">
        <v>121.45163894012001</v>
      </c>
      <c r="M73">
        <v>75.356752235844695</v>
      </c>
      <c r="N73">
        <v>117.074364035153</v>
      </c>
      <c r="O73">
        <v>85.295982016814804</v>
      </c>
      <c r="P73">
        <v>115.216702068041</v>
      </c>
      <c r="Q73">
        <v>102.351996877384</v>
      </c>
      <c r="R73" t="s">
        <v>71</v>
      </c>
      <c r="S73">
        <v>19197</v>
      </c>
      <c r="T73">
        <v>669257</v>
      </c>
    </row>
    <row r="74" spans="1:20" x14ac:dyDescent="0.45">
      <c r="A74" t="s">
        <v>175</v>
      </c>
      <c r="B74" t="s">
        <v>41</v>
      </c>
      <c r="C74">
        <v>195</v>
      </c>
      <c r="D74">
        <v>161.94792024642399</v>
      </c>
      <c r="E74">
        <v>86.844919602273706</v>
      </c>
      <c r="F74">
        <v>90.141187384723295</v>
      </c>
      <c r="G74">
        <v>105.526718435059</v>
      </c>
      <c r="H74">
        <v>77.584435985985806</v>
      </c>
      <c r="I74">
        <v>82.800978228103403</v>
      </c>
      <c r="J74">
        <v>57.743309757793</v>
      </c>
      <c r="K74">
        <v>91.265800125132102</v>
      </c>
      <c r="L74">
        <v>128.71452758565201</v>
      </c>
      <c r="M74">
        <v>113.538501025052</v>
      </c>
      <c r="N74">
        <v>68.930827075061302</v>
      </c>
      <c r="O74">
        <v>93.957822048012503</v>
      </c>
      <c r="P74">
        <v>105.361745798106</v>
      </c>
      <c r="Q74">
        <v>102.26383821669199</v>
      </c>
      <c r="R74" t="s">
        <v>175</v>
      </c>
      <c r="S74">
        <v>21523</v>
      </c>
      <c r="T74">
        <v>663697</v>
      </c>
    </row>
    <row r="75" spans="1:20" x14ac:dyDescent="0.45">
      <c r="A75" t="s">
        <v>60</v>
      </c>
      <c r="B75" t="s">
        <v>61</v>
      </c>
      <c r="C75">
        <v>248</v>
      </c>
      <c r="D75">
        <v>89.453381997556605</v>
      </c>
      <c r="E75">
        <v>63.156101749442001</v>
      </c>
      <c r="F75">
        <v>105.261421278767</v>
      </c>
      <c r="G75">
        <v>98.9347863678599</v>
      </c>
      <c r="H75">
        <v>108.32864396428999</v>
      </c>
      <c r="I75">
        <v>107.130353788203</v>
      </c>
      <c r="J75">
        <v>112.986060508409</v>
      </c>
      <c r="K75">
        <v>92.432316970849598</v>
      </c>
      <c r="L75">
        <v>115.999150447576</v>
      </c>
      <c r="M75">
        <v>88.987036570541093</v>
      </c>
      <c r="N75">
        <v>103.731679778165</v>
      </c>
      <c r="O75">
        <v>108.324976000738</v>
      </c>
      <c r="P75">
        <v>88.966368429583895</v>
      </c>
      <c r="Q75">
        <v>102.03208004523501</v>
      </c>
      <c r="R75" t="s">
        <v>60</v>
      </c>
      <c r="S75">
        <v>12533</v>
      </c>
      <c r="T75">
        <v>543760</v>
      </c>
    </row>
    <row r="76" spans="1:20" x14ac:dyDescent="0.45">
      <c r="A76" t="s">
        <v>165</v>
      </c>
      <c r="B76" t="s">
        <v>166</v>
      </c>
      <c r="C76">
        <v>185</v>
      </c>
      <c r="D76">
        <v>159.88784619751499</v>
      </c>
      <c r="E76">
        <v>74.987507257602601</v>
      </c>
      <c r="F76">
        <v>100.59135586015</v>
      </c>
      <c r="G76">
        <v>113.430210480485</v>
      </c>
      <c r="H76">
        <v>103.74264066627499</v>
      </c>
      <c r="I76">
        <v>118.91809499591</v>
      </c>
      <c r="J76">
        <v>108.52770112522199</v>
      </c>
      <c r="K76">
        <v>96.987219598381003</v>
      </c>
      <c r="L76">
        <v>113.342047338706</v>
      </c>
      <c r="M76">
        <v>89.191403142135698</v>
      </c>
      <c r="N76">
        <v>104.83795783688799</v>
      </c>
      <c r="O76">
        <v>102.50307867612101</v>
      </c>
      <c r="P76">
        <v>96.293145846704604</v>
      </c>
      <c r="Q76">
        <v>101.178465187242</v>
      </c>
      <c r="R76" t="s">
        <v>165</v>
      </c>
      <c r="S76">
        <v>19901</v>
      </c>
      <c r="T76">
        <v>657757</v>
      </c>
    </row>
    <row r="77" spans="1:20" x14ac:dyDescent="0.45">
      <c r="A77" t="s">
        <v>173</v>
      </c>
      <c r="B77" t="s">
        <v>35</v>
      </c>
      <c r="C77">
        <v>201</v>
      </c>
      <c r="D77">
        <v>98.106970794151593</v>
      </c>
      <c r="E77">
        <v>89.055938892468006</v>
      </c>
      <c r="F77">
        <v>83.584584446685</v>
      </c>
      <c r="G77">
        <v>91.551593446884596</v>
      </c>
      <c r="H77">
        <v>106.39081987724001</v>
      </c>
      <c r="I77">
        <v>100.71076601240399</v>
      </c>
      <c r="J77">
        <v>141.02089049607099</v>
      </c>
      <c r="K77">
        <v>72.315796181767993</v>
      </c>
      <c r="L77">
        <v>66.096918412029794</v>
      </c>
      <c r="M77">
        <v>74.023442635246596</v>
      </c>
      <c r="N77">
        <v>144.48341109215301</v>
      </c>
      <c r="O77">
        <v>105.26596491631599</v>
      </c>
      <c r="P77">
        <v>93.445939756285895</v>
      </c>
      <c r="Q77">
        <v>100.665578680827</v>
      </c>
      <c r="R77" t="s">
        <v>173</v>
      </c>
      <c r="S77">
        <v>14551</v>
      </c>
      <c r="T77">
        <v>623993</v>
      </c>
    </row>
    <row r="78" spans="1:20" x14ac:dyDescent="0.45">
      <c r="A78" t="s">
        <v>127</v>
      </c>
      <c r="B78" t="s">
        <v>86</v>
      </c>
      <c r="C78">
        <v>218</v>
      </c>
      <c r="D78">
        <v>44.572821339577096</v>
      </c>
      <c r="E78">
        <v>81.770928773989993</v>
      </c>
      <c r="F78">
        <v>96.196328653149905</v>
      </c>
      <c r="G78">
        <v>85.679950110395296</v>
      </c>
      <c r="H78">
        <v>103.39762956443199</v>
      </c>
      <c r="I78">
        <v>90.072247341783694</v>
      </c>
      <c r="J78">
        <v>114.776507669007</v>
      </c>
      <c r="K78">
        <v>86.668956786091499</v>
      </c>
      <c r="L78">
        <v>69.297042566699304</v>
      </c>
      <c r="M78">
        <v>122.506326563927</v>
      </c>
      <c r="N78">
        <v>90.356794641554501</v>
      </c>
      <c r="O78">
        <v>114.84494721372999</v>
      </c>
      <c r="P78">
        <v>82.588243319125795</v>
      </c>
      <c r="Q78">
        <v>100.608899055282</v>
      </c>
      <c r="R78" t="s">
        <v>127</v>
      </c>
      <c r="S78">
        <v>16426</v>
      </c>
      <c r="T78">
        <v>642731</v>
      </c>
    </row>
    <row r="79" spans="1:20" x14ac:dyDescent="0.45">
      <c r="A79" t="s">
        <v>108</v>
      </c>
      <c r="B79" t="s">
        <v>76</v>
      </c>
      <c r="C79">
        <v>207</v>
      </c>
      <c r="D79">
        <v>53.585599857497598</v>
      </c>
      <c r="E79">
        <v>79.989011672766907</v>
      </c>
      <c r="F79">
        <v>115.68278832554699</v>
      </c>
      <c r="G79">
        <v>104.494051116495</v>
      </c>
      <c r="H79">
        <v>105.914572364653</v>
      </c>
      <c r="I79">
        <v>115.271900340301</v>
      </c>
      <c r="J79">
        <v>91.082049497135003</v>
      </c>
      <c r="K79">
        <v>113.107966893458</v>
      </c>
      <c r="L79">
        <v>114.605414442398</v>
      </c>
      <c r="M79">
        <v>95.174563975505805</v>
      </c>
      <c r="N79">
        <v>97.852185236248303</v>
      </c>
      <c r="O79">
        <v>87.609890216346201</v>
      </c>
      <c r="P79">
        <v>114.12256845254601</v>
      </c>
      <c r="Q79">
        <v>100.32612949268299</v>
      </c>
      <c r="R79" t="s">
        <v>108</v>
      </c>
      <c r="S79">
        <v>19844</v>
      </c>
      <c r="T79">
        <v>647351</v>
      </c>
    </row>
    <row r="80" spans="1:20" x14ac:dyDescent="0.45">
      <c r="A80" t="s">
        <v>93</v>
      </c>
      <c r="B80" t="s">
        <v>61</v>
      </c>
      <c r="C80">
        <v>218</v>
      </c>
      <c r="D80">
        <v>146.991694235517</v>
      </c>
      <c r="E80">
        <v>78.005649004927605</v>
      </c>
      <c r="F80">
        <v>107.18134347608699</v>
      </c>
      <c r="G80">
        <v>112.549665489425</v>
      </c>
      <c r="H80">
        <v>112.100853634223</v>
      </c>
      <c r="I80">
        <v>121.20971757250101</v>
      </c>
      <c r="J80">
        <v>119.570871415328</v>
      </c>
      <c r="K80">
        <v>93.893592256876303</v>
      </c>
      <c r="L80">
        <v>77.281073960310707</v>
      </c>
      <c r="M80">
        <v>102.38840671940601</v>
      </c>
      <c r="N80">
        <v>108.77794660822499</v>
      </c>
      <c r="O80">
        <v>105.953977895362</v>
      </c>
      <c r="P80">
        <v>92.941400708833896</v>
      </c>
      <c r="Q80">
        <v>100.239849794687</v>
      </c>
      <c r="R80" t="s">
        <v>93</v>
      </c>
      <c r="S80">
        <v>13624</v>
      </c>
      <c r="T80">
        <v>608369</v>
      </c>
    </row>
    <row r="81" spans="1:20" x14ac:dyDescent="0.45">
      <c r="A81" t="s">
        <v>123</v>
      </c>
      <c r="B81" t="s">
        <v>45</v>
      </c>
      <c r="C81">
        <v>191</v>
      </c>
      <c r="D81">
        <v>69.951326938374507</v>
      </c>
      <c r="E81">
        <v>109.662949893489</v>
      </c>
      <c r="F81">
        <v>115.872349046864</v>
      </c>
      <c r="G81">
        <v>104.421726426717</v>
      </c>
      <c r="H81">
        <v>112.705307330461</v>
      </c>
      <c r="I81">
        <v>116.995875895661</v>
      </c>
      <c r="J81">
        <v>107.70100455882</v>
      </c>
      <c r="K81">
        <v>119.05355234616199</v>
      </c>
      <c r="L81">
        <v>99.106640087492295</v>
      </c>
      <c r="M81">
        <v>105.67436230413701</v>
      </c>
      <c r="N81">
        <v>93.901636380901493</v>
      </c>
      <c r="O81">
        <v>101.19205143090301</v>
      </c>
      <c r="P81">
        <v>98.676862235784498</v>
      </c>
      <c r="Q81">
        <v>99.939660103511599</v>
      </c>
      <c r="R81" t="s">
        <v>123</v>
      </c>
      <c r="S81">
        <v>11739</v>
      </c>
      <c r="T81">
        <v>592663</v>
      </c>
    </row>
    <row r="82" spans="1:20" x14ac:dyDescent="0.45">
      <c r="A82" t="s">
        <v>120</v>
      </c>
      <c r="B82" t="s">
        <v>121</v>
      </c>
      <c r="C82">
        <v>188</v>
      </c>
      <c r="D82">
        <v>109.83170039429299</v>
      </c>
      <c r="E82">
        <v>85.337533048706703</v>
      </c>
      <c r="F82">
        <v>113.140531354026</v>
      </c>
      <c r="G82">
        <v>111.13984161799</v>
      </c>
      <c r="H82">
        <v>113.516971177222</v>
      </c>
      <c r="I82">
        <v>123.54707470499601</v>
      </c>
      <c r="J82">
        <v>114.111778807067</v>
      </c>
      <c r="K82">
        <v>109.189236669495</v>
      </c>
      <c r="L82">
        <v>87.012076156128302</v>
      </c>
      <c r="M82">
        <v>99.635827302045001</v>
      </c>
      <c r="N82">
        <v>107.377549533047</v>
      </c>
      <c r="O82">
        <v>119.02958086279401</v>
      </c>
      <c r="P82">
        <v>78.773748705403804</v>
      </c>
      <c r="Q82">
        <v>99.1882339482123</v>
      </c>
      <c r="R82" t="s">
        <v>120</v>
      </c>
      <c r="S82">
        <v>16572</v>
      </c>
      <c r="T82">
        <v>656582</v>
      </c>
    </row>
    <row r="83" spans="1:20" x14ac:dyDescent="0.45">
      <c r="A83" t="s">
        <v>92</v>
      </c>
      <c r="B83" t="s">
        <v>28</v>
      </c>
      <c r="C83">
        <v>241</v>
      </c>
      <c r="D83">
        <v>76.709676569010796</v>
      </c>
      <c r="E83">
        <v>77.988613342971107</v>
      </c>
      <c r="F83">
        <v>112.324629379968</v>
      </c>
      <c r="G83">
        <v>101.309570008431</v>
      </c>
      <c r="H83">
        <v>104.972023296488</v>
      </c>
      <c r="I83">
        <v>100.352208736431</v>
      </c>
      <c r="J83">
        <v>93.807477149506994</v>
      </c>
      <c r="K83">
        <v>109.026012053645</v>
      </c>
      <c r="L83">
        <v>122.131199912025</v>
      </c>
      <c r="M83">
        <v>114.511402893092</v>
      </c>
      <c r="N83">
        <v>73.560335044090607</v>
      </c>
      <c r="O83">
        <v>89.4379302635339</v>
      </c>
      <c r="P83">
        <v>112.83288101648699</v>
      </c>
      <c r="Q83">
        <v>99.120838368456802</v>
      </c>
      <c r="R83" t="s">
        <v>92</v>
      </c>
      <c r="S83">
        <v>22715</v>
      </c>
      <c r="T83">
        <v>672580</v>
      </c>
    </row>
    <row r="84" spans="1:20" x14ac:dyDescent="0.45">
      <c r="A84" t="s">
        <v>196</v>
      </c>
      <c r="B84" t="s">
        <v>90</v>
      </c>
      <c r="C84">
        <v>221</v>
      </c>
      <c r="D84">
        <v>104.423432174742</v>
      </c>
      <c r="E84">
        <v>139.14008053611599</v>
      </c>
      <c r="F84">
        <v>89.870493145315194</v>
      </c>
      <c r="G84">
        <v>93.962146339266297</v>
      </c>
      <c r="H84">
        <v>88.812175716544402</v>
      </c>
      <c r="I84">
        <v>85.248918623604595</v>
      </c>
      <c r="J84">
        <v>87.139903374796901</v>
      </c>
      <c r="K84">
        <v>102.575014651373</v>
      </c>
      <c r="L84">
        <v>105.31188611496</v>
      </c>
      <c r="M84">
        <v>99.120913563778203</v>
      </c>
      <c r="N84">
        <v>98.174208372735706</v>
      </c>
      <c r="O84">
        <v>93.957822048012503</v>
      </c>
      <c r="P84">
        <v>107.556782174799</v>
      </c>
      <c r="Q84">
        <v>99.068093259537605</v>
      </c>
      <c r="R84" t="s">
        <v>196</v>
      </c>
      <c r="S84">
        <v>9218</v>
      </c>
      <c r="T84">
        <v>502671</v>
      </c>
    </row>
    <row r="85" spans="1:20" x14ac:dyDescent="0.45">
      <c r="A85" t="s">
        <v>40</v>
      </c>
      <c r="B85" t="s">
        <v>41</v>
      </c>
      <c r="C85">
        <v>223</v>
      </c>
      <c r="D85">
        <v>147.060331309812</v>
      </c>
      <c r="E85">
        <v>143.88750012720999</v>
      </c>
      <c r="F85">
        <v>98.997964934772796</v>
      </c>
      <c r="G85">
        <v>109.804828483596</v>
      </c>
      <c r="H85">
        <v>110.937039929669</v>
      </c>
      <c r="I85">
        <v>117.56773045982401</v>
      </c>
      <c r="J85">
        <v>129.802148081513</v>
      </c>
      <c r="K85">
        <v>115.787136175014</v>
      </c>
      <c r="L85">
        <v>76.752730328102601</v>
      </c>
      <c r="M85">
        <v>124.122598564444</v>
      </c>
      <c r="N85">
        <v>84.490713462199096</v>
      </c>
      <c r="O85">
        <v>102.214193264606</v>
      </c>
      <c r="P85">
        <v>98.286835244389493</v>
      </c>
      <c r="Q85">
        <v>98.803982119681905</v>
      </c>
      <c r="R85" t="s">
        <v>40</v>
      </c>
      <c r="S85">
        <v>26668</v>
      </c>
      <c r="T85">
        <v>682829</v>
      </c>
    </row>
    <row r="86" spans="1:20" x14ac:dyDescent="0.45">
      <c r="A86" t="s">
        <v>143</v>
      </c>
      <c r="B86" t="s">
        <v>38</v>
      </c>
      <c r="C86">
        <v>170</v>
      </c>
      <c r="D86">
        <v>121.46094048847</v>
      </c>
      <c r="E86">
        <v>117.966590077879</v>
      </c>
      <c r="F86">
        <v>92.283123738782706</v>
      </c>
      <c r="G86">
        <v>100.560755054433</v>
      </c>
      <c r="H86">
        <v>83.111876258408401</v>
      </c>
      <c r="I86">
        <v>86.915761868395194</v>
      </c>
      <c r="J86">
        <v>68.620237078008799</v>
      </c>
      <c r="K86">
        <v>100.46148061199401</v>
      </c>
      <c r="L86">
        <v>71.1534853329361</v>
      </c>
      <c r="M86">
        <v>133.85419223640801</v>
      </c>
      <c r="N86">
        <v>76.210023612272195</v>
      </c>
      <c r="O86">
        <v>68.318019875914203</v>
      </c>
      <c r="P86">
        <v>137.53470735375399</v>
      </c>
      <c r="Q86">
        <v>98.155023448458195</v>
      </c>
      <c r="R86" t="s">
        <v>143</v>
      </c>
      <c r="S86">
        <v>19921</v>
      </c>
      <c r="T86">
        <v>663368</v>
      </c>
    </row>
    <row r="87" spans="1:20" x14ac:dyDescent="0.45">
      <c r="A87" t="s">
        <v>172</v>
      </c>
      <c r="B87" t="s">
        <v>125</v>
      </c>
      <c r="C87">
        <v>198</v>
      </c>
      <c r="D87">
        <v>147.22538215262301</v>
      </c>
      <c r="E87">
        <v>103.53521148771399</v>
      </c>
      <c r="F87">
        <v>95.013684098485498</v>
      </c>
      <c r="G87">
        <v>110.323387411664</v>
      </c>
      <c r="H87">
        <v>98.472553271569197</v>
      </c>
      <c r="I87">
        <v>111.61140808978701</v>
      </c>
      <c r="J87">
        <v>103.937957052806</v>
      </c>
      <c r="K87">
        <v>96.217849207766406</v>
      </c>
      <c r="L87">
        <v>120.591296678574</v>
      </c>
      <c r="M87">
        <v>101.831658127357</v>
      </c>
      <c r="N87">
        <v>86.849734797233097</v>
      </c>
      <c r="O87">
        <v>83.128624956004998</v>
      </c>
      <c r="P87">
        <v>120.691016218134</v>
      </c>
      <c r="Q87">
        <v>97.994113599633707</v>
      </c>
      <c r="R87" t="s">
        <v>172</v>
      </c>
      <c r="S87">
        <v>13590</v>
      </c>
      <c r="T87">
        <v>608385</v>
      </c>
    </row>
    <row r="88" spans="1:20" x14ac:dyDescent="0.45">
      <c r="A88" t="s">
        <v>74</v>
      </c>
      <c r="B88" t="s">
        <v>64</v>
      </c>
      <c r="C88">
        <v>234</v>
      </c>
      <c r="D88">
        <v>46.7157457811306</v>
      </c>
      <c r="E88">
        <v>135.219063834107</v>
      </c>
      <c r="F88">
        <v>114.49254584024099</v>
      </c>
      <c r="G88">
        <v>100.04481107845</v>
      </c>
      <c r="H88">
        <v>114.223801564398</v>
      </c>
      <c r="I88">
        <v>101.312592149963</v>
      </c>
      <c r="J88">
        <v>113.799143663579</v>
      </c>
      <c r="K88">
        <v>131.00082762179699</v>
      </c>
      <c r="L88">
        <v>111.437409967896</v>
      </c>
      <c r="M88">
        <v>76.454337289309095</v>
      </c>
      <c r="N88">
        <v>121.165169584026</v>
      </c>
      <c r="O88">
        <v>109.032955855826</v>
      </c>
      <c r="P88">
        <v>91.281742809616702</v>
      </c>
      <c r="Q88">
        <v>97.638417992455601</v>
      </c>
      <c r="R88" t="s">
        <v>74</v>
      </c>
      <c r="S88">
        <v>24064</v>
      </c>
      <c r="T88">
        <v>678662</v>
      </c>
    </row>
    <row r="89" spans="1:20" x14ac:dyDescent="0.45">
      <c r="A89" t="s">
        <v>177</v>
      </c>
      <c r="B89" t="s">
        <v>49</v>
      </c>
      <c r="C89">
        <v>172</v>
      </c>
      <c r="D89">
        <v>150.47584415453201</v>
      </c>
      <c r="E89">
        <v>78.053388059939493</v>
      </c>
      <c r="F89">
        <v>82.550908799154399</v>
      </c>
      <c r="G89">
        <v>98.173515520569296</v>
      </c>
      <c r="H89">
        <v>65.219029932311699</v>
      </c>
      <c r="I89">
        <v>68.472815591801194</v>
      </c>
      <c r="J89">
        <v>38.901482218512697</v>
      </c>
      <c r="K89">
        <v>86.229663852324506</v>
      </c>
      <c r="L89">
        <v>110.794643229464</v>
      </c>
      <c r="M89">
        <v>114.270350544316</v>
      </c>
      <c r="N89">
        <v>79.462722708171</v>
      </c>
      <c r="O89">
        <v>90.817695303793698</v>
      </c>
      <c r="P89">
        <v>112.32632158655601</v>
      </c>
      <c r="Q89">
        <v>97.530664541869896</v>
      </c>
      <c r="R89" t="s">
        <v>177</v>
      </c>
      <c r="S89">
        <v>23690</v>
      </c>
      <c r="T89">
        <v>677587</v>
      </c>
    </row>
    <row r="90" spans="1:20" x14ac:dyDescent="0.45">
      <c r="A90" t="s">
        <v>221</v>
      </c>
      <c r="B90" t="s">
        <v>45</v>
      </c>
      <c r="C90">
        <v>227</v>
      </c>
      <c r="D90">
        <v>90.961936788765001</v>
      </c>
      <c r="E90">
        <v>100.124359760395</v>
      </c>
      <c r="F90">
        <v>80.101961017943594</v>
      </c>
      <c r="G90">
        <v>83.677573977904402</v>
      </c>
      <c r="H90">
        <v>76.575347963489193</v>
      </c>
      <c r="I90">
        <v>61.091648315472099</v>
      </c>
      <c r="J90">
        <v>71.002884349654096</v>
      </c>
      <c r="K90">
        <v>78.395438058076707</v>
      </c>
      <c r="L90">
        <v>102.554250290504</v>
      </c>
      <c r="M90">
        <v>90.328021702629002</v>
      </c>
      <c r="N90">
        <v>109.842290923737</v>
      </c>
      <c r="O90">
        <v>100.833976228418</v>
      </c>
      <c r="P90">
        <v>100.99963534746701</v>
      </c>
      <c r="Q90">
        <v>97.154717182393796</v>
      </c>
      <c r="R90" t="s">
        <v>221</v>
      </c>
      <c r="S90">
        <v>11737</v>
      </c>
      <c r="T90">
        <v>592206</v>
      </c>
    </row>
    <row r="91" spans="1:20" x14ac:dyDescent="0.45">
      <c r="A91" t="s">
        <v>69</v>
      </c>
      <c r="B91" t="s">
        <v>70</v>
      </c>
      <c r="C91">
        <v>188</v>
      </c>
      <c r="D91">
        <v>144.22507410714601</v>
      </c>
      <c r="E91">
        <v>109.49617171537</v>
      </c>
      <c r="F91">
        <v>85.123122787046398</v>
      </c>
      <c r="G91">
        <v>96.165055652552795</v>
      </c>
      <c r="H91">
        <v>113.213122695829</v>
      </c>
      <c r="I91">
        <v>111.599796252885</v>
      </c>
      <c r="J91">
        <v>155.86631214860401</v>
      </c>
      <c r="K91">
        <v>76.552479211661407</v>
      </c>
      <c r="L91">
        <v>75.340357457726199</v>
      </c>
      <c r="M91">
        <v>74.795138402258303</v>
      </c>
      <c r="N91">
        <v>139.059764931334</v>
      </c>
      <c r="O91">
        <v>139.18499807785099</v>
      </c>
      <c r="P91">
        <v>56.880137341878601</v>
      </c>
      <c r="Q91">
        <v>96.717909131826801</v>
      </c>
      <c r="R91" t="s">
        <v>69</v>
      </c>
      <c r="S91">
        <v>19918</v>
      </c>
      <c r="T91">
        <v>662139</v>
      </c>
    </row>
    <row r="92" spans="1:20" x14ac:dyDescent="0.45">
      <c r="A92" t="s">
        <v>129</v>
      </c>
      <c r="B92" t="s">
        <v>118</v>
      </c>
      <c r="C92">
        <v>203</v>
      </c>
      <c r="D92">
        <v>151.781874109977</v>
      </c>
      <c r="E92">
        <v>94.791931030870103</v>
      </c>
      <c r="F92">
        <v>101.48399643331101</v>
      </c>
      <c r="G92">
        <v>116.095111228863</v>
      </c>
      <c r="H92">
        <v>101.97957269692201</v>
      </c>
      <c r="I92">
        <v>120.96337157488</v>
      </c>
      <c r="J92">
        <v>102.732079223399</v>
      </c>
      <c r="K92">
        <v>102.6923499566</v>
      </c>
      <c r="L92">
        <v>99.629291446704002</v>
      </c>
      <c r="M92">
        <v>108.359537469451</v>
      </c>
      <c r="N92">
        <v>91.303421367497904</v>
      </c>
      <c r="O92">
        <v>118.050203697444</v>
      </c>
      <c r="P92">
        <v>81.572289865158993</v>
      </c>
      <c r="Q92">
        <v>96.396587090575395</v>
      </c>
      <c r="R92" t="s">
        <v>129</v>
      </c>
      <c r="S92">
        <v>11445</v>
      </c>
      <c r="T92">
        <v>592192</v>
      </c>
    </row>
    <row r="93" spans="1:20" x14ac:dyDescent="0.45">
      <c r="A93" t="s">
        <v>176</v>
      </c>
      <c r="B93" t="s">
        <v>61</v>
      </c>
      <c r="C93">
        <v>187</v>
      </c>
      <c r="D93">
        <v>72.498165455561207</v>
      </c>
      <c r="E93">
        <v>78.971663403117901</v>
      </c>
      <c r="F93">
        <v>102.706025837368</v>
      </c>
      <c r="G93">
        <v>94.952891202160203</v>
      </c>
      <c r="H93">
        <v>89.286548726729194</v>
      </c>
      <c r="I93">
        <v>84.114287160208093</v>
      </c>
      <c r="J93">
        <v>68.909777583403894</v>
      </c>
      <c r="K93">
        <v>97.320365717396797</v>
      </c>
      <c r="L93">
        <v>83.267635734411797</v>
      </c>
      <c r="M93">
        <v>100.136527244188</v>
      </c>
      <c r="N93">
        <v>108.188683635224</v>
      </c>
      <c r="O93">
        <v>102.05362321666099</v>
      </c>
      <c r="P93">
        <v>100.14108685348199</v>
      </c>
      <c r="Q93">
        <v>96.328702309911705</v>
      </c>
      <c r="R93" t="s">
        <v>176</v>
      </c>
      <c r="S93">
        <v>16930</v>
      </c>
      <c r="T93">
        <v>641680</v>
      </c>
    </row>
    <row r="94" spans="1:20" x14ac:dyDescent="0.45">
      <c r="A94" t="s">
        <v>186</v>
      </c>
      <c r="B94" t="s">
        <v>103</v>
      </c>
      <c r="C94">
        <v>200</v>
      </c>
      <c r="D94">
        <v>66.803517268658993</v>
      </c>
      <c r="E94">
        <v>100.271601699893</v>
      </c>
      <c r="F94">
        <v>104.92987299689</v>
      </c>
      <c r="G94">
        <v>97.042158155692107</v>
      </c>
      <c r="H94">
        <v>97.730581497518301</v>
      </c>
      <c r="I94">
        <v>99.445793003915895</v>
      </c>
      <c r="J94">
        <v>86.354859344174002</v>
      </c>
      <c r="K94">
        <v>105.22409925827</v>
      </c>
      <c r="L94">
        <v>120.320101709472</v>
      </c>
      <c r="M94">
        <v>112.87247108864</v>
      </c>
      <c r="N94">
        <v>74.198268321376702</v>
      </c>
      <c r="O94">
        <v>92.3238902963584</v>
      </c>
      <c r="P94">
        <v>111.668610888411</v>
      </c>
      <c r="Q94">
        <v>95.804832703204099</v>
      </c>
      <c r="R94" t="s">
        <v>186</v>
      </c>
      <c r="S94">
        <v>9241</v>
      </c>
      <c r="T94">
        <v>516782</v>
      </c>
    </row>
    <row r="95" spans="1:20" x14ac:dyDescent="0.45">
      <c r="A95" t="s">
        <v>216</v>
      </c>
      <c r="B95" t="s">
        <v>84</v>
      </c>
      <c r="C95">
        <v>232</v>
      </c>
      <c r="D95">
        <v>99.472321072220197</v>
      </c>
      <c r="E95">
        <v>90.282859368553105</v>
      </c>
      <c r="F95">
        <v>90.306757412079307</v>
      </c>
      <c r="G95">
        <v>95.933380481848602</v>
      </c>
      <c r="H95">
        <v>86.565457315517506</v>
      </c>
      <c r="I95">
        <v>82.239874479082999</v>
      </c>
      <c r="J95">
        <v>80.653762404853595</v>
      </c>
      <c r="K95">
        <v>87.849433299040797</v>
      </c>
      <c r="L95">
        <v>75.473518592036797</v>
      </c>
      <c r="M95">
        <v>120.600866124318</v>
      </c>
      <c r="N95">
        <v>89.257588184073995</v>
      </c>
      <c r="O95">
        <v>95.851359848906498</v>
      </c>
      <c r="P95">
        <v>107.954632585325</v>
      </c>
      <c r="Q95">
        <v>95.333066562448295</v>
      </c>
      <c r="R95" t="s">
        <v>216</v>
      </c>
      <c r="S95">
        <v>13145</v>
      </c>
      <c r="T95">
        <v>605137</v>
      </c>
    </row>
    <row r="96" spans="1:20" x14ac:dyDescent="0.45">
      <c r="A96" t="s">
        <v>34</v>
      </c>
      <c r="B96" t="s">
        <v>35</v>
      </c>
      <c r="C96">
        <v>234</v>
      </c>
      <c r="D96">
        <v>142.20794045349101</v>
      </c>
      <c r="E96">
        <v>103.270636551382</v>
      </c>
      <c r="F96">
        <v>108.056293571586</v>
      </c>
      <c r="G96">
        <v>115.891220765611</v>
      </c>
      <c r="H96">
        <v>145.33545966993799</v>
      </c>
      <c r="I96">
        <v>161.61269929263401</v>
      </c>
      <c r="J96">
        <v>201.94191532668501</v>
      </c>
      <c r="K96">
        <v>93.742698676173603</v>
      </c>
      <c r="L96">
        <v>93.786168211588702</v>
      </c>
      <c r="M96">
        <v>113.98958778606401</v>
      </c>
      <c r="N96">
        <v>88.232257435877202</v>
      </c>
      <c r="O96">
        <v>116.17189813437101</v>
      </c>
      <c r="P96">
        <v>84.551555423646406</v>
      </c>
      <c r="Q96">
        <v>95.224196083039601</v>
      </c>
      <c r="R96" t="s">
        <v>34</v>
      </c>
      <c r="S96">
        <v>26289</v>
      </c>
      <c r="T96">
        <v>683002</v>
      </c>
    </row>
    <row r="97" spans="1:20" x14ac:dyDescent="0.45">
      <c r="A97" t="s">
        <v>202</v>
      </c>
      <c r="B97" t="s">
        <v>86</v>
      </c>
      <c r="C97">
        <v>177</v>
      </c>
      <c r="D97">
        <v>123.519600187951</v>
      </c>
      <c r="E97">
        <v>100.71221740033999</v>
      </c>
      <c r="F97">
        <v>85.549796227269496</v>
      </c>
      <c r="G97">
        <v>94.7951877628456</v>
      </c>
      <c r="H97">
        <v>92.083696769106794</v>
      </c>
      <c r="I97">
        <v>91.461060061032299</v>
      </c>
      <c r="J97">
        <v>102.40800621209399</v>
      </c>
      <c r="K97">
        <v>82.269807282246902</v>
      </c>
      <c r="L97">
        <v>81.709222209510997</v>
      </c>
      <c r="M97">
        <v>77.494532371866498</v>
      </c>
      <c r="N97">
        <v>135.87996000655701</v>
      </c>
      <c r="O97">
        <v>101.480347832852</v>
      </c>
      <c r="P97">
        <v>101.64706865689899</v>
      </c>
      <c r="Q97">
        <v>95.134868601750995</v>
      </c>
      <c r="R97" t="s">
        <v>202</v>
      </c>
      <c r="S97">
        <v>14221</v>
      </c>
      <c r="T97">
        <v>624585</v>
      </c>
    </row>
    <row r="98" spans="1:20" x14ac:dyDescent="0.45">
      <c r="A98" t="s">
        <v>81</v>
      </c>
      <c r="B98" t="s">
        <v>64</v>
      </c>
      <c r="C98">
        <v>209</v>
      </c>
      <c r="D98">
        <v>110.41903570351</v>
      </c>
      <c r="E98">
        <v>125.80594333339501</v>
      </c>
      <c r="F98">
        <v>108.71430621112501</v>
      </c>
      <c r="G98">
        <v>107.57578095968</v>
      </c>
      <c r="H98">
        <v>105.194612465948</v>
      </c>
      <c r="I98">
        <v>101.636670355714</v>
      </c>
      <c r="J98">
        <v>99.633079435489805</v>
      </c>
      <c r="K98">
        <v>124.753396407861</v>
      </c>
      <c r="L98">
        <v>92.580849472898507</v>
      </c>
      <c r="M98">
        <v>102.292782833156</v>
      </c>
      <c r="N98">
        <v>101.31578311611101</v>
      </c>
      <c r="O98">
        <v>108.457121699981</v>
      </c>
      <c r="P98">
        <v>93.660513298835099</v>
      </c>
      <c r="Q98">
        <v>95.134868601750995</v>
      </c>
      <c r="R98" t="s">
        <v>81</v>
      </c>
      <c r="S98">
        <v>25479</v>
      </c>
      <c r="T98">
        <v>686668</v>
      </c>
    </row>
    <row r="99" spans="1:20" x14ac:dyDescent="0.45">
      <c r="A99" t="s">
        <v>200</v>
      </c>
      <c r="B99" t="s">
        <v>105</v>
      </c>
      <c r="C99">
        <v>194</v>
      </c>
      <c r="D99">
        <v>95.293980258846105</v>
      </c>
      <c r="E99">
        <v>73.815437783779601</v>
      </c>
      <c r="F99">
        <v>99.067711001851904</v>
      </c>
      <c r="G99">
        <v>99.205989258538295</v>
      </c>
      <c r="H99">
        <v>87.411062275850895</v>
      </c>
      <c r="I99">
        <v>85.690041254286598</v>
      </c>
      <c r="J99">
        <v>69.711053443201394</v>
      </c>
      <c r="K99">
        <v>92.198241242888102</v>
      </c>
      <c r="L99">
        <v>91.150202823879894</v>
      </c>
      <c r="M99">
        <v>126.485711035135</v>
      </c>
      <c r="N99">
        <v>76.269185424038199</v>
      </c>
      <c r="O99">
        <v>104.047608952335</v>
      </c>
      <c r="P99">
        <v>98.750238377561303</v>
      </c>
      <c r="Q99">
        <v>94.990803470979799</v>
      </c>
      <c r="R99" t="s">
        <v>200</v>
      </c>
      <c r="S99">
        <v>33189</v>
      </c>
      <c r="T99">
        <v>694384</v>
      </c>
    </row>
    <row r="100" spans="1:20" x14ac:dyDescent="0.45">
      <c r="A100" t="s">
        <v>157</v>
      </c>
      <c r="B100" t="s">
        <v>121</v>
      </c>
      <c r="C100">
        <v>242</v>
      </c>
      <c r="D100">
        <v>125.476178039997</v>
      </c>
      <c r="E100">
        <v>86.552163068738196</v>
      </c>
      <c r="F100">
        <v>106.22940787819201</v>
      </c>
      <c r="G100">
        <v>107.270961756839</v>
      </c>
      <c r="H100">
        <v>105.004387165019</v>
      </c>
      <c r="I100">
        <v>110.818751821519</v>
      </c>
      <c r="J100">
        <v>103.06870282022901</v>
      </c>
      <c r="K100">
        <v>103.74856407396599</v>
      </c>
      <c r="L100">
        <v>97.671612265979604</v>
      </c>
      <c r="M100">
        <v>116.24179867404099</v>
      </c>
      <c r="N100">
        <v>82.422101154994607</v>
      </c>
      <c r="O100">
        <v>98.9433391988712</v>
      </c>
      <c r="P100">
        <v>104.935650491459</v>
      </c>
      <c r="Q100">
        <v>94.575251751873196</v>
      </c>
      <c r="R100" t="s">
        <v>157</v>
      </c>
      <c r="S100">
        <v>19326</v>
      </c>
      <c r="T100">
        <v>668804</v>
      </c>
    </row>
    <row r="101" spans="1:20" x14ac:dyDescent="0.45">
      <c r="A101" t="s">
        <v>75</v>
      </c>
      <c r="B101" t="s">
        <v>76</v>
      </c>
      <c r="C101">
        <v>174</v>
      </c>
      <c r="D101">
        <v>127.496773562198</v>
      </c>
      <c r="E101">
        <v>146.59682323796901</v>
      </c>
      <c r="F101">
        <v>118.74317945213799</v>
      </c>
      <c r="G101">
        <v>118.74568434558</v>
      </c>
      <c r="H101">
        <v>141.56051243121701</v>
      </c>
      <c r="I101">
        <v>164.40427810407101</v>
      </c>
      <c r="J101">
        <v>176.20743409459001</v>
      </c>
      <c r="K101">
        <v>134.63444748134</v>
      </c>
      <c r="L101">
        <v>143.096421701884</v>
      </c>
      <c r="M101">
        <v>64.5996958052325</v>
      </c>
      <c r="N101">
        <v>116.144827345553</v>
      </c>
      <c r="O101">
        <v>106.35118101402399</v>
      </c>
      <c r="P101">
        <v>96.754872636782807</v>
      </c>
      <c r="Q101">
        <v>94.011516815892094</v>
      </c>
      <c r="R101" t="s">
        <v>75</v>
      </c>
      <c r="S101">
        <v>19627</v>
      </c>
      <c r="T101">
        <v>667670</v>
      </c>
    </row>
    <row r="102" spans="1:20" x14ac:dyDescent="0.45">
      <c r="A102" t="s">
        <v>139</v>
      </c>
      <c r="B102" t="s">
        <v>53</v>
      </c>
      <c r="C102">
        <v>191</v>
      </c>
      <c r="D102">
        <v>69.951326938374507</v>
      </c>
      <c r="E102">
        <v>69.997627345058206</v>
      </c>
      <c r="F102">
        <v>111.328335366681</v>
      </c>
      <c r="G102">
        <v>99.972680506053095</v>
      </c>
      <c r="H102">
        <v>89.051106980672202</v>
      </c>
      <c r="I102">
        <v>91.961217623900396</v>
      </c>
      <c r="J102">
        <v>53.850502279410399</v>
      </c>
      <c r="K102">
        <v>106.562566261369</v>
      </c>
      <c r="L102">
        <v>118.98978131924299</v>
      </c>
      <c r="M102">
        <v>98.962612227573501</v>
      </c>
      <c r="N102">
        <v>91.032726122096093</v>
      </c>
      <c r="O102">
        <v>77.505615623329604</v>
      </c>
      <c r="P102">
        <v>130.253458332457</v>
      </c>
      <c r="Q102">
        <v>93.443582085475597</v>
      </c>
      <c r="R102" t="s">
        <v>139</v>
      </c>
      <c r="S102">
        <v>29490</v>
      </c>
      <c r="T102">
        <v>701538</v>
      </c>
    </row>
    <row r="103" spans="1:20" x14ac:dyDescent="0.45">
      <c r="A103" t="s">
        <v>190</v>
      </c>
      <c r="B103" t="s">
        <v>68</v>
      </c>
      <c r="C103">
        <v>208</v>
      </c>
      <c r="D103">
        <v>75.913087805294296</v>
      </c>
      <c r="E103">
        <v>128.55333530699801</v>
      </c>
      <c r="F103">
        <v>88.669015689570401</v>
      </c>
      <c r="G103">
        <v>89.799178709390304</v>
      </c>
      <c r="H103">
        <v>79.467398210131705</v>
      </c>
      <c r="I103">
        <v>69.014344448072606</v>
      </c>
      <c r="J103">
        <v>64.927771267304706</v>
      </c>
      <c r="K103">
        <v>101.199780393819</v>
      </c>
      <c r="L103">
        <v>127.724415653083</v>
      </c>
      <c r="M103">
        <v>80.475091353954397</v>
      </c>
      <c r="N103">
        <v>107.78274799586301</v>
      </c>
      <c r="O103">
        <v>116.068147849285</v>
      </c>
      <c r="P103">
        <v>87.126058889222406</v>
      </c>
      <c r="Q103">
        <v>91.963706589860095</v>
      </c>
      <c r="R103" t="s">
        <v>191</v>
      </c>
      <c r="S103">
        <v>12552</v>
      </c>
      <c r="T103">
        <v>553993</v>
      </c>
    </row>
    <row r="104" spans="1:20" x14ac:dyDescent="0.45">
      <c r="A104" t="s">
        <v>65</v>
      </c>
      <c r="B104" t="s">
        <v>26</v>
      </c>
      <c r="C104">
        <v>223</v>
      </c>
      <c r="D104">
        <v>44.214127551705303</v>
      </c>
      <c r="E104">
        <v>68.229628242754202</v>
      </c>
      <c r="F104">
        <v>130.61749760515201</v>
      </c>
      <c r="G104">
        <v>112.921554697812</v>
      </c>
      <c r="H104">
        <v>109.777194472312</v>
      </c>
      <c r="I104">
        <v>125.569242926303</v>
      </c>
      <c r="J104">
        <v>78.132288788266195</v>
      </c>
      <c r="K104">
        <v>124.43486792468001</v>
      </c>
      <c r="L104">
        <v>116.177885695884</v>
      </c>
      <c r="M104">
        <v>113.014374272553</v>
      </c>
      <c r="N104">
        <v>78.115896851820494</v>
      </c>
      <c r="O104">
        <v>101.30114515008199</v>
      </c>
      <c r="P104">
        <v>104.440930028615</v>
      </c>
      <c r="Q104">
        <v>91.331681856158596</v>
      </c>
      <c r="R104" t="s">
        <v>66</v>
      </c>
      <c r="S104">
        <v>21636</v>
      </c>
      <c r="T104">
        <v>665161</v>
      </c>
    </row>
    <row r="105" spans="1:20" x14ac:dyDescent="0.45">
      <c r="A105" t="s">
        <v>142</v>
      </c>
      <c r="B105" t="s">
        <v>121</v>
      </c>
      <c r="C105">
        <v>205</v>
      </c>
      <c r="D105">
        <v>88.873858034889096</v>
      </c>
      <c r="E105">
        <v>156.52152451775399</v>
      </c>
      <c r="F105">
        <v>100.040049027355</v>
      </c>
      <c r="G105">
        <v>95.746193284012804</v>
      </c>
      <c r="H105">
        <v>104.283533262723</v>
      </c>
      <c r="I105">
        <v>95.910451660801201</v>
      </c>
      <c r="J105">
        <v>110.988718994908</v>
      </c>
      <c r="K105">
        <v>121.88119597369899</v>
      </c>
      <c r="L105">
        <v>85.2808117552011</v>
      </c>
      <c r="M105">
        <v>118.211998588521</v>
      </c>
      <c r="N105">
        <v>86.774246185648593</v>
      </c>
      <c r="O105">
        <v>98.5240875771172</v>
      </c>
      <c r="P105">
        <v>107.98462825782001</v>
      </c>
      <c r="Q105">
        <v>90.834987816826597</v>
      </c>
      <c r="R105" t="s">
        <v>142</v>
      </c>
      <c r="S105">
        <v>21711</v>
      </c>
      <c r="T105">
        <v>665833</v>
      </c>
    </row>
    <row r="106" spans="1:20" x14ac:dyDescent="0.45">
      <c r="A106" t="s">
        <v>209</v>
      </c>
      <c r="B106" t="s">
        <v>64</v>
      </c>
      <c r="C106">
        <v>173</v>
      </c>
      <c r="D106">
        <v>105.312953801628</v>
      </c>
      <c r="E106">
        <v>48.944391058959297</v>
      </c>
      <c r="F106">
        <v>95.919468668812399</v>
      </c>
      <c r="G106">
        <v>98.816927085817795</v>
      </c>
      <c r="H106">
        <v>93.671346862859806</v>
      </c>
      <c r="I106">
        <v>78.095524798121801</v>
      </c>
      <c r="J106">
        <v>90.119045594448593</v>
      </c>
      <c r="K106">
        <v>87.686749325522399</v>
      </c>
      <c r="L106">
        <v>88.792374695771102</v>
      </c>
      <c r="M106">
        <v>90.600225355067593</v>
      </c>
      <c r="N106">
        <v>116.89673025220701</v>
      </c>
      <c r="O106">
        <v>95.693375287699197</v>
      </c>
      <c r="P106">
        <v>111.610389291495</v>
      </c>
      <c r="Q106">
        <v>90.273963129446798</v>
      </c>
      <c r="R106" t="s">
        <v>209</v>
      </c>
      <c r="S106">
        <v>7859</v>
      </c>
      <c r="T106">
        <v>453568</v>
      </c>
    </row>
    <row r="107" spans="1:20" x14ac:dyDescent="0.45">
      <c r="A107" t="s">
        <v>62</v>
      </c>
      <c r="B107" t="s">
        <v>35</v>
      </c>
      <c r="C107">
        <v>205</v>
      </c>
      <c r="D107">
        <v>90.180644594484704</v>
      </c>
      <c r="E107">
        <v>89.501218642868594</v>
      </c>
      <c r="F107">
        <v>118.42397742051701</v>
      </c>
      <c r="G107">
        <v>110.77837280015299</v>
      </c>
      <c r="H107">
        <v>126.63638493371199</v>
      </c>
      <c r="I107">
        <v>139.86039055889799</v>
      </c>
      <c r="J107">
        <v>139.10649439121201</v>
      </c>
      <c r="K107">
        <v>114.41267264710299</v>
      </c>
      <c r="L107">
        <v>116.197779326153</v>
      </c>
      <c r="M107">
        <v>95.742330838831407</v>
      </c>
      <c r="N107">
        <v>96.455892466393806</v>
      </c>
      <c r="O107">
        <v>95.240635041248595</v>
      </c>
      <c r="P107">
        <v>112.212515807763</v>
      </c>
      <c r="Q107">
        <v>90.232451453068805</v>
      </c>
      <c r="R107" t="s">
        <v>62</v>
      </c>
      <c r="S107">
        <v>27815</v>
      </c>
      <c r="T107">
        <v>676059</v>
      </c>
    </row>
    <row r="108" spans="1:20" x14ac:dyDescent="0.45">
      <c r="A108" t="s">
        <v>82</v>
      </c>
      <c r="B108" t="s">
        <v>38</v>
      </c>
      <c r="C108">
        <v>233</v>
      </c>
      <c r="D108">
        <v>114.68414877485699</v>
      </c>
      <c r="E108">
        <v>95.633382339565699</v>
      </c>
      <c r="F108">
        <v>100.62055193081299</v>
      </c>
      <c r="G108">
        <v>101.90348356379999</v>
      </c>
      <c r="H108">
        <v>109.023693876832</v>
      </c>
      <c r="I108">
        <v>111.38567289929</v>
      </c>
      <c r="J108">
        <v>122.30161922008401</v>
      </c>
      <c r="K108">
        <v>97.905881792416395</v>
      </c>
      <c r="L108">
        <v>97.486628181380894</v>
      </c>
      <c r="M108">
        <v>72.651124171275995</v>
      </c>
      <c r="N108">
        <v>133.04432955739301</v>
      </c>
      <c r="O108">
        <v>114.403235948694</v>
      </c>
      <c r="P108">
        <v>90.257151833632406</v>
      </c>
      <c r="Q108">
        <v>90.179927829342901</v>
      </c>
      <c r="R108" t="s">
        <v>82</v>
      </c>
      <c r="S108">
        <v>15986</v>
      </c>
      <c r="T108">
        <v>642715</v>
      </c>
    </row>
    <row r="109" spans="1:20" x14ac:dyDescent="0.45">
      <c r="A109" t="s">
        <v>153</v>
      </c>
      <c r="B109" t="s">
        <v>90</v>
      </c>
      <c r="C109">
        <v>217</v>
      </c>
      <c r="D109">
        <v>78.361897050155093</v>
      </c>
      <c r="E109">
        <v>73.932977983942607</v>
      </c>
      <c r="F109">
        <v>104.168071471573</v>
      </c>
      <c r="G109">
        <v>97.745946549914294</v>
      </c>
      <c r="H109">
        <v>87.561300012692001</v>
      </c>
      <c r="I109">
        <v>86.935949850678995</v>
      </c>
      <c r="J109">
        <v>61.320672934568499</v>
      </c>
      <c r="K109">
        <v>100.213427800597</v>
      </c>
      <c r="L109">
        <v>118.927968507516</v>
      </c>
      <c r="M109">
        <v>87.3574727667921</v>
      </c>
      <c r="N109">
        <v>104.516603880405</v>
      </c>
      <c r="O109">
        <v>115.43389556711</v>
      </c>
      <c r="P109">
        <v>89.238205929268304</v>
      </c>
      <c r="Q109">
        <v>89.945694175610697</v>
      </c>
      <c r="R109" t="s">
        <v>153</v>
      </c>
      <c r="S109">
        <v>9777</v>
      </c>
      <c r="T109">
        <v>571448</v>
      </c>
    </row>
    <row r="110" spans="1:20" x14ac:dyDescent="0.45">
      <c r="A110" t="s">
        <v>132</v>
      </c>
      <c r="B110" t="s">
        <v>105</v>
      </c>
      <c r="C110">
        <v>172</v>
      </c>
      <c r="D110">
        <v>78.820679977976994</v>
      </c>
      <c r="E110">
        <v>111.876523303585</v>
      </c>
      <c r="F110">
        <v>110.47624917661599</v>
      </c>
      <c r="G110">
        <v>103.83737198033801</v>
      </c>
      <c r="H110">
        <v>103.086041871373</v>
      </c>
      <c r="I110">
        <v>105.92327872663201</v>
      </c>
      <c r="J110">
        <v>91.8644002441239</v>
      </c>
      <c r="K110">
        <v>118.01840542207199</v>
      </c>
      <c r="L110">
        <v>143.05033584563901</v>
      </c>
      <c r="M110">
        <v>83.828367605707797</v>
      </c>
      <c r="N110">
        <v>95.739145195667902</v>
      </c>
      <c r="O110">
        <v>124.927711242539</v>
      </c>
      <c r="P110">
        <v>78.455361576273305</v>
      </c>
      <c r="Q110">
        <v>89.333044119247205</v>
      </c>
      <c r="R110" t="s">
        <v>132</v>
      </c>
      <c r="S110">
        <v>24729</v>
      </c>
      <c r="T110">
        <v>681351</v>
      </c>
    </row>
    <row r="111" spans="1:20" x14ac:dyDescent="0.45">
      <c r="A111" t="s">
        <v>124</v>
      </c>
      <c r="B111" t="s">
        <v>125</v>
      </c>
      <c r="C111">
        <v>217</v>
      </c>
      <c r="D111">
        <v>67.167340155188697</v>
      </c>
      <c r="E111">
        <v>82.147753464042296</v>
      </c>
      <c r="F111">
        <v>105.67686112387101</v>
      </c>
      <c r="G111">
        <v>98.198474138863901</v>
      </c>
      <c r="H111">
        <v>119.48063116449001</v>
      </c>
      <c r="I111">
        <v>114.864448295918</v>
      </c>
      <c r="J111">
        <v>141.29217224417101</v>
      </c>
      <c r="K111">
        <v>95.680747900084896</v>
      </c>
      <c r="L111">
        <v>128.13309569943701</v>
      </c>
      <c r="M111">
        <v>85.195852367796704</v>
      </c>
      <c r="N111">
        <v>102.092354312482</v>
      </c>
      <c r="O111">
        <v>120.625366988887</v>
      </c>
      <c r="P111">
        <v>83.899167924125095</v>
      </c>
      <c r="Q111">
        <v>89.066595091813198</v>
      </c>
      <c r="R111" t="s">
        <v>124</v>
      </c>
      <c r="S111">
        <v>25768</v>
      </c>
      <c r="T111">
        <v>682928</v>
      </c>
    </row>
    <row r="112" spans="1:20" x14ac:dyDescent="0.45">
      <c r="A112" t="s">
        <v>156</v>
      </c>
      <c r="B112" t="s">
        <v>49</v>
      </c>
      <c r="C112">
        <v>189</v>
      </c>
      <c r="D112">
        <v>97.814985373211599</v>
      </c>
      <c r="E112">
        <v>71.032712881875398</v>
      </c>
      <c r="F112">
        <v>94.921245237370698</v>
      </c>
      <c r="G112">
        <v>104.751221451116</v>
      </c>
      <c r="H112">
        <v>92.806806848405699</v>
      </c>
      <c r="I112">
        <v>99.982019592981601</v>
      </c>
      <c r="J112">
        <v>89.596143214243597</v>
      </c>
      <c r="K112">
        <v>89.065865013979902</v>
      </c>
      <c r="L112">
        <v>80.5658954668734</v>
      </c>
      <c r="M112">
        <v>113.309052990444</v>
      </c>
      <c r="N112">
        <v>95.539757905369399</v>
      </c>
      <c r="O112">
        <v>127.358821793058</v>
      </c>
      <c r="P112">
        <v>75.840182932904298</v>
      </c>
      <c r="Q112">
        <v>89.041884387012402</v>
      </c>
      <c r="R112" t="s">
        <v>156</v>
      </c>
      <c r="S112">
        <v>22532</v>
      </c>
      <c r="T112">
        <v>671289</v>
      </c>
    </row>
    <row r="113" spans="1:20" x14ac:dyDescent="0.45">
      <c r="A113" t="s">
        <v>168</v>
      </c>
      <c r="B113" t="s">
        <v>103</v>
      </c>
      <c r="C113">
        <v>202</v>
      </c>
      <c r="D113">
        <v>102.21960235919001</v>
      </c>
      <c r="E113">
        <v>52.948700483764803</v>
      </c>
      <c r="F113">
        <v>96.077018698287404</v>
      </c>
      <c r="G113">
        <v>99.226615681268996</v>
      </c>
      <c r="H113">
        <v>84.838399299699802</v>
      </c>
      <c r="I113">
        <v>90.952373014556102</v>
      </c>
      <c r="J113">
        <v>67.080073324407806</v>
      </c>
      <c r="K113">
        <v>87.849433299040797</v>
      </c>
      <c r="L113">
        <v>107.12370340228</v>
      </c>
      <c r="M113">
        <v>91.493544740295604</v>
      </c>
      <c r="N113">
        <v>106.044316550498</v>
      </c>
      <c r="O113">
        <v>104.892463798679</v>
      </c>
      <c r="P113">
        <v>102.152546933726</v>
      </c>
      <c r="Q113">
        <v>88.712261562264999</v>
      </c>
      <c r="R113" t="s">
        <v>168</v>
      </c>
      <c r="S113">
        <v>15362</v>
      </c>
      <c r="T113">
        <v>643446</v>
      </c>
    </row>
    <row r="114" spans="1:20" x14ac:dyDescent="0.45">
      <c r="A114" t="s">
        <v>181</v>
      </c>
      <c r="B114" t="s">
        <v>26</v>
      </c>
      <c r="C114">
        <v>196</v>
      </c>
      <c r="D114">
        <v>50.304849197948002</v>
      </c>
      <c r="E114">
        <v>61.646247516363303</v>
      </c>
      <c r="F114">
        <v>106.1589838161</v>
      </c>
      <c r="G114">
        <v>92.239951241375195</v>
      </c>
      <c r="H114">
        <v>92.605052915027102</v>
      </c>
      <c r="I114">
        <v>84.308202854200204</v>
      </c>
      <c r="J114">
        <v>72.024120753024206</v>
      </c>
      <c r="K114">
        <v>98.3317408706408</v>
      </c>
      <c r="L114">
        <v>86.752205801354407</v>
      </c>
      <c r="M114">
        <v>131.04731565649001</v>
      </c>
      <c r="N114">
        <v>73.613383536755904</v>
      </c>
      <c r="O114">
        <v>107.45900599535101</v>
      </c>
      <c r="P114">
        <v>99.540240348287597</v>
      </c>
      <c r="Q114">
        <v>88.082381656602806</v>
      </c>
      <c r="R114" t="s">
        <v>181</v>
      </c>
      <c r="S114">
        <v>23003</v>
      </c>
      <c r="T114">
        <v>673237</v>
      </c>
    </row>
    <row r="115" spans="1:20" x14ac:dyDescent="0.45">
      <c r="A115" t="s">
        <v>57</v>
      </c>
      <c r="B115" t="s">
        <v>35</v>
      </c>
      <c r="C115">
        <v>221</v>
      </c>
      <c r="D115">
        <v>61.344601160099799</v>
      </c>
      <c r="E115">
        <v>78.971663403117901</v>
      </c>
      <c r="F115">
        <v>124.479565155776</v>
      </c>
      <c r="G115">
        <v>108.10021431131</v>
      </c>
      <c r="H115">
        <v>121.052356769684</v>
      </c>
      <c r="I115">
        <v>130.53204247099001</v>
      </c>
      <c r="J115">
        <v>115.84832084726401</v>
      </c>
      <c r="K115">
        <v>114.03129725406301</v>
      </c>
      <c r="L115">
        <v>123.98572302153499</v>
      </c>
      <c r="M115">
        <v>82.225766544656807</v>
      </c>
      <c r="N115">
        <v>106.937088916701</v>
      </c>
      <c r="O115">
        <v>104.027541750529</v>
      </c>
      <c r="P115">
        <v>103.722603287754</v>
      </c>
      <c r="Q115">
        <v>87.777597963331303</v>
      </c>
      <c r="R115" t="s">
        <v>57</v>
      </c>
      <c r="S115">
        <v>26288</v>
      </c>
      <c r="T115">
        <v>668939</v>
      </c>
    </row>
    <row r="116" spans="1:20" x14ac:dyDescent="0.45">
      <c r="A116" t="s">
        <v>51</v>
      </c>
      <c r="B116" t="s">
        <v>28</v>
      </c>
      <c r="C116">
        <v>215</v>
      </c>
      <c r="D116">
        <v>80.253783631248794</v>
      </c>
      <c r="E116">
        <v>70.768405043076697</v>
      </c>
      <c r="F116">
        <v>134.271133991895</v>
      </c>
      <c r="G116">
        <v>124.631190041978</v>
      </c>
      <c r="H116">
        <v>129.78674977698199</v>
      </c>
      <c r="I116">
        <v>148.34308296470601</v>
      </c>
      <c r="J116">
        <v>122.97744788596</v>
      </c>
      <c r="K116">
        <v>124.64959587472001</v>
      </c>
      <c r="L116">
        <v>130.916602219618</v>
      </c>
      <c r="M116">
        <v>76.343692055737407</v>
      </c>
      <c r="N116">
        <v>109.734236181771</v>
      </c>
      <c r="O116">
        <v>128.14987039698201</v>
      </c>
      <c r="P116">
        <v>75.957947284856303</v>
      </c>
      <c r="Q116">
        <v>87.535286025678602</v>
      </c>
      <c r="R116" t="s">
        <v>51</v>
      </c>
      <c r="S116">
        <v>7304</v>
      </c>
      <c r="T116">
        <v>521692</v>
      </c>
    </row>
    <row r="117" spans="1:20" x14ac:dyDescent="0.45">
      <c r="A117" t="s">
        <v>154</v>
      </c>
      <c r="B117" t="s">
        <v>105</v>
      </c>
      <c r="C117">
        <v>190</v>
      </c>
      <c r="D117">
        <v>77.8401351785065</v>
      </c>
      <c r="E117">
        <v>115.409465767904</v>
      </c>
      <c r="F117">
        <v>105.661303957584</v>
      </c>
      <c r="G117">
        <v>98.551105757516694</v>
      </c>
      <c r="H117">
        <v>106.177278987504</v>
      </c>
      <c r="I117">
        <v>103.01688906669899</v>
      </c>
      <c r="J117">
        <v>106.960759969189</v>
      </c>
      <c r="K117">
        <v>112.16193167354101</v>
      </c>
      <c r="L117">
        <v>110.16153102944099</v>
      </c>
      <c r="M117">
        <v>99.463023573878402</v>
      </c>
      <c r="N117">
        <v>95.509427911119502</v>
      </c>
      <c r="O117">
        <v>109.377916816697</v>
      </c>
      <c r="P117">
        <v>97.762736056353901</v>
      </c>
      <c r="Q117">
        <v>87.434717085598294</v>
      </c>
      <c r="R117" t="s">
        <v>154</v>
      </c>
      <c r="S117">
        <v>31347</v>
      </c>
      <c r="T117">
        <v>687263</v>
      </c>
    </row>
    <row r="118" spans="1:20" x14ac:dyDescent="0.45">
      <c r="A118" t="s">
        <v>146</v>
      </c>
      <c r="B118" t="s">
        <v>49</v>
      </c>
      <c r="C118">
        <v>216</v>
      </c>
      <c r="D118">
        <v>119.82335735948899</v>
      </c>
      <c r="E118">
        <v>70.440773749569999</v>
      </c>
      <c r="F118">
        <v>95.057704958909795</v>
      </c>
      <c r="G118">
        <v>101.634761081066</v>
      </c>
      <c r="H118">
        <v>119.957734439823</v>
      </c>
      <c r="I118">
        <v>115.36192690594299</v>
      </c>
      <c r="J118">
        <v>157.76712134897201</v>
      </c>
      <c r="K118">
        <v>73.096985302316199</v>
      </c>
      <c r="L118">
        <v>91.684331656736305</v>
      </c>
      <c r="M118">
        <v>108.99022656582299</v>
      </c>
      <c r="N118">
        <v>94.590445600350094</v>
      </c>
      <c r="O118">
        <v>96.996664045287304</v>
      </c>
      <c r="P118">
        <v>112.3110990398</v>
      </c>
      <c r="Q118">
        <v>87.125322849591996</v>
      </c>
      <c r="R118" t="s">
        <v>146</v>
      </c>
      <c r="S118">
        <v>18839</v>
      </c>
      <c r="T118">
        <v>647304</v>
      </c>
    </row>
    <row r="119" spans="1:20" x14ac:dyDescent="0.45">
      <c r="A119" t="s">
        <v>88</v>
      </c>
      <c r="B119" t="s">
        <v>68</v>
      </c>
      <c r="C119">
        <v>227</v>
      </c>
      <c r="D119">
        <v>149.819661522079</v>
      </c>
      <c r="E119">
        <v>104.050805389746</v>
      </c>
      <c r="F119">
        <v>105.868381795372</v>
      </c>
      <c r="G119">
        <v>112.96472487017</v>
      </c>
      <c r="H119">
        <v>112.81458157396099</v>
      </c>
      <c r="I119">
        <v>124.774369861395</v>
      </c>
      <c r="J119">
        <v>123.79036950106401</v>
      </c>
      <c r="K119">
        <v>101.720396504924</v>
      </c>
      <c r="L119">
        <v>77.408736591725599</v>
      </c>
      <c r="M119">
        <v>91.042527491374699</v>
      </c>
      <c r="N119">
        <v>122.480395302867</v>
      </c>
      <c r="O119">
        <v>103.786719295803</v>
      </c>
      <c r="P119">
        <v>104.947298265391</v>
      </c>
      <c r="Q119">
        <v>86.486244145932702</v>
      </c>
      <c r="R119" t="s">
        <v>88</v>
      </c>
      <c r="S119">
        <v>13419</v>
      </c>
      <c r="T119">
        <v>572233</v>
      </c>
    </row>
    <row r="120" spans="1:20" x14ac:dyDescent="0.45">
      <c r="A120" t="s">
        <v>83</v>
      </c>
      <c r="B120" t="s">
        <v>84</v>
      </c>
      <c r="C120">
        <v>226</v>
      </c>
      <c r="D120">
        <v>107.48755768568</v>
      </c>
      <c r="E120">
        <v>110.42693571594801</v>
      </c>
      <c r="F120">
        <v>107.051616799176</v>
      </c>
      <c r="G120">
        <v>106.46058304028</v>
      </c>
      <c r="H120">
        <v>112.909928399617</v>
      </c>
      <c r="I120">
        <v>116.811248303372</v>
      </c>
      <c r="J120">
        <v>122.166727230232</v>
      </c>
      <c r="K120">
        <v>111.129533246737</v>
      </c>
      <c r="L120">
        <v>79.811076802154602</v>
      </c>
      <c r="M120">
        <v>110.63012541013801</v>
      </c>
      <c r="N120">
        <v>98.491131687115299</v>
      </c>
      <c r="O120">
        <v>108.63711224926</v>
      </c>
      <c r="P120">
        <v>99.488540342459203</v>
      </c>
      <c r="Q120">
        <v>86.349892095054699</v>
      </c>
      <c r="R120" t="s">
        <v>83</v>
      </c>
      <c r="S120">
        <v>20454</v>
      </c>
      <c r="T120">
        <v>665862</v>
      </c>
    </row>
    <row r="121" spans="1:20" x14ac:dyDescent="0.45">
      <c r="A121" t="s">
        <v>114</v>
      </c>
      <c r="B121" t="s">
        <v>47</v>
      </c>
      <c r="C121">
        <v>222</v>
      </c>
      <c r="D121">
        <v>147.72276470392299</v>
      </c>
      <c r="E121">
        <v>106.39429176476</v>
      </c>
      <c r="F121">
        <v>101.10430488958301</v>
      </c>
      <c r="G121">
        <v>111.23086537749499</v>
      </c>
      <c r="H121">
        <v>90.297590692267207</v>
      </c>
      <c r="I121">
        <v>104.431166671279</v>
      </c>
      <c r="J121">
        <v>73.221724345793902</v>
      </c>
      <c r="K121">
        <v>110.234770377724</v>
      </c>
      <c r="L121">
        <v>108.594990714752</v>
      </c>
      <c r="M121">
        <v>118.750614262021</v>
      </c>
      <c r="N121">
        <v>73.664467794962306</v>
      </c>
      <c r="O121">
        <v>113.891613299048</v>
      </c>
      <c r="P121">
        <v>93.707523754065093</v>
      </c>
      <c r="Q121">
        <v>86.009221803669007</v>
      </c>
      <c r="R121" t="s">
        <v>115</v>
      </c>
      <c r="S121">
        <v>18401</v>
      </c>
      <c r="T121">
        <v>660670</v>
      </c>
    </row>
    <row r="122" spans="1:20" x14ac:dyDescent="0.45">
      <c r="A122" t="s">
        <v>48</v>
      </c>
      <c r="B122" t="s">
        <v>49</v>
      </c>
      <c r="C122">
        <v>233</v>
      </c>
      <c r="D122">
        <v>84.633051005850504</v>
      </c>
      <c r="E122">
        <v>51.856929110629999</v>
      </c>
      <c r="F122">
        <v>110.69749693131099</v>
      </c>
      <c r="G122">
        <v>102.53282142427</v>
      </c>
      <c r="H122">
        <v>134.65660525549501</v>
      </c>
      <c r="I122">
        <v>135.59475290824901</v>
      </c>
      <c r="J122">
        <v>171.037252809411</v>
      </c>
      <c r="K122">
        <v>84.691679537202205</v>
      </c>
      <c r="L122">
        <v>84.321172000626404</v>
      </c>
      <c r="M122">
        <v>77.785185053211194</v>
      </c>
      <c r="N122">
        <v>131.410134803771</v>
      </c>
      <c r="O122">
        <v>119.561342837591</v>
      </c>
      <c r="P122">
        <v>87.276400962615199</v>
      </c>
      <c r="Q122">
        <v>85.532844787900899</v>
      </c>
      <c r="R122" t="s">
        <v>50</v>
      </c>
      <c r="S122">
        <v>13510</v>
      </c>
      <c r="T122">
        <v>608070</v>
      </c>
    </row>
    <row r="123" spans="1:20" x14ac:dyDescent="0.45">
      <c r="A123" t="s">
        <v>77</v>
      </c>
      <c r="B123" t="s">
        <v>78</v>
      </c>
      <c r="C123">
        <v>184</v>
      </c>
      <c r="D123">
        <v>80.378401018715294</v>
      </c>
      <c r="E123">
        <v>104.580228227698</v>
      </c>
      <c r="F123">
        <v>107.167586663112</v>
      </c>
      <c r="G123">
        <v>110.53755042885101</v>
      </c>
      <c r="H123">
        <v>132.38103007983699</v>
      </c>
      <c r="I123">
        <v>143.63223874722101</v>
      </c>
      <c r="J123">
        <v>170.66631958865401</v>
      </c>
      <c r="K123">
        <v>99.787444061185397</v>
      </c>
      <c r="L123">
        <v>108.001500837893</v>
      </c>
      <c r="M123">
        <v>93.162198504206103</v>
      </c>
      <c r="N123">
        <v>103.27928111225501</v>
      </c>
      <c r="O123">
        <v>111.45808049962901</v>
      </c>
      <c r="P123">
        <v>97.986791183353802</v>
      </c>
      <c r="Q123">
        <v>83.597712582889997</v>
      </c>
      <c r="R123" t="s">
        <v>77</v>
      </c>
      <c r="S123">
        <v>24618</v>
      </c>
      <c r="T123">
        <v>680777</v>
      </c>
    </row>
    <row r="124" spans="1:20" x14ac:dyDescent="0.45">
      <c r="A124" t="s">
        <v>133</v>
      </c>
      <c r="B124" t="s">
        <v>55</v>
      </c>
      <c r="C124">
        <v>172</v>
      </c>
      <c r="D124">
        <v>157.64135995595399</v>
      </c>
      <c r="E124">
        <v>150.90321733355501</v>
      </c>
      <c r="F124">
        <v>98.284050603572496</v>
      </c>
      <c r="G124">
        <v>110.741569382356</v>
      </c>
      <c r="H124">
        <v>125.289189370636</v>
      </c>
      <c r="I124">
        <v>126.533908683313</v>
      </c>
      <c r="J124">
        <v>166.29507416132901</v>
      </c>
      <c r="K124">
        <v>106.592059626276</v>
      </c>
      <c r="L124">
        <v>74.257031897779001</v>
      </c>
      <c r="M124">
        <v>85.691220320926305</v>
      </c>
      <c r="N124">
        <v>128.023275716097</v>
      </c>
      <c r="O124">
        <v>125.53941015140499</v>
      </c>
      <c r="P124">
        <v>82.160198129912899</v>
      </c>
      <c r="Q124">
        <v>82.901065088567293</v>
      </c>
      <c r="R124" t="s">
        <v>133</v>
      </c>
      <c r="S124">
        <v>15711</v>
      </c>
      <c r="T124">
        <v>641933</v>
      </c>
    </row>
    <row r="125" spans="1:20" x14ac:dyDescent="0.45">
      <c r="A125" t="s">
        <v>218</v>
      </c>
      <c r="B125" t="s">
        <v>125</v>
      </c>
      <c r="C125">
        <v>198</v>
      </c>
      <c r="D125">
        <v>92.015863086258705</v>
      </c>
      <c r="E125">
        <v>90.030618801226296</v>
      </c>
      <c r="F125">
        <v>91.3937217056029</v>
      </c>
      <c r="G125">
        <v>92.735600847531501</v>
      </c>
      <c r="H125">
        <v>71.363519628001399</v>
      </c>
      <c r="I125">
        <v>64.9405221682253</v>
      </c>
      <c r="J125">
        <v>39.713477947037397</v>
      </c>
      <c r="K125">
        <v>93.133131080039007</v>
      </c>
      <c r="L125">
        <v>93.443403611695501</v>
      </c>
      <c r="M125">
        <v>111.260007169449</v>
      </c>
      <c r="N125">
        <v>90.460520446915794</v>
      </c>
      <c r="O125">
        <v>98.9433391988712</v>
      </c>
      <c r="P125">
        <v>113.263876810832</v>
      </c>
      <c r="Q125">
        <v>82.450219729685003</v>
      </c>
      <c r="R125" t="s">
        <v>218</v>
      </c>
      <c r="S125">
        <v>14366</v>
      </c>
      <c r="T125">
        <v>608841</v>
      </c>
    </row>
    <row r="126" spans="1:20" x14ac:dyDescent="0.45">
      <c r="A126" t="s">
        <v>213</v>
      </c>
      <c r="B126" t="s">
        <v>98</v>
      </c>
      <c r="C126">
        <v>194</v>
      </c>
      <c r="D126">
        <v>95.293980258846105</v>
      </c>
      <c r="E126">
        <v>122.25681915103</v>
      </c>
      <c r="F126">
        <v>88.723836526007105</v>
      </c>
      <c r="G126">
        <v>88.198510206042997</v>
      </c>
      <c r="H126">
        <v>87.280109263385597</v>
      </c>
      <c r="I126">
        <v>81.426485673113305</v>
      </c>
      <c r="J126">
        <v>85.087885245916695</v>
      </c>
      <c r="K126">
        <v>93.564141102757105</v>
      </c>
      <c r="L126">
        <v>114.241587772315</v>
      </c>
      <c r="M126">
        <v>99.463023573878402</v>
      </c>
      <c r="N126">
        <v>93.477312407305405</v>
      </c>
      <c r="O126">
        <v>109.164704394049</v>
      </c>
      <c r="P126">
        <v>101.571673784154</v>
      </c>
      <c r="Q126">
        <v>82.243119956481195</v>
      </c>
      <c r="R126" t="s">
        <v>213</v>
      </c>
      <c r="S126">
        <v>14274</v>
      </c>
      <c r="T126">
        <v>571745</v>
      </c>
    </row>
    <row r="127" spans="1:20" x14ac:dyDescent="0.45">
      <c r="A127" t="s">
        <v>203</v>
      </c>
      <c r="B127" t="s">
        <v>41</v>
      </c>
      <c r="C127">
        <v>188</v>
      </c>
      <c r="D127">
        <v>142.13514240120901</v>
      </c>
      <c r="E127">
        <v>175.41604067560101</v>
      </c>
      <c r="F127">
        <v>78.432430079891304</v>
      </c>
      <c r="G127">
        <v>92.616534734422004</v>
      </c>
      <c r="H127">
        <v>97.568305643511593</v>
      </c>
      <c r="I127">
        <v>86.569350261780301</v>
      </c>
      <c r="J127">
        <v>127.805191957182</v>
      </c>
      <c r="K127">
        <v>100.66080906599301</v>
      </c>
      <c r="L127">
        <v>100.631358122715</v>
      </c>
      <c r="M127">
        <v>95.576589995047101</v>
      </c>
      <c r="N127">
        <v>104.788782534238</v>
      </c>
      <c r="O127">
        <v>127.75650928553399</v>
      </c>
      <c r="P127">
        <v>80.902768948337993</v>
      </c>
      <c r="Q127">
        <v>81.544173028322106</v>
      </c>
      <c r="R127" t="s">
        <v>203</v>
      </c>
      <c r="S127">
        <v>21853</v>
      </c>
      <c r="T127">
        <v>666181</v>
      </c>
    </row>
    <row r="128" spans="1:20" x14ac:dyDescent="0.45">
      <c r="A128" t="s">
        <v>80</v>
      </c>
      <c r="B128" t="s">
        <v>55</v>
      </c>
      <c r="C128">
        <v>187</v>
      </c>
      <c r="D128">
        <v>151.587073785477</v>
      </c>
      <c r="E128">
        <v>107.688631954025</v>
      </c>
      <c r="F128">
        <v>113.580432609784</v>
      </c>
      <c r="G128">
        <v>119.12271800665999</v>
      </c>
      <c r="H128">
        <v>132.292932735753</v>
      </c>
      <c r="I128">
        <v>141.71358535877999</v>
      </c>
      <c r="J128">
        <v>160.70688131531301</v>
      </c>
      <c r="K128">
        <v>111.489981377972</v>
      </c>
      <c r="L128">
        <v>79.090329640312106</v>
      </c>
      <c r="M128">
        <v>109.17391043666299</v>
      </c>
      <c r="N128">
        <v>100.667874880479</v>
      </c>
      <c r="O128">
        <v>88.171491859427604</v>
      </c>
      <c r="P128">
        <v>126.40030507777399</v>
      </c>
      <c r="Q128">
        <v>81.483952623921994</v>
      </c>
      <c r="R128" t="s">
        <v>80</v>
      </c>
      <c r="S128">
        <v>17350</v>
      </c>
      <c r="T128">
        <v>646240</v>
      </c>
    </row>
    <row r="129" spans="1:20" x14ac:dyDescent="0.45">
      <c r="A129" t="s">
        <v>210</v>
      </c>
      <c r="B129" t="s">
        <v>70</v>
      </c>
      <c r="C129">
        <v>175</v>
      </c>
      <c r="D129">
        <v>112.68286314008</v>
      </c>
      <c r="E129">
        <v>74.158152270158197</v>
      </c>
      <c r="F129">
        <v>91.164118351060694</v>
      </c>
      <c r="G129">
        <v>95.929549484734096</v>
      </c>
      <c r="H129">
        <v>88.914908415866606</v>
      </c>
      <c r="I129">
        <v>87.072137997830595</v>
      </c>
      <c r="J129">
        <v>85.499601267542303</v>
      </c>
      <c r="K129">
        <v>84.886821471625893</v>
      </c>
      <c r="L129">
        <v>128.52178637237699</v>
      </c>
      <c r="M129">
        <v>80.963140419958194</v>
      </c>
      <c r="N129">
        <v>106.019275202393</v>
      </c>
      <c r="O129">
        <v>113.21573845938801</v>
      </c>
      <c r="P129">
        <v>97.762736056353901</v>
      </c>
      <c r="Q129">
        <v>80.958071375553999</v>
      </c>
      <c r="R129" t="s">
        <v>210</v>
      </c>
      <c r="S129">
        <v>5235</v>
      </c>
      <c r="T129">
        <v>457759</v>
      </c>
    </row>
    <row r="130" spans="1:20" x14ac:dyDescent="0.45">
      <c r="A130" t="s">
        <v>195</v>
      </c>
      <c r="B130" t="s">
        <v>35</v>
      </c>
      <c r="C130">
        <v>167</v>
      </c>
      <c r="D130">
        <v>66.4204747021668</v>
      </c>
      <c r="E130">
        <v>115.226119388971</v>
      </c>
      <c r="F130">
        <v>80.961258585130196</v>
      </c>
      <c r="G130">
        <v>77.792730020950103</v>
      </c>
      <c r="H130">
        <v>86.238013423854696</v>
      </c>
      <c r="I130">
        <v>64.101121539519497</v>
      </c>
      <c r="J130">
        <v>94.250488488391795</v>
      </c>
      <c r="K130">
        <v>78.698810322533802</v>
      </c>
      <c r="L130">
        <v>68.850956764878802</v>
      </c>
      <c r="M130">
        <v>92.529303233806601</v>
      </c>
      <c r="N130">
        <v>123.451015832515</v>
      </c>
      <c r="O130">
        <v>99.987140845942207</v>
      </c>
      <c r="P130">
        <v>113.256910495542</v>
      </c>
      <c r="Q130">
        <v>80.700151654377095</v>
      </c>
      <c r="R130" t="s">
        <v>195</v>
      </c>
      <c r="S130">
        <v>17929</v>
      </c>
      <c r="T130">
        <v>656775</v>
      </c>
    </row>
    <row r="131" spans="1:20" x14ac:dyDescent="0.45">
      <c r="A131" t="s">
        <v>204</v>
      </c>
      <c r="B131" t="s">
        <v>96</v>
      </c>
      <c r="C131">
        <v>219</v>
      </c>
      <c r="D131">
        <v>138.65404148157401</v>
      </c>
      <c r="E131">
        <v>95.642116218899602</v>
      </c>
      <c r="F131">
        <v>80.018380111177507</v>
      </c>
      <c r="G131">
        <v>93.962146339266297</v>
      </c>
      <c r="H131">
        <v>92.711964661044803</v>
      </c>
      <c r="I131">
        <v>87.609932678373696</v>
      </c>
      <c r="J131">
        <v>112.769286870684</v>
      </c>
      <c r="K131">
        <v>70.149399392773802</v>
      </c>
      <c r="L131">
        <v>83.859464766825297</v>
      </c>
      <c r="M131">
        <v>100.09710428459999</v>
      </c>
      <c r="N131">
        <v>108.531239091812</v>
      </c>
      <c r="O131">
        <v>128.832472832744</v>
      </c>
      <c r="P131">
        <v>80.621856694786501</v>
      </c>
      <c r="Q131">
        <v>80.159935665082102</v>
      </c>
      <c r="R131" t="s">
        <v>204</v>
      </c>
      <c r="S131">
        <v>21897</v>
      </c>
      <c r="T131">
        <v>666624</v>
      </c>
    </row>
    <row r="132" spans="1:20" x14ac:dyDescent="0.45">
      <c r="A132" t="s">
        <v>169</v>
      </c>
      <c r="B132" t="s">
        <v>90</v>
      </c>
      <c r="C132">
        <v>176</v>
      </c>
      <c r="D132">
        <v>144.92498481633601</v>
      </c>
      <c r="E132">
        <v>156.990891428796</v>
      </c>
      <c r="F132">
        <v>86.101730289502697</v>
      </c>
      <c r="G132">
        <v>97.132547488564896</v>
      </c>
      <c r="H132">
        <v>102.265142237226</v>
      </c>
      <c r="I132">
        <v>101.44946679549901</v>
      </c>
      <c r="J132">
        <v>127.805191957182</v>
      </c>
      <c r="K132">
        <v>99.476564440467996</v>
      </c>
      <c r="L132">
        <v>129.846913641806</v>
      </c>
      <c r="M132">
        <v>77.494532371866498</v>
      </c>
      <c r="N132">
        <v>110.100656410044</v>
      </c>
      <c r="O132">
        <v>93.091851391467898</v>
      </c>
      <c r="P132">
        <v>121.78911460069</v>
      </c>
      <c r="Q132">
        <v>79.790535182380495</v>
      </c>
      <c r="R132" t="s">
        <v>169</v>
      </c>
      <c r="S132">
        <v>22263</v>
      </c>
      <c r="T132">
        <v>669357</v>
      </c>
    </row>
    <row r="133" spans="1:20" x14ac:dyDescent="0.45">
      <c r="A133" t="s">
        <v>147</v>
      </c>
      <c r="B133" t="s">
        <v>47</v>
      </c>
      <c r="C133">
        <v>214</v>
      </c>
      <c r="D133">
        <v>56.757447657184798</v>
      </c>
      <c r="E133">
        <v>99.959228921504007</v>
      </c>
      <c r="F133">
        <v>105.586761415943</v>
      </c>
      <c r="G133">
        <v>94.678177204686605</v>
      </c>
      <c r="H133">
        <v>93.945079458295098</v>
      </c>
      <c r="I133">
        <v>87.394198145360505</v>
      </c>
      <c r="J133">
        <v>75.549867176251198</v>
      </c>
      <c r="K133">
        <v>108.230502132875</v>
      </c>
      <c r="L133">
        <v>101.284808349842</v>
      </c>
      <c r="M133">
        <v>128.31886844574299</v>
      </c>
      <c r="N133">
        <v>66.489357326947996</v>
      </c>
      <c r="O133">
        <v>108.518500953095</v>
      </c>
      <c r="P133">
        <v>104.129693060043</v>
      </c>
      <c r="Q133">
        <v>79.790535182380495</v>
      </c>
      <c r="R133" t="s">
        <v>147</v>
      </c>
      <c r="S133">
        <v>25931</v>
      </c>
      <c r="T133">
        <v>671739</v>
      </c>
    </row>
    <row r="134" spans="1:20" x14ac:dyDescent="0.45">
      <c r="A134" t="s">
        <v>42</v>
      </c>
      <c r="B134" t="s">
        <v>43</v>
      </c>
      <c r="C134">
        <v>213</v>
      </c>
      <c r="D134">
        <v>133.08348694369101</v>
      </c>
      <c r="E134">
        <v>71.432897443262803</v>
      </c>
      <c r="F134">
        <v>124.90744314225201</v>
      </c>
      <c r="G134">
        <v>125.80143600030399</v>
      </c>
      <c r="H134">
        <v>124.604548850526</v>
      </c>
      <c r="I134">
        <v>155.437250993097</v>
      </c>
      <c r="J134">
        <v>124.14461977786399</v>
      </c>
      <c r="K134">
        <v>113.660664310955</v>
      </c>
      <c r="L134">
        <v>129.372923958976</v>
      </c>
      <c r="M134">
        <v>60.650656828129897</v>
      </c>
      <c r="N134">
        <v>127.175439268248</v>
      </c>
      <c r="O134">
        <v>121.996979193012</v>
      </c>
      <c r="P134">
        <v>88.522068007183194</v>
      </c>
      <c r="Q134">
        <v>79.606982977166595</v>
      </c>
      <c r="R134" t="s">
        <v>42</v>
      </c>
      <c r="S134">
        <v>20036</v>
      </c>
      <c r="T134">
        <v>670623</v>
      </c>
    </row>
    <row r="135" spans="1:20" x14ac:dyDescent="0.45">
      <c r="A135" t="s">
        <v>197</v>
      </c>
      <c r="B135" t="s">
        <v>41</v>
      </c>
      <c r="C135">
        <v>187</v>
      </c>
      <c r="D135">
        <v>103.923798952214</v>
      </c>
      <c r="E135">
        <v>114.391844640407</v>
      </c>
      <c r="F135">
        <v>89.601419810123105</v>
      </c>
      <c r="G135">
        <v>94.804752282507295</v>
      </c>
      <c r="H135">
        <v>103.81519402405701</v>
      </c>
      <c r="I135">
        <v>93.526009429678396</v>
      </c>
      <c r="J135">
        <v>126.274590588043</v>
      </c>
      <c r="K135">
        <v>91.972191863826197</v>
      </c>
      <c r="L135">
        <v>104.82433121011</v>
      </c>
      <c r="M135">
        <v>83.306622305568595</v>
      </c>
      <c r="N135">
        <v>116.764643572366</v>
      </c>
      <c r="O135">
        <v>119.556534782849</v>
      </c>
      <c r="P135">
        <v>92.026899908801695</v>
      </c>
      <c r="Q135">
        <v>79.014793632780695</v>
      </c>
      <c r="R135" t="s">
        <v>197</v>
      </c>
      <c r="S135">
        <v>13621</v>
      </c>
      <c r="T135">
        <v>600869</v>
      </c>
    </row>
    <row r="136" spans="1:20" x14ac:dyDescent="0.45">
      <c r="A136" t="s">
        <v>208</v>
      </c>
      <c r="B136" t="s">
        <v>118</v>
      </c>
      <c r="C136">
        <v>214</v>
      </c>
      <c r="D136">
        <v>92.147201425117302</v>
      </c>
      <c r="E136">
        <v>98.284048409316895</v>
      </c>
      <c r="F136">
        <v>90.441696363556204</v>
      </c>
      <c r="G136">
        <v>92.456477009899601</v>
      </c>
      <c r="H136">
        <v>89.5850161417452</v>
      </c>
      <c r="I136">
        <v>83.312071861794394</v>
      </c>
      <c r="J136">
        <v>88.284192221488595</v>
      </c>
      <c r="K136">
        <v>93.236993731707898</v>
      </c>
      <c r="L136">
        <v>48.960680400408499</v>
      </c>
      <c r="M136">
        <v>88.533020946264401</v>
      </c>
      <c r="N136">
        <v>137.60324847630301</v>
      </c>
      <c r="O136">
        <v>123.645736599561</v>
      </c>
      <c r="P136">
        <v>87.061434428360499</v>
      </c>
      <c r="Q136">
        <v>78.953395125061604</v>
      </c>
      <c r="R136" t="s">
        <v>208</v>
      </c>
      <c r="S136">
        <v>27465</v>
      </c>
      <c r="T136">
        <v>679529</v>
      </c>
    </row>
    <row r="137" spans="1:20" x14ac:dyDescent="0.45">
      <c r="A137" t="s">
        <v>119</v>
      </c>
      <c r="B137" t="s">
        <v>103</v>
      </c>
      <c r="C137">
        <v>233</v>
      </c>
      <c r="D137">
        <v>83.406653323184401</v>
      </c>
      <c r="E137">
        <v>72.681370471113595</v>
      </c>
      <c r="F137">
        <v>84.735036267051797</v>
      </c>
      <c r="G137">
        <v>88.316352400855294</v>
      </c>
      <c r="H137">
        <v>90.813576842708301</v>
      </c>
      <c r="I137">
        <v>84.071353098281193</v>
      </c>
      <c r="J137">
        <v>100.418365017925</v>
      </c>
      <c r="K137">
        <v>74.935040696175605</v>
      </c>
      <c r="L137">
        <v>104.10140459017801</v>
      </c>
      <c r="M137">
        <v>85.511207998189903</v>
      </c>
      <c r="N137">
        <v>114.596599793937</v>
      </c>
      <c r="O137">
        <v>110.88477667133</v>
      </c>
      <c r="P137">
        <v>102.52333662196401</v>
      </c>
      <c r="Q137">
        <v>78.185553021356</v>
      </c>
      <c r="R137" t="s">
        <v>119</v>
      </c>
      <c r="S137">
        <v>12916</v>
      </c>
      <c r="T137">
        <v>596019</v>
      </c>
    </row>
    <row r="138" spans="1:20" x14ac:dyDescent="0.45">
      <c r="A138" t="s">
        <v>214</v>
      </c>
      <c r="B138" t="s">
        <v>118</v>
      </c>
      <c r="C138">
        <v>167</v>
      </c>
      <c r="D138">
        <v>36.900263175662097</v>
      </c>
      <c r="E138">
        <v>85.749670347026907</v>
      </c>
      <c r="F138">
        <v>84.172380344832007</v>
      </c>
      <c r="G138">
        <v>73.460560096332301</v>
      </c>
      <c r="H138">
        <v>69.781320497189199</v>
      </c>
      <c r="I138">
        <v>39.4999566146547</v>
      </c>
      <c r="J138">
        <v>47.9292519994667</v>
      </c>
      <c r="K138">
        <v>84.975245549902994</v>
      </c>
      <c r="L138">
        <v>103.614463125135</v>
      </c>
      <c r="M138">
        <v>110.22780536101099</v>
      </c>
      <c r="N138">
        <v>87.333707383865502</v>
      </c>
      <c r="O138">
        <v>99.009848222756503</v>
      </c>
      <c r="P138">
        <v>116.846793713617</v>
      </c>
      <c r="Q138">
        <v>77.117269589559299</v>
      </c>
      <c r="R138" t="s">
        <v>215</v>
      </c>
      <c r="S138">
        <v>12979</v>
      </c>
      <c r="T138">
        <v>595879</v>
      </c>
    </row>
    <row r="139" spans="1:20" x14ac:dyDescent="0.45">
      <c r="A139" t="s">
        <v>212</v>
      </c>
      <c r="B139" t="s">
        <v>98</v>
      </c>
      <c r="C139">
        <v>181</v>
      </c>
      <c r="D139">
        <v>142.99361960761399</v>
      </c>
      <c r="E139">
        <v>138.45492378088599</v>
      </c>
      <c r="F139">
        <v>81.029150769982294</v>
      </c>
      <c r="G139">
        <v>94.533209753837298</v>
      </c>
      <c r="H139">
        <v>75.646302902764106</v>
      </c>
      <c r="I139">
        <v>78.263153737732097</v>
      </c>
      <c r="J139">
        <v>67.472731146925895</v>
      </c>
      <c r="K139">
        <v>93.086773111091702</v>
      </c>
      <c r="L139">
        <v>120.961680959004</v>
      </c>
      <c r="M139">
        <v>89.786756580062303</v>
      </c>
      <c r="N139">
        <v>100.41041213557099</v>
      </c>
      <c r="O139">
        <v>116.84862779497701</v>
      </c>
      <c r="P139">
        <v>96.641009977851894</v>
      </c>
      <c r="Q139">
        <v>76.462147238739504</v>
      </c>
      <c r="R139" t="s">
        <v>212</v>
      </c>
      <c r="S139">
        <v>13152</v>
      </c>
      <c r="T139">
        <v>593871</v>
      </c>
    </row>
    <row r="140" spans="1:20" x14ac:dyDescent="0.45">
      <c r="A140" t="s">
        <v>36</v>
      </c>
      <c r="B140" t="s">
        <v>32</v>
      </c>
      <c r="C140">
        <v>250</v>
      </c>
      <c r="D140">
        <v>177.47551027754201</v>
      </c>
      <c r="E140">
        <v>69.810950541437506</v>
      </c>
      <c r="F140">
        <v>128.63844451038301</v>
      </c>
      <c r="G140">
        <v>131.71865070198001</v>
      </c>
      <c r="H140">
        <v>143.18764488762201</v>
      </c>
      <c r="I140">
        <v>174.31481127991199</v>
      </c>
      <c r="J140">
        <v>165.279841473311</v>
      </c>
      <c r="K140">
        <v>111.838387691485</v>
      </c>
      <c r="L140">
        <v>104.006069522299</v>
      </c>
      <c r="M140">
        <v>111.44811892843001</v>
      </c>
      <c r="N140">
        <v>85.842196278510997</v>
      </c>
      <c r="O140">
        <v>115.75222957451101</v>
      </c>
      <c r="P140">
        <v>98.069202254742294</v>
      </c>
      <c r="Q140">
        <v>76.230864044280807</v>
      </c>
      <c r="R140" t="s">
        <v>36</v>
      </c>
      <c r="S140">
        <v>20123</v>
      </c>
      <c r="T140">
        <v>665742</v>
      </c>
    </row>
    <row r="141" spans="1:20" x14ac:dyDescent="0.45">
      <c r="A141" t="s">
        <v>97</v>
      </c>
      <c r="B141" t="s">
        <v>98</v>
      </c>
      <c r="C141">
        <v>187</v>
      </c>
      <c r="D141">
        <v>112.04261900428401</v>
      </c>
      <c r="E141">
        <v>155.55024590719901</v>
      </c>
      <c r="F141">
        <v>87.102032915027294</v>
      </c>
      <c r="G141">
        <v>91.500058524797495</v>
      </c>
      <c r="H141">
        <v>108.033791894122</v>
      </c>
      <c r="I141">
        <v>105.38209223360199</v>
      </c>
      <c r="J141">
        <v>139.81756847705</v>
      </c>
      <c r="K141">
        <v>90.545943183760002</v>
      </c>
      <c r="L141">
        <v>84.033475467744694</v>
      </c>
      <c r="M141">
        <v>85.742717397106304</v>
      </c>
      <c r="N141">
        <v>123.099303376211</v>
      </c>
      <c r="O141">
        <v>115.725083341821</v>
      </c>
      <c r="P141">
        <v>98.446391509497502</v>
      </c>
      <c r="Q141">
        <v>75.726934168937603</v>
      </c>
      <c r="R141" t="s">
        <v>97</v>
      </c>
      <c r="S141">
        <v>21534</v>
      </c>
      <c r="T141">
        <v>663728</v>
      </c>
    </row>
    <row r="142" spans="1:20" x14ac:dyDescent="0.45">
      <c r="A142" t="s">
        <v>109</v>
      </c>
      <c r="B142" t="s">
        <v>43</v>
      </c>
      <c r="C142">
        <v>179</v>
      </c>
      <c r="D142">
        <v>68.853005809721296</v>
      </c>
      <c r="E142">
        <v>122.501667634871</v>
      </c>
      <c r="F142">
        <v>107.74844077559899</v>
      </c>
      <c r="G142">
        <v>102.14141493395201</v>
      </c>
      <c r="H142">
        <v>91.260026608976403</v>
      </c>
      <c r="I142">
        <v>98.374273655444398</v>
      </c>
      <c r="J142">
        <v>66.223235740033601</v>
      </c>
      <c r="K142">
        <v>125.309117811484</v>
      </c>
      <c r="L142">
        <v>107.490948555616</v>
      </c>
      <c r="M142">
        <v>107.357466426176</v>
      </c>
      <c r="N142">
        <v>88.452444923827898</v>
      </c>
      <c r="O142">
        <v>114.340617123562</v>
      </c>
      <c r="P142">
        <v>100.52093212625</v>
      </c>
      <c r="Q142">
        <v>75.039756877785294</v>
      </c>
      <c r="R142" t="s">
        <v>110</v>
      </c>
      <c r="S142">
        <v>23401</v>
      </c>
      <c r="T142">
        <v>676609</v>
      </c>
    </row>
    <row r="143" spans="1:20" x14ac:dyDescent="0.45">
      <c r="A143" t="s">
        <v>67</v>
      </c>
      <c r="B143" t="s">
        <v>68</v>
      </c>
      <c r="C143">
        <v>233</v>
      </c>
      <c r="D143">
        <v>83.406653323184401</v>
      </c>
      <c r="E143">
        <v>89.895379595278499</v>
      </c>
      <c r="F143">
        <v>111.1668184087</v>
      </c>
      <c r="G143">
        <v>101.90348356379999</v>
      </c>
      <c r="H143">
        <v>122.075984538805</v>
      </c>
      <c r="I143">
        <v>118.374547418118</v>
      </c>
      <c r="J143">
        <v>139.31371656040099</v>
      </c>
      <c r="K143">
        <v>102.104247142009</v>
      </c>
      <c r="L143">
        <v>101.22680946658799</v>
      </c>
      <c r="M143">
        <v>116.92961976300001</v>
      </c>
      <c r="N143">
        <v>79.720967407917698</v>
      </c>
      <c r="O143">
        <v>122.94734453737099</v>
      </c>
      <c r="P143">
        <v>92.152562215887599</v>
      </c>
      <c r="Q143">
        <v>73.180668028346602</v>
      </c>
      <c r="R143" t="s">
        <v>67</v>
      </c>
      <c r="S143">
        <v>13613</v>
      </c>
      <c r="T143">
        <v>606466</v>
      </c>
    </row>
    <row r="144" spans="1:20" x14ac:dyDescent="0.45">
      <c r="A144" t="s">
        <v>46</v>
      </c>
      <c r="B144" t="s">
        <v>47</v>
      </c>
      <c r="C144">
        <v>216</v>
      </c>
      <c r="D144">
        <v>146.202983471452</v>
      </c>
      <c r="E144">
        <v>96.970478746094699</v>
      </c>
      <c r="F144">
        <v>125.434217504366</v>
      </c>
      <c r="G144">
        <v>124.58015366848301</v>
      </c>
      <c r="H144">
        <v>149.663600201832</v>
      </c>
      <c r="I144">
        <v>170.53828304842099</v>
      </c>
      <c r="J144">
        <v>187.94881166414899</v>
      </c>
      <c r="K144">
        <v>114.515541078759</v>
      </c>
      <c r="L144">
        <v>124.017518692731</v>
      </c>
      <c r="M144">
        <v>80.223213044981094</v>
      </c>
      <c r="N144">
        <v>110.059848244912</v>
      </c>
      <c r="O144">
        <v>113.227412599606</v>
      </c>
      <c r="P144">
        <v>103.692281559465</v>
      </c>
      <c r="Q144">
        <v>72.579418764518394</v>
      </c>
      <c r="R144" t="s">
        <v>46</v>
      </c>
      <c r="S144">
        <v>10324</v>
      </c>
      <c r="T144">
        <v>542303</v>
      </c>
    </row>
    <row r="145" spans="1:20" x14ac:dyDescent="0.45">
      <c r="A145" t="s">
        <v>163</v>
      </c>
      <c r="B145" t="s">
        <v>47</v>
      </c>
      <c r="C145">
        <v>200</v>
      </c>
      <c r="D145">
        <v>36.438282146541198</v>
      </c>
      <c r="E145">
        <v>84.673796991020694</v>
      </c>
      <c r="F145">
        <v>100.569361203578</v>
      </c>
      <c r="G145">
        <v>85.476642017874795</v>
      </c>
      <c r="H145">
        <v>99.593533197643893</v>
      </c>
      <c r="I145">
        <v>80.619181210553194</v>
      </c>
      <c r="J145">
        <v>98.051602653588603</v>
      </c>
      <c r="K145">
        <v>94.701689366265896</v>
      </c>
      <c r="L145">
        <v>74.661974991828998</v>
      </c>
      <c r="M145">
        <v>118.49163985620601</v>
      </c>
      <c r="N145">
        <v>92.136864987581703</v>
      </c>
      <c r="O145">
        <v>119.689523040917</v>
      </c>
      <c r="P145">
        <v>96.822346059411501</v>
      </c>
      <c r="Q145">
        <v>71.811481540467099</v>
      </c>
      <c r="R145" t="s">
        <v>163</v>
      </c>
      <c r="S145">
        <v>13185</v>
      </c>
      <c r="T145">
        <v>606115</v>
      </c>
    </row>
    <row r="146" spans="1:20" x14ac:dyDescent="0.45">
      <c r="A146" t="s">
        <v>155</v>
      </c>
      <c r="B146" t="s">
        <v>47</v>
      </c>
      <c r="C146">
        <v>193</v>
      </c>
      <c r="D146">
        <v>81.813067564834597</v>
      </c>
      <c r="E146">
        <v>69.272263469664296</v>
      </c>
      <c r="F146">
        <v>108.614910164571</v>
      </c>
      <c r="G146">
        <v>104.979947783002</v>
      </c>
      <c r="H146">
        <v>96.238803544685794</v>
      </c>
      <c r="I146">
        <v>101.381809020592</v>
      </c>
      <c r="J146">
        <v>76.683115174309606</v>
      </c>
      <c r="K146">
        <v>104.06779027822699</v>
      </c>
      <c r="L146">
        <v>103.388381605356</v>
      </c>
      <c r="M146">
        <v>82.802377007100404</v>
      </c>
      <c r="N146">
        <v>118.118079892113</v>
      </c>
      <c r="O146">
        <v>120.29070326460599</v>
      </c>
      <c r="P146">
        <v>98.911947075299196</v>
      </c>
      <c r="Q146">
        <v>67.767303621990393</v>
      </c>
      <c r="R146" t="s">
        <v>155</v>
      </c>
      <c r="S146">
        <v>16556</v>
      </c>
      <c r="T146">
        <v>645277</v>
      </c>
    </row>
    <row r="147" spans="1:20" x14ac:dyDescent="0.45">
      <c r="A147" t="s">
        <v>91</v>
      </c>
      <c r="B147" t="s">
        <v>61</v>
      </c>
      <c r="C147">
        <v>186</v>
      </c>
      <c r="D147">
        <v>112.644999232949</v>
      </c>
      <c r="E147">
        <v>84.208135815091396</v>
      </c>
      <c r="F147">
        <v>116.161806030961</v>
      </c>
      <c r="G147">
        <v>121.498860802916</v>
      </c>
      <c r="H147">
        <v>102.721571359661</v>
      </c>
      <c r="I147">
        <v>128.29825523040401</v>
      </c>
      <c r="J147">
        <v>82.313280950751704</v>
      </c>
      <c r="K147">
        <v>121.671111021603</v>
      </c>
      <c r="L147">
        <v>139.831703573146</v>
      </c>
      <c r="M147">
        <v>102.18678039237101</v>
      </c>
      <c r="N147">
        <v>77.838151635387106</v>
      </c>
      <c r="O147">
        <v>113.06344387178299</v>
      </c>
      <c r="P147">
        <v>108.343118475577</v>
      </c>
      <c r="Q147">
        <v>65.794495799382901</v>
      </c>
      <c r="R147" t="s">
        <v>91</v>
      </c>
      <c r="S147">
        <v>26396</v>
      </c>
      <c r="T147">
        <v>669701</v>
      </c>
    </row>
    <row r="148" spans="1:20" x14ac:dyDescent="0.45">
      <c r="A148" t="s">
        <v>187</v>
      </c>
      <c r="B148" t="s">
        <v>121</v>
      </c>
      <c r="C148">
        <v>184</v>
      </c>
      <c r="D148">
        <v>138.62389851997301</v>
      </c>
      <c r="E148">
        <v>118.67894850370701</v>
      </c>
      <c r="F148">
        <v>91.566162781519196</v>
      </c>
      <c r="G148">
        <v>104.953203724616</v>
      </c>
      <c r="H148">
        <v>95.019351402422998</v>
      </c>
      <c r="I148">
        <v>100.533012357321</v>
      </c>
      <c r="J148">
        <v>100.475779583334</v>
      </c>
      <c r="K148">
        <v>95.227080133616496</v>
      </c>
      <c r="L148">
        <v>82.334747234758595</v>
      </c>
      <c r="M148">
        <v>99.333900621685402</v>
      </c>
      <c r="N148">
        <v>110.232355880363</v>
      </c>
      <c r="O148">
        <v>98.9433391988712</v>
      </c>
      <c r="P148">
        <v>126.134771774264</v>
      </c>
      <c r="Q148">
        <v>63.711533202619599</v>
      </c>
      <c r="R148" t="s">
        <v>187</v>
      </c>
      <c r="S148">
        <v>9847</v>
      </c>
      <c r="T148">
        <v>457705</v>
      </c>
    </row>
    <row r="149" spans="1:20" x14ac:dyDescent="0.45">
      <c r="A149" t="s">
        <v>180</v>
      </c>
      <c r="B149" t="s">
        <v>78</v>
      </c>
      <c r="C149">
        <v>188</v>
      </c>
      <c r="D149">
        <v>104.89096231476</v>
      </c>
      <c r="E149">
        <v>78.551601068576005</v>
      </c>
      <c r="F149">
        <v>83.612061084134595</v>
      </c>
      <c r="G149">
        <v>91.013356173414607</v>
      </c>
      <c r="H149">
        <v>90.445450174040005</v>
      </c>
      <c r="I149">
        <v>81.251367869753196</v>
      </c>
      <c r="J149">
        <v>100.821592587808</v>
      </c>
      <c r="K149">
        <v>73.436971193974102</v>
      </c>
      <c r="L149">
        <v>75.601050535116798</v>
      </c>
      <c r="M149">
        <v>101.01010130319899</v>
      </c>
      <c r="N149">
        <v>111.079018530594</v>
      </c>
      <c r="O149">
        <v>122.810292566116</v>
      </c>
      <c r="P149">
        <v>100.37671282242</v>
      </c>
      <c r="Q149">
        <v>60.956665286855497</v>
      </c>
      <c r="R149" t="s">
        <v>180</v>
      </c>
      <c r="S149">
        <v>2396</v>
      </c>
      <c r="T149">
        <v>467793</v>
      </c>
    </row>
    <row r="150" spans="1:20" x14ac:dyDescent="0.45">
      <c r="A150" t="s">
        <v>184</v>
      </c>
      <c r="B150" t="s">
        <v>28</v>
      </c>
      <c r="C150">
        <v>214</v>
      </c>
      <c r="D150">
        <v>120.943201947495</v>
      </c>
      <c r="E150">
        <v>62.734498651421099</v>
      </c>
      <c r="F150">
        <v>93.624430072532306</v>
      </c>
      <c r="G150">
        <v>99.567423944705197</v>
      </c>
      <c r="H150">
        <v>97.753103767136693</v>
      </c>
      <c r="I150">
        <v>91.053012625841006</v>
      </c>
      <c r="J150">
        <v>104.022277916531</v>
      </c>
      <c r="K150">
        <v>82.020513240571205</v>
      </c>
      <c r="L150">
        <v>96.997574475165493</v>
      </c>
      <c r="M150">
        <v>100.040457692239</v>
      </c>
      <c r="N150">
        <v>101.45240714709099</v>
      </c>
      <c r="O150">
        <v>115.85876652083</v>
      </c>
      <c r="P150">
        <v>109.109697205746</v>
      </c>
      <c r="Q150">
        <v>59.959889823076701</v>
      </c>
      <c r="R150" t="s">
        <v>184</v>
      </c>
      <c r="S150">
        <v>27676</v>
      </c>
      <c r="T150">
        <v>686469</v>
      </c>
    </row>
    <row r="151" spans="1:20" x14ac:dyDescent="0.45">
      <c r="A151" t="s">
        <v>134</v>
      </c>
      <c r="B151" t="s">
        <v>76</v>
      </c>
      <c r="C151">
        <v>178</v>
      </c>
      <c r="D151">
        <v>90.011766786704996</v>
      </c>
      <c r="E151">
        <v>108.105404223769</v>
      </c>
      <c r="F151">
        <v>88.870681288560704</v>
      </c>
      <c r="G151">
        <v>90.685345417703203</v>
      </c>
      <c r="H151">
        <v>122.92524221699099</v>
      </c>
      <c r="I151">
        <v>112.453114244508</v>
      </c>
      <c r="J151">
        <v>174.63530429347099</v>
      </c>
      <c r="K151">
        <v>74.721362535162498</v>
      </c>
      <c r="L151">
        <v>82.081140595672096</v>
      </c>
      <c r="M151">
        <v>95.187463851497597</v>
      </c>
      <c r="N151">
        <v>114.037539646797</v>
      </c>
      <c r="O151">
        <v>97.009810887106497</v>
      </c>
      <c r="P151">
        <v>131.445695267893</v>
      </c>
      <c r="Q151">
        <v>59.215046136543499</v>
      </c>
      <c r="R151" t="s">
        <v>134</v>
      </c>
      <c r="S151">
        <v>25816</v>
      </c>
      <c r="T151">
        <v>669127</v>
      </c>
    </row>
    <row r="152" spans="1:20" x14ac:dyDescent="0.45">
      <c r="A152" t="s">
        <v>211</v>
      </c>
      <c r="B152" t="s">
        <v>98</v>
      </c>
      <c r="C152">
        <v>179</v>
      </c>
      <c r="D152">
        <v>151.47661376736201</v>
      </c>
      <c r="E152">
        <v>137.50187184419201</v>
      </c>
      <c r="F152">
        <v>71.089666582800902</v>
      </c>
      <c r="G152">
        <v>91.982297938368205</v>
      </c>
      <c r="H152">
        <v>79.130014167901294</v>
      </c>
      <c r="I152">
        <v>80.353773026198198</v>
      </c>
      <c r="J152">
        <v>91.338859661924403</v>
      </c>
      <c r="K152">
        <v>78.3848523376233</v>
      </c>
      <c r="L152">
        <v>62.3135932836188</v>
      </c>
      <c r="M152">
        <v>104.67961581374099</v>
      </c>
      <c r="N152">
        <v>113.79846718939901</v>
      </c>
      <c r="O152">
        <v>121.56978432718201</v>
      </c>
      <c r="P152">
        <v>103.418431349706</v>
      </c>
      <c r="Q152">
        <v>58.616914537424201</v>
      </c>
      <c r="R152" t="s">
        <v>211</v>
      </c>
      <c r="S152">
        <v>15161</v>
      </c>
      <c r="T152">
        <v>641598</v>
      </c>
    </row>
    <row r="153" spans="1:20" x14ac:dyDescent="0.45">
      <c r="A153" t="s">
        <v>179</v>
      </c>
      <c r="B153" t="s">
        <v>53</v>
      </c>
      <c r="C153">
        <v>200</v>
      </c>
      <c r="D153">
        <v>72.876564293082495</v>
      </c>
      <c r="E153">
        <v>89.130312622127093</v>
      </c>
      <c r="F153">
        <v>88.669015689570401</v>
      </c>
      <c r="G153">
        <v>83.893741239766001</v>
      </c>
      <c r="H153">
        <v>78.142941713644504</v>
      </c>
      <c r="I153">
        <v>65.893613148436501</v>
      </c>
      <c r="J153">
        <v>61.510520517935298</v>
      </c>
      <c r="K153">
        <v>86.903831857413905</v>
      </c>
      <c r="L153">
        <v>101.99124098702001</v>
      </c>
      <c r="M153">
        <v>103.67511751639</v>
      </c>
      <c r="N153">
        <v>94.674035307097498</v>
      </c>
      <c r="O153">
        <v>118.665153250573</v>
      </c>
      <c r="P153">
        <v>107.141504984186</v>
      </c>
      <c r="Q153">
        <v>58.495087954052501</v>
      </c>
      <c r="R153" t="s">
        <v>179</v>
      </c>
      <c r="S153">
        <v>12161</v>
      </c>
      <c r="T153">
        <v>593428</v>
      </c>
    </row>
    <row r="154" spans="1:20" x14ac:dyDescent="0.45">
      <c r="A154" t="s">
        <v>58</v>
      </c>
      <c r="B154" t="s">
        <v>26</v>
      </c>
      <c r="C154">
        <v>239</v>
      </c>
      <c r="D154">
        <v>82.508372122842403</v>
      </c>
      <c r="E154">
        <v>76.768827636946995</v>
      </c>
      <c r="F154">
        <v>122.79124250607499</v>
      </c>
      <c r="G154">
        <v>113.466718499838</v>
      </c>
      <c r="H154">
        <v>117.316240910582</v>
      </c>
      <c r="I154">
        <v>133.66251466459801</v>
      </c>
      <c r="J154">
        <v>109.00273855867199</v>
      </c>
      <c r="K154">
        <v>115.57923316821299</v>
      </c>
      <c r="L154">
        <v>126.318555381645</v>
      </c>
      <c r="M154">
        <v>99.156983565858994</v>
      </c>
      <c r="N154">
        <v>87.787388842998297</v>
      </c>
      <c r="O154">
        <v>146.82347823184099</v>
      </c>
      <c r="P154">
        <v>79.441532333465602</v>
      </c>
      <c r="Q154">
        <v>50.944788215195601</v>
      </c>
      <c r="R154" t="s">
        <v>58</v>
      </c>
      <c r="S154">
        <v>5417</v>
      </c>
      <c r="T154">
        <v>514888</v>
      </c>
    </row>
    <row r="155" spans="1:20" x14ac:dyDescent="0.45">
      <c r="A155" t="s">
        <v>145</v>
      </c>
      <c r="B155" t="s">
        <v>45</v>
      </c>
      <c r="C155">
        <v>245</v>
      </c>
      <c r="D155">
        <v>198.30357615897901</v>
      </c>
      <c r="E155">
        <v>129.14800383978101</v>
      </c>
      <c r="F155">
        <v>95.515624508454195</v>
      </c>
      <c r="G155">
        <v>113.710423095134</v>
      </c>
      <c r="H155">
        <v>100.811782390242</v>
      </c>
      <c r="I155">
        <v>115.621900462764</v>
      </c>
      <c r="J155">
        <v>109.18031450929701</v>
      </c>
      <c r="K155">
        <v>101.741071574814</v>
      </c>
      <c r="L155">
        <v>87.012076156128302</v>
      </c>
      <c r="M155">
        <v>92.643839404885099</v>
      </c>
      <c r="N155">
        <v>115.481515555877</v>
      </c>
      <c r="O155">
        <v>132.04844129671699</v>
      </c>
      <c r="P155">
        <v>102.192971377679</v>
      </c>
      <c r="Q155">
        <v>43.394852120451603</v>
      </c>
      <c r="R155" t="s">
        <v>145</v>
      </c>
      <c r="S155">
        <v>16478</v>
      </c>
      <c r="T155">
        <v>656941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E00E6-0DCF-4805-B275-1AEADB1F5BF7}">
  <sheetPr>
    <tabColor rgb="FF00B050"/>
  </sheetPr>
  <dimension ref="A1:N155"/>
  <sheetViews>
    <sheetView workbookViewId="0">
      <selection activeCell="I17" sqref="I17"/>
    </sheetView>
  </sheetViews>
  <sheetFormatPr defaultRowHeight="14.25" x14ac:dyDescent="0.45"/>
  <sheetData>
    <row r="1" spans="1:14" x14ac:dyDescent="0.45">
      <c r="A1" t="s">
        <v>0</v>
      </c>
      <c r="B1" t="s">
        <v>1</v>
      </c>
      <c r="C1" t="s">
        <v>3</v>
      </c>
      <c r="D1" t="s">
        <v>1059</v>
      </c>
      <c r="E1" t="s">
        <v>1060</v>
      </c>
      <c r="F1" t="s">
        <v>1061</v>
      </c>
      <c r="G1" t="s">
        <v>1062</v>
      </c>
      <c r="H1" t="s">
        <v>1063</v>
      </c>
      <c r="I1" t="s">
        <v>1064</v>
      </c>
      <c r="J1" t="s">
        <v>1065</v>
      </c>
      <c r="K1" t="s">
        <v>1066</v>
      </c>
      <c r="L1" t="s">
        <v>22</v>
      </c>
      <c r="M1" t="s">
        <v>23</v>
      </c>
      <c r="N1" t="s">
        <v>24</v>
      </c>
    </row>
    <row r="2" spans="1:14" x14ac:dyDescent="0.45">
      <c r="A2" t="s">
        <v>146</v>
      </c>
      <c r="B2" t="s">
        <v>49</v>
      </c>
      <c r="C2">
        <v>216</v>
      </c>
      <c r="D2">
        <v>0.34574468000000003</v>
      </c>
      <c r="E2">
        <v>0.73121387000000004</v>
      </c>
      <c r="F2">
        <v>0.53047091000000002</v>
      </c>
      <c r="G2">
        <v>0.61538462000000005</v>
      </c>
      <c r="H2">
        <v>0.87747036</v>
      </c>
      <c r="I2">
        <v>0.78851174999999996</v>
      </c>
      <c r="J2">
        <v>0.47922438000000001</v>
      </c>
      <c r="K2">
        <v>20.188235290000001</v>
      </c>
      <c r="L2" t="s">
        <v>146</v>
      </c>
      <c r="M2">
        <v>18839</v>
      </c>
      <c r="N2">
        <v>647304</v>
      </c>
    </row>
    <row r="3" spans="1:14" x14ac:dyDescent="0.45">
      <c r="A3" t="s">
        <v>168</v>
      </c>
      <c r="B3" t="s">
        <v>103</v>
      </c>
      <c r="C3">
        <v>202</v>
      </c>
      <c r="D3">
        <v>0.27976190000000001</v>
      </c>
      <c r="E3">
        <v>0.71010638000000004</v>
      </c>
      <c r="F3">
        <v>0.50702247</v>
      </c>
      <c r="G3">
        <v>0.67021277000000001</v>
      </c>
      <c r="H3">
        <v>0.95131085999999998</v>
      </c>
      <c r="I3">
        <v>0.87811634000000005</v>
      </c>
      <c r="J3">
        <v>0.52808988999999995</v>
      </c>
      <c r="K3">
        <v>20.052837570000001</v>
      </c>
      <c r="L3" t="s">
        <v>168</v>
      </c>
      <c r="M3">
        <v>15362</v>
      </c>
      <c r="N3">
        <v>643446</v>
      </c>
    </row>
    <row r="4" spans="1:14" x14ac:dyDescent="0.45">
      <c r="A4" t="s">
        <v>173</v>
      </c>
      <c r="B4" t="s">
        <v>35</v>
      </c>
      <c r="C4">
        <v>201</v>
      </c>
      <c r="D4">
        <v>0.38173301999999998</v>
      </c>
      <c r="E4">
        <v>0.69148936000000005</v>
      </c>
      <c r="F4">
        <v>0.52677459999999998</v>
      </c>
      <c r="G4">
        <v>0.77300612999999996</v>
      </c>
      <c r="H4">
        <v>0.85769231000000001</v>
      </c>
      <c r="I4">
        <v>0.82505910000000005</v>
      </c>
      <c r="J4">
        <v>0.46824408000000001</v>
      </c>
      <c r="K4">
        <v>19.833333329999999</v>
      </c>
      <c r="L4" t="s">
        <v>173</v>
      </c>
      <c r="M4">
        <v>14551</v>
      </c>
      <c r="N4">
        <v>623993</v>
      </c>
    </row>
    <row r="5" spans="1:14" x14ac:dyDescent="0.45">
      <c r="A5" t="s">
        <v>97</v>
      </c>
      <c r="B5" t="s">
        <v>98</v>
      </c>
      <c r="C5">
        <v>187</v>
      </c>
      <c r="D5">
        <v>0.328125</v>
      </c>
      <c r="E5">
        <v>0.70864198</v>
      </c>
      <c r="F5">
        <v>0.52344740000000001</v>
      </c>
      <c r="G5">
        <v>0.50793650999999995</v>
      </c>
      <c r="H5">
        <v>0.82578397000000003</v>
      </c>
      <c r="I5">
        <v>0.72881355999999997</v>
      </c>
      <c r="J5">
        <v>0.51330798</v>
      </c>
      <c r="K5">
        <v>19.791666670000001</v>
      </c>
      <c r="L5" t="s">
        <v>97</v>
      </c>
      <c r="M5">
        <v>21534</v>
      </c>
      <c r="N5">
        <v>663728</v>
      </c>
    </row>
    <row r="6" spans="1:14" x14ac:dyDescent="0.45">
      <c r="A6" t="s">
        <v>152</v>
      </c>
      <c r="B6" t="s">
        <v>70</v>
      </c>
      <c r="C6">
        <v>209</v>
      </c>
      <c r="D6">
        <v>0.37116564000000002</v>
      </c>
      <c r="E6">
        <v>0.77348066000000004</v>
      </c>
      <c r="F6">
        <v>0.58284884000000003</v>
      </c>
      <c r="G6">
        <v>0.59504131999999998</v>
      </c>
      <c r="H6">
        <v>0.93928571000000005</v>
      </c>
      <c r="I6">
        <v>0.83541147000000004</v>
      </c>
      <c r="J6">
        <v>0.52616278999999999</v>
      </c>
      <c r="K6">
        <v>19.742857140000002</v>
      </c>
      <c r="L6" t="s">
        <v>152</v>
      </c>
      <c r="M6">
        <v>19612</v>
      </c>
      <c r="N6">
        <v>666182</v>
      </c>
    </row>
    <row r="7" spans="1:14" x14ac:dyDescent="0.45">
      <c r="A7" t="s">
        <v>88</v>
      </c>
      <c r="B7" t="s">
        <v>68</v>
      </c>
      <c r="C7">
        <v>227</v>
      </c>
      <c r="D7">
        <v>0.23758098999999999</v>
      </c>
      <c r="E7">
        <v>0.68525895999999997</v>
      </c>
      <c r="F7">
        <v>0.47046631999999999</v>
      </c>
      <c r="G7">
        <v>0.47272726999999998</v>
      </c>
      <c r="H7">
        <v>0.82558140000000002</v>
      </c>
      <c r="I7">
        <v>0.74008810999999997</v>
      </c>
      <c r="J7">
        <v>0.52020725000000001</v>
      </c>
      <c r="K7">
        <v>19.598639460000001</v>
      </c>
      <c r="L7" t="s">
        <v>88</v>
      </c>
      <c r="M7">
        <v>13419</v>
      </c>
      <c r="N7">
        <v>572233</v>
      </c>
    </row>
    <row r="8" spans="1:14" x14ac:dyDescent="0.45">
      <c r="A8" t="s">
        <v>71</v>
      </c>
      <c r="B8" t="s">
        <v>30</v>
      </c>
      <c r="C8">
        <v>197</v>
      </c>
      <c r="D8">
        <v>0.27419355000000001</v>
      </c>
      <c r="E8">
        <v>0.68</v>
      </c>
      <c r="F8">
        <v>0.48445596000000002</v>
      </c>
      <c r="G8">
        <v>0.68627450999999995</v>
      </c>
      <c r="H8">
        <v>0.89338234999999999</v>
      </c>
      <c r="I8">
        <v>0.83689840000000004</v>
      </c>
      <c r="J8">
        <v>0.51813472000000005</v>
      </c>
      <c r="K8">
        <v>19.551903110000001</v>
      </c>
      <c r="L8" t="s">
        <v>71</v>
      </c>
      <c r="M8">
        <v>19197</v>
      </c>
      <c r="N8">
        <v>669257</v>
      </c>
    </row>
    <row r="9" spans="1:14" x14ac:dyDescent="0.45">
      <c r="A9" t="s">
        <v>25</v>
      </c>
      <c r="B9" t="s">
        <v>26</v>
      </c>
      <c r="C9">
        <v>237</v>
      </c>
      <c r="D9">
        <v>0.15189873000000001</v>
      </c>
      <c r="E9">
        <v>0.64915966000000003</v>
      </c>
      <c r="F9">
        <v>0.40105263000000002</v>
      </c>
      <c r="G9">
        <v>0.51388889000000004</v>
      </c>
      <c r="H9">
        <v>0.88349515000000001</v>
      </c>
      <c r="I9">
        <v>0.81364829000000005</v>
      </c>
      <c r="J9">
        <v>0.50105263</v>
      </c>
      <c r="K9">
        <v>19.543539330000002</v>
      </c>
      <c r="L9" t="s">
        <v>25</v>
      </c>
      <c r="M9">
        <v>18345</v>
      </c>
      <c r="N9">
        <v>663656</v>
      </c>
    </row>
    <row r="10" spans="1:14" x14ac:dyDescent="0.45">
      <c r="A10" t="s">
        <v>36</v>
      </c>
      <c r="B10" t="s">
        <v>32</v>
      </c>
      <c r="C10">
        <v>250</v>
      </c>
      <c r="D10">
        <v>0.17723881</v>
      </c>
      <c r="E10">
        <v>0.60121457</v>
      </c>
      <c r="F10">
        <v>0.38058251999999998</v>
      </c>
      <c r="G10">
        <v>0.57894736999999996</v>
      </c>
      <c r="H10">
        <v>0.87205387000000001</v>
      </c>
      <c r="I10">
        <v>0.80102041000000002</v>
      </c>
      <c r="J10">
        <v>0.47961165</v>
      </c>
      <c r="K10">
        <v>19.531168829999999</v>
      </c>
      <c r="L10" t="s">
        <v>36</v>
      </c>
      <c r="M10">
        <v>20123</v>
      </c>
      <c r="N10">
        <v>665742</v>
      </c>
    </row>
    <row r="11" spans="1:14" x14ac:dyDescent="0.45">
      <c r="A11" t="s">
        <v>155</v>
      </c>
      <c r="B11" t="s">
        <v>47</v>
      </c>
      <c r="C11">
        <v>193</v>
      </c>
      <c r="D11">
        <v>0.32233503000000002</v>
      </c>
      <c r="E11">
        <v>0.80747126000000002</v>
      </c>
      <c r="F11">
        <v>0.54986522999999998</v>
      </c>
      <c r="G11">
        <v>0.68503937000000004</v>
      </c>
      <c r="H11">
        <v>0.83274020999999998</v>
      </c>
      <c r="I11">
        <v>0.78676471000000003</v>
      </c>
      <c r="J11">
        <v>0.46900269999999999</v>
      </c>
      <c r="K11">
        <v>19.513661200000001</v>
      </c>
      <c r="L11" t="s">
        <v>155</v>
      </c>
      <c r="M11">
        <v>16556</v>
      </c>
      <c r="N11">
        <v>645277</v>
      </c>
    </row>
    <row r="12" spans="1:14" x14ac:dyDescent="0.45">
      <c r="A12" t="s">
        <v>189</v>
      </c>
      <c r="B12" t="s">
        <v>32</v>
      </c>
      <c r="C12">
        <v>225</v>
      </c>
      <c r="D12">
        <v>0.34174312000000001</v>
      </c>
      <c r="E12">
        <v>0.68827930000000004</v>
      </c>
      <c r="F12">
        <v>0.50776582999999997</v>
      </c>
      <c r="G12">
        <v>0.66442953000000005</v>
      </c>
      <c r="H12">
        <v>0.90579710000000002</v>
      </c>
      <c r="I12">
        <v>0.82117647000000005</v>
      </c>
      <c r="J12">
        <v>0.47909200000000002</v>
      </c>
      <c r="K12">
        <v>19.46710526</v>
      </c>
      <c r="L12" t="s">
        <v>189</v>
      </c>
      <c r="M12">
        <v>3473</v>
      </c>
      <c r="N12">
        <v>519203</v>
      </c>
    </row>
    <row r="13" spans="1:14" x14ac:dyDescent="0.45">
      <c r="A13" t="s">
        <v>128</v>
      </c>
      <c r="B13" t="s">
        <v>35</v>
      </c>
      <c r="C13">
        <v>199</v>
      </c>
      <c r="D13">
        <v>0.35820896000000002</v>
      </c>
      <c r="E13">
        <v>0.72222222000000003</v>
      </c>
      <c r="F13">
        <v>0.53461537999999997</v>
      </c>
      <c r="G13">
        <v>0.61111110999999996</v>
      </c>
      <c r="H13">
        <v>0.89377289000000004</v>
      </c>
      <c r="I13">
        <v>0.79616306999999997</v>
      </c>
      <c r="J13">
        <v>0.48461537999999998</v>
      </c>
      <c r="K13">
        <v>19.421416229999998</v>
      </c>
      <c r="L13" t="s">
        <v>128</v>
      </c>
      <c r="M13">
        <v>18373</v>
      </c>
      <c r="N13">
        <v>663624</v>
      </c>
    </row>
    <row r="14" spans="1:14" x14ac:dyDescent="0.45">
      <c r="A14" t="s">
        <v>58</v>
      </c>
      <c r="B14" t="s">
        <v>26</v>
      </c>
      <c r="C14">
        <v>239</v>
      </c>
      <c r="D14">
        <v>0.37313433000000001</v>
      </c>
      <c r="E14">
        <v>0.64370545999999995</v>
      </c>
      <c r="F14">
        <v>0.5011236</v>
      </c>
      <c r="G14">
        <v>0.70857143</v>
      </c>
      <c r="H14">
        <v>0.90405904000000004</v>
      </c>
      <c r="I14">
        <v>0.82735426000000001</v>
      </c>
      <c r="J14">
        <v>0.47303371</v>
      </c>
      <c r="K14">
        <v>19.41692308</v>
      </c>
      <c r="L14" t="s">
        <v>58</v>
      </c>
      <c r="M14">
        <v>5417</v>
      </c>
      <c r="N14">
        <v>514888</v>
      </c>
    </row>
    <row r="15" spans="1:14" x14ac:dyDescent="0.45">
      <c r="A15" t="s">
        <v>51</v>
      </c>
      <c r="B15" t="s">
        <v>28</v>
      </c>
      <c r="C15">
        <v>215</v>
      </c>
      <c r="D15">
        <v>0.46699267</v>
      </c>
      <c r="E15">
        <v>0.75667656000000005</v>
      </c>
      <c r="F15">
        <v>0.59785522999999996</v>
      </c>
      <c r="G15">
        <v>0.67015707000000002</v>
      </c>
      <c r="H15">
        <v>0.85882353</v>
      </c>
      <c r="I15">
        <v>0.77802691000000002</v>
      </c>
      <c r="J15">
        <v>0.45174262999999998</v>
      </c>
      <c r="K15">
        <v>19.41573034</v>
      </c>
      <c r="L15" t="s">
        <v>51</v>
      </c>
      <c r="M15">
        <v>7304</v>
      </c>
      <c r="N15">
        <v>521692</v>
      </c>
    </row>
    <row r="16" spans="1:14" x14ac:dyDescent="0.45">
      <c r="A16" t="s">
        <v>123</v>
      </c>
      <c r="B16" t="s">
        <v>45</v>
      </c>
      <c r="C16">
        <v>191</v>
      </c>
      <c r="D16">
        <v>0.29325512999999997</v>
      </c>
      <c r="E16">
        <v>0.70324189999999998</v>
      </c>
      <c r="F16">
        <v>0.51482479999999997</v>
      </c>
      <c r="G16">
        <v>0.54</v>
      </c>
      <c r="H16">
        <v>0.85106382999999997</v>
      </c>
      <c r="I16">
        <v>0.76963351000000002</v>
      </c>
      <c r="J16">
        <v>0.54043127000000002</v>
      </c>
      <c r="K16">
        <v>19.384335149999998</v>
      </c>
      <c r="L16" t="s">
        <v>123</v>
      </c>
      <c r="M16">
        <v>11739</v>
      </c>
      <c r="N16">
        <v>592663</v>
      </c>
    </row>
    <row r="17" spans="1:14" x14ac:dyDescent="0.45">
      <c r="A17" t="s">
        <v>27</v>
      </c>
      <c r="B17" t="s">
        <v>28</v>
      </c>
      <c r="C17">
        <v>243</v>
      </c>
      <c r="D17">
        <v>0.2866242</v>
      </c>
      <c r="E17">
        <v>0.72844827999999995</v>
      </c>
      <c r="F17">
        <v>0.50588235000000004</v>
      </c>
      <c r="G17">
        <v>0.65925926000000001</v>
      </c>
      <c r="H17">
        <v>0.83431953000000003</v>
      </c>
      <c r="I17">
        <v>0.78435518000000004</v>
      </c>
      <c r="J17">
        <v>0.49625668000000001</v>
      </c>
      <c r="K17">
        <v>19.380057799999999</v>
      </c>
      <c r="L17" t="s">
        <v>27</v>
      </c>
      <c r="M17">
        <v>25764</v>
      </c>
      <c r="N17">
        <v>677951</v>
      </c>
    </row>
    <row r="18" spans="1:14" x14ac:dyDescent="0.45">
      <c r="A18" t="s">
        <v>99</v>
      </c>
      <c r="B18" t="s">
        <v>53</v>
      </c>
      <c r="C18">
        <v>231</v>
      </c>
      <c r="D18">
        <v>0.24373576</v>
      </c>
      <c r="E18">
        <v>0.67078188999999999</v>
      </c>
      <c r="F18">
        <v>0.46810811000000002</v>
      </c>
      <c r="G18">
        <v>0.61682243000000003</v>
      </c>
      <c r="H18">
        <v>0.92331288</v>
      </c>
      <c r="I18">
        <v>0.84757506000000005</v>
      </c>
      <c r="J18">
        <v>0.52540540999999996</v>
      </c>
      <c r="K18">
        <v>19.231884059999999</v>
      </c>
      <c r="L18" t="s">
        <v>99</v>
      </c>
      <c r="M18">
        <v>18036</v>
      </c>
      <c r="N18">
        <v>630105</v>
      </c>
    </row>
    <row r="19" spans="1:14" x14ac:dyDescent="0.45">
      <c r="A19" t="s">
        <v>210</v>
      </c>
      <c r="B19" t="s">
        <v>70</v>
      </c>
      <c r="C19">
        <v>175</v>
      </c>
      <c r="D19">
        <v>0.25706214999999999</v>
      </c>
      <c r="E19">
        <v>0.66746411000000005</v>
      </c>
      <c r="F19">
        <v>0.47927460999999999</v>
      </c>
      <c r="G19">
        <v>0.76923076999999995</v>
      </c>
      <c r="H19">
        <v>0.86738351000000002</v>
      </c>
      <c r="I19">
        <v>0.84324323999999995</v>
      </c>
      <c r="J19">
        <v>0.54145078000000002</v>
      </c>
      <c r="K19">
        <v>19.231028670000001</v>
      </c>
      <c r="L19" t="s">
        <v>210</v>
      </c>
      <c r="M19">
        <v>5235</v>
      </c>
      <c r="N19">
        <v>457759</v>
      </c>
    </row>
    <row r="20" spans="1:14" x14ac:dyDescent="0.45">
      <c r="A20" t="s">
        <v>44</v>
      </c>
      <c r="B20" t="s">
        <v>45</v>
      </c>
      <c r="C20">
        <v>229</v>
      </c>
      <c r="D20">
        <v>0.24585635</v>
      </c>
      <c r="E20">
        <v>0.67808219000000003</v>
      </c>
      <c r="F20">
        <v>0.48249999999999998</v>
      </c>
      <c r="G20">
        <v>0.68539326</v>
      </c>
      <c r="H20">
        <v>0.92929293000000002</v>
      </c>
      <c r="I20">
        <v>0.87305699000000003</v>
      </c>
      <c r="J20">
        <v>0.54749999999999999</v>
      </c>
      <c r="K20">
        <v>19.201413429999999</v>
      </c>
      <c r="L20" t="s">
        <v>44</v>
      </c>
      <c r="M20">
        <v>21618</v>
      </c>
      <c r="N20">
        <v>664761</v>
      </c>
    </row>
    <row r="21" spans="1:14" x14ac:dyDescent="0.45">
      <c r="A21" t="s">
        <v>140</v>
      </c>
      <c r="B21" t="s">
        <v>64</v>
      </c>
      <c r="C21">
        <v>172</v>
      </c>
      <c r="D21">
        <v>0.34539473999999998</v>
      </c>
      <c r="E21">
        <v>0.74397590000000002</v>
      </c>
      <c r="F21">
        <v>0.55345911999999997</v>
      </c>
      <c r="G21">
        <v>0.42857142999999998</v>
      </c>
      <c r="H21">
        <v>0.84615384999999999</v>
      </c>
      <c r="I21">
        <v>0.72159090999999997</v>
      </c>
      <c r="J21">
        <v>0.52201257999999995</v>
      </c>
      <c r="K21">
        <v>19.198257080000001</v>
      </c>
      <c r="L21" t="s">
        <v>141</v>
      </c>
      <c r="M21">
        <v>11680</v>
      </c>
      <c r="N21">
        <v>553869</v>
      </c>
    </row>
    <row r="22" spans="1:14" x14ac:dyDescent="0.45">
      <c r="A22" t="s">
        <v>184</v>
      </c>
      <c r="B22" t="s">
        <v>28</v>
      </c>
      <c r="C22">
        <v>214</v>
      </c>
      <c r="D22">
        <v>0.26905829999999997</v>
      </c>
      <c r="E22">
        <v>0.65176471000000002</v>
      </c>
      <c r="F22">
        <v>0.45579793000000002</v>
      </c>
      <c r="G22">
        <v>0.70833332999999998</v>
      </c>
      <c r="H22">
        <v>0.94223827000000004</v>
      </c>
      <c r="I22">
        <v>0.87153652000000004</v>
      </c>
      <c r="J22">
        <v>0.48794489000000002</v>
      </c>
      <c r="K22">
        <v>19.190184049999999</v>
      </c>
      <c r="L22" t="s">
        <v>184</v>
      </c>
      <c r="M22">
        <v>27676</v>
      </c>
      <c r="N22">
        <v>686469</v>
      </c>
    </row>
    <row r="23" spans="1:14" x14ac:dyDescent="0.45">
      <c r="A23" t="s">
        <v>100</v>
      </c>
      <c r="B23" t="s">
        <v>45</v>
      </c>
      <c r="C23">
        <v>194</v>
      </c>
      <c r="D23">
        <v>0.27222222000000001</v>
      </c>
      <c r="E23">
        <v>0.52494061999999997</v>
      </c>
      <c r="F23">
        <v>0.4084507</v>
      </c>
      <c r="G23">
        <v>0.76530611999999998</v>
      </c>
      <c r="H23">
        <v>0.89140271000000004</v>
      </c>
      <c r="I23">
        <v>0.85266458000000001</v>
      </c>
      <c r="J23">
        <v>0.53905250000000005</v>
      </c>
      <c r="K23">
        <v>19.183219179999998</v>
      </c>
      <c r="L23" t="s">
        <v>100</v>
      </c>
      <c r="M23">
        <v>26294</v>
      </c>
      <c r="N23">
        <v>681082</v>
      </c>
    </row>
    <row r="24" spans="1:14" x14ac:dyDescent="0.45">
      <c r="A24" t="s">
        <v>195</v>
      </c>
      <c r="B24" t="s">
        <v>35</v>
      </c>
      <c r="C24">
        <v>167</v>
      </c>
      <c r="D24">
        <v>0.28070175000000003</v>
      </c>
      <c r="E24">
        <v>0.72972972999999997</v>
      </c>
      <c r="F24">
        <v>0.52265371999999999</v>
      </c>
      <c r="G24">
        <v>0.52500000000000002</v>
      </c>
      <c r="H24">
        <v>0.90946501999999996</v>
      </c>
      <c r="I24">
        <v>0.81424149000000001</v>
      </c>
      <c r="J24">
        <v>0.53883495000000003</v>
      </c>
      <c r="K24">
        <v>19.151111109999999</v>
      </c>
      <c r="L24" t="s">
        <v>195</v>
      </c>
      <c r="M24">
        <v>17929</v>
      </c>
      <c r="N24">
        <v>656775</v>
      </c>
    </row>
    <row r="25" spans="1:14" x14ac:dyDescent="0.45">
      <c r="A25" t="s">
        <v>62</v>
      </c>
      <c r="B25" t="s">
        <v>35</v>
      </c>
      <c r="C25">
        <v>205</v>
      </c>
      <c r="D25">
        <v>0.29894179999999998</v>
      </c>
      <c r="E25">
        <v>0.70076726</v>
      </c>
      <c r="F25">
        <v>0.50325098000000001</v>
      </c>
      <c r="G25">
        <v>0.47787611000000002</v>
      </c>
      <c r="H25">
        <v>0.85036495999999995</v>
      </c>
      <c r="I25">
        <v>0.74160207</v>
      </c>
      <c r="J25">
        <v>0.50845253999999995</v>
      </c>
      <c r="K25">
        <v>19.14184397</v>
      </c>
      <c r="L25" t="s">
        <v>62</v>
      </c>
      <c r="M25">
        <v>27815</v>
      </c>
      <c r="N25">
        <v>676059</v>
      </c>
    </row>
    <row r="26" spans="1:14" x14ac:dyDescent="0.45">
      <c r="A26" t="s">
        <v>162</v>
      </c>
      <c r="B26" t="s">
        <v>96</v>
      </c>
      <c r="C26">
        <v>206</v>
      </c>
      <c r="D26">
        <v>0.25247524999999998</v>
      </c>
      <c r="E26">
        <v>0.66105263000000003</v>
      </c>
      <c r="F26">
        <v>0.47326507000000001</v>
      </c>
      <c r="G26">
        <v>0.52941176000000001</v>
      </c>
      <c r="H26">
        <v>0.80254776999999999</v>
      </c>
      <c r="I26">
        <v>0.73557691999999997</v>
      </c>
      <c r="J26">
        <v>0.54038679999999994</v>
      </c>
      <c r="K26">
        <v>19.141141139999998</v>
      </c>
      <c r="L26" t="s">
        <v>162</v>
      </c>
      <c r="M26">
        <v>17919</v>
      </c>
      <c r="N26">
        <v>664023</v>
      </c>
    </row>
    <row r="27" spans="1:14" x14ac:dyDescent="0.45">
      <c r="A27" t="s">
        <v>196</v>
      </c>
      <c r="B27" t="s">
        <v>90</v>
      </c>
      <c r="C27">
        <v>221</v>
      </c>
      <c r="D27">
        <v>0.28169013999999998</v>
      </c>
      <c r="E27">
        <v>0.61567877999999998</v>
      </c>
      <c r="F27">
        <v>0.46575341999999997</v>
      </c>
      <c r="G27">
        <v>0.59166666999999995</v>
      </c>
      <c r="H27">
        <v>0.77018633999999997</v>
      </c>
      <c r="I27">
        <v>0.72171945999999998</v>
      </c>
      <c r="J27">
        <v>0.55110643000000004</v>
      </c>
      <c r="K27">
        <v>19.125171940000001</v>
      </c>
      <c r="L27" t="s">
        <v>196</v>
      </c>
      <c r="M27">
        <v>9218</v>
      </c>
      <c r="N27">
        <v>502671</v>
      </c>
    </row>
    <row r="28" spans="1:14" x14ac:dyDescent="0.45">
      <c r="A28" t="s">
        <v>87</v>
      </c>
      <c r="B28" t="s">
        <v>30</v>
      </c>
      <c r="C28">
        <v>241</v>
      </c>
      <c r="D28">
        <v>0.26513569999999997</v>
      </c>
      <c r="E28">
        <v>0.74463519</v>
      </c>
      <c r="F28">
        <v>0.50158729999999996</v>
      </c>
      <c r="G28">
        <v>0.70078739999999995</v>
      </c>
      <c r="H28">
        <v>0.85302593999999998</v>
      </c>
      <c r="I28">
        <v>0.81223628999999997</v>
      </c>
      <c r="J28">
        <v>0.49312169</v>
      </c>
      <c r="K28">
        <v>19.069111419999999</v>
      </c>
      <c r="L28" t="s">
        <v>87</v>
      </c>
      <c r="M28">
        <v>5361</v>
      </c>
      <c r="N28">
        <v>518692</v>
      </c>
    </row>
    <row r="29" spans="1:14" x14ac:dyDescent="0.45">
      <c r="A29" t="s">
        <v>171</v>
      </c>
      <c r="B29" t="s">
        <v>47</v>
      </c>
      <c r="C29">
        <v>167</v>
      </c>
      <c r="D29">
        <v>0.22837370000000001</v>
      </c>
      <c r="E29">
        <v>0.73451327</v>
      </c>
      <c r="F29">
        <v>0.50159235999999996</v>
      </c>
      <c r="G29">
        <v>0.43939393999999998</v>
      </c>
      <c r="H29">
        <v>0.82329317000000002</v>
      </c>
      <c r="I29">
        <v>0.74285714000000003</v>
      </c>
      <c r="J29">
        <v>0.53980892000000003</v>
      </c>
      <c r="K29">
        <v>19.056892779999998</v>
      </c>
      <c r="L29" t="s">
        <v>171</v>
      </c>
      <c r="M29">
        <v>18360</v>
      </c>
      <c r="N29">
        <v>663586</v>
      </c>
    </row>
    <row r="30" spans="1:14" x14ac:dyDescent="0.45">
      <c r="A30" t="s">
        <v>176</v>
      </c>
      <c r="B30" t="s">
        <v>61</v>
      </c>
      <c r="C30">
        <v>187</v>
      </c>
      <c r="D30">
        <v>0.29595016000000002</v>
      </c>
      <c r="E30">
        <v>0.73369565000000003</v>
      </c>
      <c r="F30">
        <v>0.52975327000000005</v>
      </c>
      <c r="G30">
        <v>0.65263157999999999</v>
      </c>
      <c r="H30">
        <v>0.9</v>
      </c>
      <c r="I30">
        <v>0.83561644000000002</v>
      </c>
      <c r="J30">
        <v>0.53410740000000001</v>
      </c>
      <c r="K30">
        <v>19.056000000000001</v>
      </c>
      <c r="L30" t="s">
        <v>176</v>
      </c>
      <c r="M30">
        <v>16930</v>
      </c>
      <c r="N30">
        <v>641680</v>
      </c>
    </row>
    <row r="31" spans="1:14" x14ac:dyDescent="0.45">
      <c r="A31" t="s">
        <v>135</v>
      </c>
      <c r="B31" t="s">
        <v>41</v>
      </c>
      <c r="C31">
        <v>216</v>
      </c>
      <c r="D31">
        <v>0.23529412</v>
      </c>
      <c r="E31">
        <v>0.62061403999999998</v>
      </c>
      <c r="F31">
        <v>0.43095768000000001</v>
      </c>
      <c r="G31">
        <v>0.58653845999999998</v>
      </c>
      <c r="H31">
        <v>0.90106006999999999</v>
      </c>
      <c r="I31">
        <v>0.81653746999999999</v>
      </c>
      <c r="J31">
        <v>0.50779510000000005</v>
      </c>
      <c r="K31">
        <v>19.050147490000001</v>
      </c>
      <c r="L31" t="s">
        <v>135</v>
      </c>
      <c r="M31">
        <v>26323</v>
      </c>
      <c r="N31">
        <v>668715</v>
      </c>
    </row>
    <row r="32" spans="1:14" x14ac:dyDescent="0.45">
      <c r="A32" t="s">
        <v>126</v>
      </c>
      <c r="B32" t="s">
        <v>32</v>
      </c>
      <c r="C32">
        <v>213</v>
      </c>
      <c r="D32">
        <v>0.26478149000000001</v>
      </c>
      <c r="E32">
        <v>0.58177570000000001</v>
      </c>
      <c r="F32">
        <v>0.43084454999999999</v>
      </c>
      <c r="G32">
        <v>0.73786408000000003</v>
      </c>
      <c r="H32">
        <v>0.95582328999999999</v>
      </c>
      <c r="I32">
        <v>0.89204545000000002</v>
      </c>
      <c r="J32">
        <v>0.52386781000000004</v>
      </c>
      <c r="K32">
        <v>19.049833889999999</v>
      </c>
      <c r="L32" t="s">
        <v>126</v>
      </c>
      <c r="M32">
        <v>17027</v>
      </c>
      <c r="N32">
        <v>657077</v>
      </c>
    </row>
    <row r="33" spans="1:14" x14ac:dyDescent="0.45">
      <c r="A33" t="s">
        <v>56</v>
      </c>
      <c r="B33" t="s">
        <v>45</v>
      </c>
      <c r="C33">
        <v>219</v>
      </c>
      <c r="D33">
        <v>0.32196162</v>
      </c>
      <c r="E33">
        <v>0.73829201</v>
      </c>
      <c r="F33">
        <v>0.50360576999999995</v>
      </c>
      <c r="G33">
        <v>0.48344371000000003</v>
      </c>
      <c r="H33">
        <v>0.84328358000000003</v>
      </c>
      <c r="I33">
        <v>0.71360382</v>
      </c>
      <c r="J33">
        <v>0.43629807999999998</v>
      </c>
      <c r="K33">
        <v>19.009724469999998</v>
      </c>
      <c r="L33" t="s">
        <v>56</v>
      </c>
      <c r="M33">
        <v>11579</v>
      </c>
      <c r="N33">
        <v>547180</v>
      </c>
    </row>
    <row r="34" spans="1:14" x14ac:dyDescent="0.45">
      <c r="A34" t="s">
        <v>221</v>
      </c>
      <c r="B34" t="s">
        <v>45</v>
      </c>
      <c r="C34">
        <v>227</v>
      </c>
      <c r="D34">
        <v>0.37799042999999999</v>
      </c>
      <c r="E34">
        <v>0.77037036999999997</v>
      </c>
      <c r="F34">
        <v>0.57108141000000001</v>
      </c>
      <c r="G34">
        <v>0.43037975000000001</v>
      </c>
      <c r="H34">
        <v>0.81410256000000003</v>
      </c>
      <c r="I34">
        <v>0.68510638000000001</v>
      </c>
      <c r="J34">
        <v>0.49210207</v>
      </c>
      <c r="K34">
        <v>19.006756759999998</v>
      </c>
      <c r="L34" t="s">
        <v>221</v>
      </c>
      <c r="M34">
        <v>11737</v>
      </c>
      <c r="N34">
        <v>592206</v>
      </c>
    </row>
    <row r="35" spans="1:14" x14ac:dyDescent="0.45">
      <c r="A35" t="s">
        <v>167</v>
      </c>
      <c r="B35" t="s">
        <v>47</v>
      </c>
      <c r="C35">
        <v>218</v>
      </c>
      <c r="D35">
        <v>0.26681613999999998</v>
      </c>
      <c r="E35">
        <v>0.70253164999999995</v>
      </c>
      <c r="F35">
        <v>0.49130435</v>
      </c>
      <c r="G35">
        <v>0.55462184999999997</v>
      </c>
      <c r="H35">
        <v>0.81681682</v>
      </c>
      <c r="I35">
        <v>0.74778761000000005</v>
      </c>
      <c r="J35">
        <v>0.51521739</v>
      </c>
      <c r="K35">
        <v>18.99146515</v>
      </c>
      <c r="L35" t="s">
        <v>167</v>
      </c>
      <c r="M35">
        <v>14344</v>
      </c>
      <c r="N35">
        <v>621566</v>
      </c>
    </row>
    <row r="36" spans="1:14" x14ac:dyDescent="0.45">
      <c r="A36" t="s">
        <v>218</v>
      </c>
      <c r="B36" t="s">
        <v>125</v>
      </c>
      <c r="C36">
        <v>198</v>
      </c>
      <c r="D36">
        <v>0.30594901000000002</v>
      </c>
      <c r="E36">
        <v>0.69473684000000002</v>
      </c>
      <c r="F36">
        <v>0.50750340999999999</v>
      </c>
      <c r="G36">
        <v>0.64814815000000003</v>
      </c>
      <c r="H36">
        <v>0.875</v>
      </c>
      <c r="I36">
        <v>0.80913977999999998</v>
      </c>
      <c r="J36">
        <v>0.51841746</v>
      </c>
      <c r="K36">
        <v>18.986767489999998</v>
      </c>
      <c r="L36" t="s">
        <v>218</v>
      </c>
      <c r="M36">
        <v>14366</v>
      </c>
      <c r="N36">
        <v>608841</v>
      </c>
    </row>
    <row r="37" spans="1:14" x14ac:dyDescent="0.45">
      <c r="A37" t="s">
        <v>39</v>
      </c>
      <c r="B37" t="s">
        <v>32</v>
      </c>
      <c r="C37">
        <v>245</v>
      </c>
      <c r="D37">
        <v>0.28278689000000001</v>
      </c>
      <c r="E37">
        <v>0.63855421999999995</v>
      </c>
      <c r="F37">
        <v>0.46247464999999999</v>
      </c>
      <c r="G37">
        <v>0.61594203000000003</v>
      </c>
      <c r="H37">
        <v>0.88364779999999998</v>
      </c>
      <c r="I37">
        <v>0.80263158000000001</v>
      </c>
      <c r="J37">
        <v>0.50507099</v>
      </c>
      <c r="K37">
        <v>18.95497954</v>
      </c>
      <c r="L37" t="s">
        <v>39</v>
      </c>
      <c r="M37">
        <v>27647</v>
      </c>
      <c r="N37">
        <v>683011</v>
      </c>
    </row>
    <row r="38" spans="1:14" x14ac:dyDescent="0.45">
      <c r="A38" t="s">
        <v>48</v>
      </c>
      <c r="B38" t="s">
        <v>49</v>
      </c>
      <c r="C38">
        <v>233</v>
      </c>
      <c r="D38">
        <v>0.32334046999999999</v>
      </c>
      <c r="E38">
        <v>0.67096774000000003</v>
      </c>
      <c r="F38">
        <v>0.49678112000000002</v>
      </c>
      <c r="G38">
        <v>0.72185429999999995</v>
      </c>
      <c r="H38">
        <v>0.92307691999999997</v>
      </c>
      <c r="I38">
        <v>0.85745139999999997</v>
      </c>
      <c r="J38">
        <v>0.49892703999999999</v>
      </c>
      <c r="K38">
        <v>18.94579173</v>
      </c>
      <c r="L38" t="s">
        <v>50</v>
      </c>
      <c r="M38">
        <v>13510</v>
      </c>
      <c r="N38">
        <v>608070</v>
      </c>
    </row>
    <row r="39" spans="1:14" x14ac:dyDescent="0.45">
      <c r="A39" t="s">
        <v>197</v>
      </c>
      <c r="B39" t="s">
        <v>41</v>
      </c>
      <c r="C39">
        <v>187</v>
      </c>
      <c r="D39">
        <v>0.32320441999999999</v>
      </c>
      <c r="E39">
        <v>0.67977527999999998</v>
      </c>
      <c r="F39">
        <v>0.5</v>
      </c>
      <c r="G39">
        <v>0.53846154000000002</v>
      </c>
      <c r="H39">
        <v>0.78512397</v>
      </c>
      <c r="I39">
        <v>0.70473538000000002</v>
      </c>
      <c r="J39">
        <v>0.49582173000000002</v>
      </c>
      <c r="K39">
        <v>18.935606060000001</v>
      </c>
      <c r="L39" t="s">
        <v>197</v>
      </c>
      <c r="M39">
        <v>13621</v>
      </c>
      <c r="N39">
        <v>600869</v>
      </c>
    </row>
    <row r="40" spans="1:14" x14ac:dyDescent="0.45">
      <c r="A40" t="s">
        <v>111</v>
      </c>
      <c r="B40" t="s">
        <v>45</v>
      </c>
      <c r="C40">
        <v>171</v>
      </c>
      <c r="D40">
        <v>0.24630542</v>
      </c>
      <c r="E40">
        <v>0.57879656000000002</v>
      </c>
      <c r="F40">
        <v>0.4</v>
      </c>
      <c r="G40">
        <v>0.6</v>
      </c>
      <c r="H40">
        <v>0.89108911000000002</v>
      </c>
      <c r="I40">
        <v>0.79470198999999997</v>
      </c>
      <c r="J40">
        <v>0.46225166000000001</v>
      </c>
      <c r="K40">
        <v>18.902229850000001</v>
      </c>
      <c r="L40" t="s">
        <v>111</v>
      </c>
      <c r="M40">
        <v>20202</v>
      </c>
      <c r="N40">
        <v>669016</v>
      </c>
    </row>
    <row r="41" spans="1:14" x14ac:dyDescent="0.45">
      <c r="A41" t="s">
        <v>181</v>
      </c>
      <c r="B41" t="s">
        <v>26</v>
      </c>
      <c r="C41">
        <v>196</v>
      </c>
      <c r="D41">
        <v>0.41578946999999999</v>
      </c>
      <c r="E41">
        <v>0.76829267999999995</v>
      </c>
      <c r="F41">
        <v>0.57909604999999997</v>
      </c>
      <c r="G41">
        <v>0.64556961999999996</v>
      </c>
      <c r="H41">
        <v>0.90079365</v>
      </c>
      <c r="I41">
        <v>0.80243902</v>
      </c>
      <c r="J41">
        <v>0.46327684000000002</v>
      </c>
      <c r="K41">
        <v>18.891732279999999</v>
      </c>
      <c r="L41" t="s">
        <v>181</v>
      </c>
      <c r="M41">
        <v>23003</v>
      </c>
      <c r="N41">
        <v>673237</v>
      </c>
    </row>
    <row r="42" spans="1:14" x14ac:dyDescent="0.45">
      <c r="A42" t="s">
        <v>199</v>
      </c>
      <c r="B42" t="s">
        <v>98</v>
      </c>
      <c r="C42">
        <v>197</v>
      </c>
      <c r="D42">
        <v>0.26344086</v>
      </c>
      <c r="E42">
        <v>0.69597989999999998</v>
      </c>
      <c r="F42">
        <v>0.48701298999999998</v>
      </c>
      <c r="G42">
        <v>0.64285714000000005</v>
      </c>
      <c r="H42">
        <v>0.86281587999999998</v>
      </c>
      <c r="I42">
        <v>0.80533332999999996</v>
      </c>
      <c r="J42">
        <v>0.51688312000000003</v>
      </c>
      <c r="K42">
        <v>18.87740806</v>
      </c>
      <c r="L42" t="s">
        <v>199</v>
      </c>
      <c r="M42">
        <v>17982</v>
      </c>
      <c r="N42">
        <v>664034</v>
      </c>
    </row>
    <row r="43" spans="1:14" x14ac:dyDescent="0.45">
      <c r="A43" t="s">
        <v>144</v>
      </c>
      <c r="B43" t="s">
        <v>26</v>
      </c>
      <c r="C43">
        <v>232</v>
      </c>
      <c r="D43">
        <v>0.33257919000000002</v>
      </c>
      <c r="E43">
        <v>0.62562814</v>
      </c>
      <c r="F43">
        <v>0.47142856999999999</v>
      </c>
      <c r="G43">
        <v>0.62585033999999995</v>
      </c>
      <c r="H43">
        <v>0.91566265000000002</v>
      </c>
      <c r="I43">
        <v>0.80808080999999998</v>
      </c>
      <c r="J43">
        <v>0.47380951999999998</v>
      </c>
      <c r="K43">
        <v>18.87664474</v>
      </c>
      <c r="L43" t="s">
        <v>144</v>
      </c>
      <c r="M43">
        <v>19556</v>
      </c>
      <c r="N43">
        <v>670541</v>
      </c>
    </row>
    <row r="44" spans="1:14" x14ac:dyDescent="0.45">
      <c r="A44" t="s">
        <v>205</v>
      </c>
      <c r="B44" t="s">
        <v>121</v>
      </c>
      <c r="C44">
        <v>197</v>
      </c>
      <c r="D44">
        <v>0.26849315000000001</v>
      </c>
      <c r="E44">
        <v>0.66589326999999998</v>
      </c>
      <c r="F44">
        <v>0.48366833999999997</v>
      </c>
      <c r="G44">
        <v>0.56122448999999996</v>
      </c>
      <c r="H44">
        <v>0.82229965000000005</v>
      </c>
      <c r="I44">
        <v>0.75584415999999999</v>
      </c>
      <c r="J44">
        <v>0.54145728999999998</v>
      </c>
      <c r="K44">
        <v>18.865771809999998</v>
      </c>
      <c r="L44" t="s">
        <v>205</v>
      </c>
      <c r="M44">
        <v>25807</v>
      </c>
      <c r="N44">
        <v>669707</v>
      </c>
    </row>
    <row r="45" spans="1:14" x14ac:dyDescent="0.45">
      <c r="A45" t="s">
        <v>120</v>
      </c>
      <c r="B45" t="s">
        <v>121</v>
      </c>
      <c r="C45">
        <v>188</v>
      </c>
      <c r="D45">
        <v>0.21629213</v>
      </c>
      <c r="E45">
        <v>0.63043477999999997</v>
      </c>
      <c r="F45">
        <v>0.42679558000000001</v>
      </c>
      <c r="G45">
        <v>0.61038961000000003</v>
      </c>
      <c r="H45">
        <v>0.86637931000000001</v>
      </c>
      <c r="I45">
        <v>0.802589</v>
      </c>
      <c r="J45">
        <v>0.50828728999999995</v>
      </c>
      <c r="K45">
        <v>18.850187269999999</v>
      </c>
      <c r="L45" t="s">
        <v>120</v>
      </c>
      <c r="M45">
        <v>16572</v>
      </c>
      <c r="N45">
        <v>656582</v>
      </c>
    </row>
    <row r="46" spans="1:14" x14ac:dyDescent="0.45">
      <c r="A46" t="s">
        <v>150</v>
      </c>
      <c r="B46" t="s">
        <v>96</v>
      </c>
      <c r="C46">
        <v>182</v>
      </c>
      <c r="D46">
        <v>0.26913579999999998</v>
      </c>
      <c r="E46">
        <v>0.66935484000000001</v>
      </c>
      <c r="F46">
        <v>0.46074646000000002</v>
      </c>
      <c r="G46">
        <v>0.4587156</v>
      </c>
      <c r="H46">
        <v>0.81124498</v>
      </c>
      <c r="I46">
        <v>0.70391060999999999</v>
      </c>
      <c r="J46">
        <v>0.47876447999999999</v>
      </c>
      <c r="K46">
        <v>18.847715740000002</v>
      </c>
      <c r="L46" t="s">
        <v>150</v>
      </c>
      <c r="M46">
        <v>26319</v>
      </c>
      <c r="N46">
        <v>683737</v>
      </c>
    </row>
    <row r="47" spans="1:14" x14ac:dyDescent="0.45">
      <c r="A47" t="s">
        <v>31</v>
      </c>
      <c r="B47" t="s">
        <v>32</v>
      </c>
      <c r="C47">
        <v>245</v>
      </c>
      <c r="D47">
        <v>0.17519684999999999</v>
      </c>
      <c r="E47">
        <v>0.68463074000000002</v>
      </c>
      <c r="F47">
        <v>0.42814668</v>
      </c>
      <c r="G47">
        <v>0.32584269999999999</v>
      </c>
      <c r="H47">
        <v>0.78425655999999999</v>
      </c>
      <c r="I47">
        <v>0.68981481</v>
      </c>
      <c r="J47">
        <v>0.49653122</v>
      </c>
      <c r="K47">
        <v>18.84183007</v>
      </c>
      <c r="L47" t="s">
        <v>31</v>
      </c>
      <c r="M47">
        <v>15640</v>
      </c>
      <c r="N47">
        <v>592450</v>
      </c>
    </row>
    <row r="48" spans="1:14" x14ac:dyDescent="0.45">
      <c r="A48" t="s">
        <v>134</v>
      </c>
      <c r="B48" t="s">
        <v>76</v>
      </c>
      <c r="C48">
        <v>178</v>
      </c>
      <c r="D48">
        <v>0.32727273000000001</v>
      </c>
      <c r="E48">
        <v>0.66771159999999996</v>
      </c>
      <c r="F48">
        <v>0.49460709000000003</v>
      </c>
      <c r="G48">
        <v>0.52777777999999997</v>
      </c>
      <c r="H48">
        <v>0.84507041999999999</v>
      </c>
      <c r="I48">
        <v>0.73831776000000005</v>
      </c>
      <c r="J48">
        <v>0.49152541999999999</v>
      </c>
      <c r="K48">
        <v>18.817409770000001</v>
      </c>
      <c r="L48" t="s">
        <v>134</v>
      </c>
      <c r="M48">
        <v>25816</v>
      </c>
      <c r="N48">
        <v>669127</v>
      </c>
    </row>
    <row r="49" spans="1:14" x14ac:dyDescent="0.45">
      <c r="A49" t="s">
        <v>124</v>
      </c>
      <c r="B49" t="s">
        <v>125</v>
      </c>
      <c r="C49">
        <v>217</v>
      </c>
      <c r="D49">
        <v>0.39447236000000002</v>
      </c>
      <c r="E49">
        <v>0.69064747999999998</v>
      </c>
      <c r="F49">
        <v>0.54601226999999997</v>
      </c>
      <c r="G49">
        <v>0.68152866000000001</v>
      </c>
      <c r="H49">
        <v>0.84722222000000003</v>
      </c>
      <c r="I49">
        <v>0.78876404</v>
      </c>
      <c r="J49">
        <v>0.51165643999999999</v>
      </c>
      <c r="K49">
        <v>18.80234506</v>
      </c>
      <c r="L49" t="s">
        <v>124</v>
      </c>
      <c r="M49">
        <v>25768</v>
      </c>
      <c r="N49">
        <v>682928</v>
      </c>
    </row>
    <row r="50" spans="1:14" x14ac:dyDescent="0.45">
      <c r="A50" t="s">
        <v>201</v>
      </c>
      <c r="B50" t="s">
        <v>64</v>
      </c>
      <c r="C50">
        <v>191</v>
      </c>
      <c r="D50">
        <v>0.26224784000000001</v>
      </c>
      <c r="E50">
        <v>0.6875</v>
      </c>
      <c r="F50">
        <v>0.48995983999999998</v>
      </c>
      <c r="G50">
        <v>0.50549451000000001</v>
      </c>
      <c r="H50">
        <v>0.86181817999999999</v>
      </c>
      <c r="I50">
        <v>0.77322404</v>
      </c>
      <c r="J50">
        <v>0.53547522999999997</v>
      </c>
      <c r="K50">
        <v>18.780575540000001</v>
      </c>
      <c r="L50" t="s">
        <v>201</v>
      </c>
      <c r="M50">
        <v>17907</v>
      </c>
      <c r="N50">
        <v>663898</v>
      </c>
    </row>
    <row r="51" spans="1:14" x14ac:dyDescent="0.45">
      <c r="A51" t="s">
        <v>213</v>
      </c>
      <c r="B51" t="s">
        <v>98</v>
      </c>
      <c r="C51">
        <v>194</v>
      </c>
      <c r="D51">
        <v>0.21739130000000001</v>
      </c>
      <c r="E51">
        <v>0.60332542</v>
      </c>
      <c r="F51">
        <v>0.41748768000000003</v>
      </c>
      <c r="G51">
        <v>0.49411765000000002</v>
      </c>
      <c r="H51">
        <v>0.79921260000000005</v>
      </c>
      <c r="I51">
        <v>0.72271386000000004</v>
      </c>
      <c r="J51">
        <v>0.51847290999999995</v>
      </c>
      <c r="K51">
        <v>18.772357719999999</v>
      </c>
      <c r="L51" t="s">
        <v>213</v>
      </c>
      <c r="M51">
        <v>14274</v>
      </c>
      <c r="N51">
        <v>571745</v>
      </c>
    </row>
    <row r="52" spans="1:14" x14ac:dyDescent="0.45">
      <c r="A52" t="s">
        <v>153</v>
      </c>
      <c r="B52" t="s">
        <v>90</v>
      </c>
      <c r="C52">
        <v>217</v>
      </c>
      <c r="D52">
        <v>0.3062645</v>
      </c>
      <c r="E52">
        <v>0.60146699000000003</v>
      </c>
      <c r="F52">
        <v>0.45</v>
      </c>
      <c r="G52">
        <v>0.66666667000000002</v>
      </c>
      <c r="H52">
        <v>0.89024389999999998</v>
      </c>
      <c r="I52">
        <v>0.81216931000000003</v>
      </c>
      <c r="J52">
        <v>0.48690475999999999</v>
      </c>
      <c r="K52">
        <v>18.759229529999999</v>
      </c>
      <c r="L52" t="s">
        <v>153</v>
      </c>
      <c r="M52">
        <v>9777</v>
      </c>
      <c r="N52">
        <v>571448</v>
      </c>
    </row>
    <row r="53" spans="1:14" x14ac:dyDescent="0.45">
      <c r="A53" t="s">
        <v>80</v>
      </c>
      <c r="B53" t="s">
        <v>55</v>
      </c>
      <c r="C53">
        <v>187</v>
      </c>
      <c r="D53">
        <v>0.31215470000000001</v>
      </c>
      <c r="E53">
        <v>0.69333332999999997</v>
      </c>
      <c r="F53">
        <v>0.50610582999999998</v>
      </c>
      <c r="G53">
        <v>0.62831857999999996</v>
      </c>
      <c r="H53">
        <v>0.81153845999999996</v>
      </c>
      <c r="I53">
        <v>0.75603217</v>
      </c>
      <c r="J53">
        <v>0.50881953999999996</v>
      </c>
      <c r="K53">
        <v>18.750902530000001</v>
      </c>
      <c r="L53" t="s">
        <v>80</v>
      </c>
      <c r="M53">
        <v>17350</v>
      </c>
      <c r="N53">
        <v>646240</v>
      </c>
    </row>
    <row r="54" spans="1:14" x14ac:dyDescent="0.45">
      <c r="A54" t="s">
        <v>106</v>
      </c>
      <c r="B54" t="s">
        <v>30</v>
      </c>
      <c r="C54">
        <v>228</v>
      </c>
      <c r="D54">
        <v>0.29102844999999999</v>
      </c>
      <c r="E54">
        <v>0.73504274000000003</v>
      </c>
      <c r="F54">
        <v>0.51567567999999997</v>
      </c>
      <c r="G54">
        <v>0.43609023000000002</v>
      </c>
      <c r="H54">
        <v>0.80232557999999998</v>
      </c>
      <c r="I54">
        <v>0.70020963999999997</v>
      </c>
      <c r="J54">
        <v>0.50594594999999998</v>
      </c>
      <c r="K54">
        <v>18.74568966</v>
      </c>
      <c r="L54" t="s">
        <v>107</v>
      </c>
      <c r="M54">
        <v>13066</v>
      </c>
      <c r="N54">
        <v>606192</v>
      </c>
    </row>
    <row r="55" spans="1:14" x14ac:dyDescent="0.45">
      <c r="A55" t="s">
        <v>147</v>
      </c>
      <c r="B55" t="s">
        <v>47</v>
      </c>
      <c r="C55">
        <v>214</v>
      </c>
      <c r="D55">
        <v>0.46089384999999999</v>
      </c>
      <c r="E55">
        <v>0.73441734000000003</v>
      </c>
      <c r="F55">
        <v>0.59972490000000001</v>
      </c>
      <c r="G55">
        <v>0.59393938999999996</v>
      </c>
      <c r="H55">
        <v>0.83763838000000002</v>
      </c>
      <c r="I55">
        <v>0.74541283999999997</v>
      </c>
      <c r="J55">
        <v>0.50756533999999998</v>
      </c>
      <c r="K55">
        <v>18.729411760000001</v>
      </c>
      <c r="L55" t="s">
        <v>147</v>
      </c>
      <c r="M55">
        <v>25931</v>
      </c>
      <c r="N55">
        <v>671739</v>
      </c>
    </row>
    <row r="56" spans="1:14" x14ac:dyDescent="0.45">
      <c r="A56" t="s">
        <v>113</v>
      </c>
      <c r="B56" t="s">
        <v>70</v>
      </c>
      <c r="C56">
        <v>233</v>
      </c>
      <c r="D56">
        <v>0.20261438000000001</v>
      </c>
      <c r="E56">
        <v>0.68098159999999996</v>
      </c>
      <c r="F56">
        <v>0.44936709000000002</v>
      </c>
      <c r="G56">
        <v>0.46236558999999999</v>
      </c>
      <c r="H56">
        <v>0.86786786999999999</v>
      </c>
      <c r="I56">
        <v>0.77934272000000004</v>
      </c>
      <c r="J56">
        <v>0.51582278000000004</v>
      </c>
      <c r="K56">
        <v>18.72284123</v>
      </c>
      <c r="L56" t="s">
        <v>113</v>
      </c>
      <c r="M56">
        <v>19611</v>
      </c>
      <c r="N56">
        <v>665489</v>
      </c>
    </row>
    <row r="57" spans="1:14" x14ac:dyDescent="0.45">
      <c r="A57" t="s">
        <v>33</v>
      </c>
      <c r="B57" t="s">
        <v>30</v>
      </c>
      <c r="C57">
        <v>239</v>
      </c>
      <c r="D57">
        <v>0.27173913</v>
      </c>
      <c r="E57">
        <v>0.65756303000000005</v>
      </c>
      <c r="F57">
        <v>0.46794871999999998</v>
      </c>
      <c r="G57">
        <v>0.61599999999999999</v>
      </c>
      <c r="H57">
        <v>0.83706069999999999</v>
      </c>
      <c r="I57">
        <v>0.77397260000000001</v>
      </c>
      <c r="J57">
        <v>0.50854701000000002</v>
      </c>
      <c r="K57">
        <v>18.71304348</v>
      </c>
      <c r="L57" t="s">
        <v>33</v>
      </c>
      <c r="M57">
        <v>19755</v>
      </c>
      <c r="N57">
        <v>660271</v>
      </c>
    </row>
    <row r="58" spans="1:14" x14ac:dyDescent="0.45">
      <c r="A58" t="s">
        <v>65</v>
      </c>
      <c r="B58" t="s">
        <v>26</v>
      </c>
      <c r="C58">
        <v>223</v>
      </c>
      <c r="D58">
        <v>0.37288136</v>
      </c>
      <c r="E58">
        <v>0.70026524999999995</v>
      </c>
      <c r="F58">
        <v>0.52911392000000002</v>
      </c>
      <c r="G58">
        <v>0.51298701000000002</v>
      </c>
      <c r="H58">
        <v>0.93560606000000002</v>
      </c>
      <c r="I58">
        <v>0.77990431000000005</v>
      </c>
      <c r="J58">
        <v>0.47721519000000001</v>
      </c>
      <c r="K58">
        <v>18.686274510000001</v>
      </c>
      <c r="L58" t="s">
        <v>66</v>
      </c>
      <c r="M58">
        <v>21636</v>
      </c>
      <c r="N58">
        <v>665161</v>
      </c>
    </row>
    <row r="59" spans="1:14" x14ac:dyDescent="0.45">
      <c r="A59" t="s">
        <v>75</v>
      </c>
      <c r="B59" t="s">
        <v>76</v>
      </c>
      <c r="C59">
        <v>174</v>
      </c>
      <c r="D59">
        <v>0.30167598000000001</v>
      </c>
      <c r="E59">
        <v>0.68562873999999996</v>
      </c>
      <c r="F59">
        <v>0.48699421999999998</v>
      </c>
      <c r="G59">
        <v>0.37962963</v>
      </c>
      <c r="H59">
        <v>0.81222707000000005</v>
      </c>
      <c r="I59">
        <v>0.67359049999999998</v>
      </c>
      <c r="J59">
        <v>0.48265896000000003</v>
      </c>
      <c r="K59">
        <v>18.685436889999998</v>
      </c>
      <c r="L59" t="s">
        <v>75</v>
      </c>
      <c r="M59">
        <v>19627</v>
      </c>
      <c r="N59">
        <v>667670</v>
      </c>
    </row>
    <row r="60" spans="1:14" x14ac:dyDescent="0.45">
      <c r="A60" t="s">
        <v>220</v>
      </c>
      <c r="B60" t="s">
        <v>64</v>
      </c>
      <c r="C60">
        <v>169</v>
      </c>
      <c r="D60">
        <v>0.39534883999999998</v>
      </c>
      <c r="E60">
        <v>0.71768706999999998</v>
      </c>
      <c r="F60">
        <v>0.54388714999999999</v>
      </c>
      <c r="G60">
        <v>0.5</v>
      </c>
      <c r="H60">
        <v>0.88151659000000004</v>
      </c>
      <c r="I60">
        <v>0.73198847</v>
      </c>
      <c r="J60">
        <v>0.46081505</v>
      </c>
      <c r="K60">
        <v>18.682608699999999</v>
      </c>
      <c r="L60" t="s">
        <v>220</v>
      </c>
      <c r="M60">
        <v>20543</v>
      </c>
      <c r="N60">
        <v>660707</v>
      </c>
    </row>
    <row r="61" spans="1:14" x14ac:dyDescent="0.45">
      <c r="A61" t="s">
        <v>116</v>
      </c>
      <c r="B61" t="s">
        <v>53</v>
      </c>
      <c r="C61">
        <v>250</v>
      </c>
      <c r="D61">
        <v>0.27415729999999999</v>
      </c>
      <c r="E61">
        <v>0.72098214000000005</v>
      </c>
      <c r="F61">
        <v>0.49832027000000001</v>
      </c>
      <c r="G61">
        <v>0.50819672000000005</v>
      </c>
      <c r="H61">
        <v>0.85139319000000002</v>
      </c>
      <c r="I61">
        <v>0.75730337000000003</v>
      </c>
      <c r="J61">
        <v>0.50167972999999999</v>
      </c>
      <c r="K61">
        <v>18.673437499999999</v>
      </c>
      <c r="L61" t="s">
        <v>116</v>
      </c>
      <c r="M61">
        <v>19709</v>
      </c>
      <c r="N61">
        <v>665487</v>
      </c>
    </row>
    <row r="62" spans="1:14" x14ac:dyDescent="0.45">
      <c r="A62" t="s">
        <v>180</v>
      </c>
      <c r="B62" t="s">
        <v>78</v>
      </c>
      <c r="C62">
        <v>188</v>
      </c>
      <c r="D62">
        <v>0.26153845999999997</v>
      </c>
      <c r="E62">
        <v>0.61182519000000002</v>
      </c>
      <c r="F62">
        <v>0.43645699999999998</v>
      </c>
      <c r="G62">
        <v>0.58823528999999997</v>
      </c>
      <c r="H62">
        <v>0.84453781999999999</v>
      </c>
      <c r="I62">
        <v>0.76764706000000005</v>
      </c>
      <c r="J62">
        <v>0.49935815</v>
      </c>
      <c r="K62">
        <v>18.666666670000001</v>
      </c>
      <c r="L62" t="s">
        <v>180</v>
      </c>
      <c r="M62">
        <v>2396</v>
      </c>
      <c r="N62">
        <v>467793</v>
      </c>
    </row>
    <row r="63" spans="1:14" x14ac:dyDescent="0.45">
      <c r="A63" t="s">
        <v>130</v>
      </c>
      <c r="B63" t="s">
        <v>125</v>
      </c>
      <c r="C63">
        <v>169</v>
      </c>
      <c r="D63">
        <v>0.35161290000000001</v>
      </c>
      <c r="E63">
        <v>0.63696370000000002</v>
      </c>
      <c r="F63">
        <v>0.49265904999999999</v>
      </c>
      <c r="G63">
        <v>0.64220182999999997</v>
      </c>
      <c r="H63">
        <v>0.89119170999999997</v>
      </c>
      <c r="I63">
        <v>0.8013245</v>
      </c>
      <c r="J63">
        <v>0.49429037999999997</v>
      </c>
      <c r="K63">
        <v>18.666666670000001</v>
      </c>
      <c r="L63" t="s">
        <v>131</v>
      </c>
      <c r="M63">
        <v>20391</v>
      </c>
      <c r="N63">
        <v>671277</v>
      </c>
    </row>
    <row r="64" spans="1:14" x14ac:dyDescent="0.45">
      <c r="A64" t="s">
        <v>109</v>
      </c>
      <c r="B64" t="s">
        <v>43</v>
      </c>
      <c r="C64">
        <v>179</v>
      </c>
      <c r="D64">
        <v>0.34159780000000001</v>
      </c>
      <c r="E64">
        <v>0.63719512</v>
      </c>
      <c r="F64">
        <v>0.48191026999999997</v>
      </c>
      <c r="G64">
        <v>0.46774194000000002</v>
      </c>
      <c r="H64">
        <v>0.81339713000000002</v>
      </c>
      <c r="I64">
        <v>0.68468468000000005</v>
      </c>
      <c r="J64">
        <v>0.47467438000000001</v>
      </c>
      <c r="K64">
        <v>18.647058820000002</v>
      </c>
      <c r="L64" t="s">
        <v>110</v>
      </c>
      <c r="M64">
        <v>23401</v>
      </c>
      <c r="N64">
        <v>676609</v>
      </c>
    </row>
    <row r="65" spans="1:14" x14ac:dyDescent="0.45">
      <c r="A65" t="s">
        <v>82</v>
      </c>
      <c r="B65" t="s">
        <v>38</v>
      </c>
      <c r="C65">
        <v>233</v>
      </c>
      <c r="D65">
        <v>0.24713958999999999</v>
      </c>
      <c r="E65">
        <v>0.6892779</v>
      </c>
      <c r="F65">
        <v>0.47315436</v>
      </c>
      <c r="G65">
        <v>0.44444444</v>
      </c>
      <c r="H65">
        <v>0.84126984000000005</v>
      </c>
      <c r="I65">
        <v>0.73995272000000001</v>
      </c>
      <c r="J65">
        <v>0.51118567999999998</v>
      </c>
      <c r="K65">
        <v>18.62900763</v>
      </c>
      <c r="L65" t="s">
        <v>82</v>
      </c>
      <c r="M65">
        <v>15986</v>
      </c>
      <c r="N65">
        <v>642715</v>
      </c>
    </row>
    <row r="66" spans="1:14" x14ac:dyDescent="0.45">
      <c r="A66" t="s">
        <v>202</v>
      </c>
      <c r="B66" t="s">
        <v>86</v>
      </c>
      <c r="C66">
        <v>177</v>
      </c>
      <c r="D66">
        <v>0.29442971000000001</v>
      </c>
      <c r="E66">
        <v>0.70645161000000001</v>
      </c>
      <c r="F66">
        <v>0.48034934000000001</v>
      </c>
      <c r="G66">
        <v>0.57657658000000001</v>
      </c>
      <c r="H66">
        <v>0.84018265000000003</v>
      </c>
      <c r="I66">
        <v>0.75151515000000002</v>
      </c>
      <c r="J66">
        <v>0.45123725999999997</v>
      </c>
      <c r="K66">
        <v>18.627952759999999</v>
      </c>
      <c r="L66" t="s">
        <v>202</v>
      </c>
      <c r="M66">
        <v>14221</v>
      </c>
      <c r="N66">
        <v>624585</v>
      </c>
    </row>
    <row r="67" spans="1:14" x14ac:dyDescent="0.45">
      <c r="A67" t="s">
        <v>114</v>
      </c>
      <c r="B67" t="s">
        <v>47</v>
      </c>
      <c r="C67">
        <v>222</v>
      </c>
      <c r="D67">
        <v>0.19859813000000001</v>
      </c>
      <c r="E67">
        <v>0.71278825999999995</v>
      </c>
      <c r="F67">
        <v>0.46961325999999998</v>
      </c>
      <c r="G67">
        <v>0.61176470999999999</v>
      </c>
      <c r="H67">
        <v>0.78823529000000003</v>
      </c>
      <c r="I67">
        <v>0.75294117999999999</v>
      </c>
      <c r="J67">
        <v>0.52707181999999997</v>
      </c>
      <c r="K67">
        <v>18.624447719999999</v>
      </c>
      <c r="L67" t="s">
        <v>115</v>
      </c>
      <c r="M67">
        <v>18401</v>
      </c>
      <c r="N67">
        <v>660670</v>
      </c>
    </row>
    <row r="68" spans="1:14" x14ac:dyDescent="0.45">
      <c r="A68" t="s">
        <v>172</v>
      </c>
      <c r="B68" t="s">
        <v>125</v>
      </c>
      <c r="C68">
        <v>198</v>
      </c>
      <c r="D68">
        <v>0.20867209</v>
      </c>
      <c r="E68">
        <v>0.59347826000000004</v>
      </c>
      <c r="F68">
        <v>0.42219541999999999</v>
      </c>
      <c r="G68">
        <v>0.54545454999999998</v>
      </c>
      <c r="H68">
        <v>0.83516484000000002</v>
      </c>
      <c r="I68">
        <v>0.77142856999999998</v>
      </c>
      <c r="J68">
        <v>0.55488539999999997</v>
      </c>
      <c r="K68">
        <v>18.623003189999999</v>
      </c>
      <c r="L68" t="s">
        <v>172</v>
      </c>
      <c r="M68">
        <v>13590</v>
      </c>
      <c r="N68">
        <v>608385</v>
      </c>
    </row>
    <row r="69" spans="1:14" x14ac:dyDescent="0.45">
      <c r="A69" t="s">
        <v>185</v>
      </c>
      <c r="B69" t="s">
        <v>68</v>
      </c>
      <c r="C69">
        <v>213</v>
      </c>
      <c r="D69">
        <v>0.31</v>
      </c>
      <c r="E69">
        <v>0.68932039000000001</v>
      </c>
      <c r="F69">
        <v>0.50246305000000002</v>
      </c>
      <c r="G69">
        <v>0.60483871</v>
      </c>
      <c r="H69">
        <v>0.89084507000000002</v>
      </c>
      <c r="I69">
        <v>0.80392156999999997</v>
      </c>
      <c r="J69">
        <v>0.50738916000000001</v>
      </c>
      <c r="K69">
        <v>18.621848740000001</v>
      </c>
      <c r="L69" t="s">
        <v>185</v>
      </c>
      <c r="M69">
        <v>19238</v>
      </c>
      <c r="N69">
        <v>666971</v>
      </c>
    </row>
    <row r="70" spans="1:14" x14ac:dyDescent="0.45">
      <c r="A70" t="s">
        <v>206</v>
      </c>
      <c r="B70" t="s">
        <v>70</v>
      </c>
      <c r="C70">
        <v>201</v>
      </c>
      <c r="D70">
        <v>0.20175439000000001</v>
      </c>
      <c r="E70">
        <v>0.74307305000000001</v>
      </c>
      <c r="F70">
        <v>0.49255750999999998</v>
      </c>
      <c r="G70">
        <v>0.46376812000000001</v>
      </c>
      <c r="H70">
        <v>0.87118644000000001</v>
      </c>
      <c r="I70">
        <v>0.79395603999999997</v>
      </c>
      <c r="J70">
        <v>0.53721244999999995</v>
      </c>
      <c r="K70">
        <v>18.609259260000002</v>
      </c>
      <c r="L70" t="s">
        <v>206</v>
      </c>
      <c r="M70">
        <v>12856</v>
      </c>
      <c r="N70">
        <v>543807</v>
      </c>
    </row>
    <row r="71" spans="1:14" x14ac:dyDescent="0.45">
      <c r="A71" t="s">
        <v>57</v>
      </c>
      <c r="B71" t="s">
        <v>35</v>
      </c>
      <c r="C71">
        <v>221</v>
      </c>
      <c r="D71">
        <v>0.33796295999999998</v>
      </c>
      <c r="E71">
        <v>0.60592254999999995</v>
      </c>
      <c r="F71">
        <v>0.47301952000000003</v>
      </c>
      <c r="G71">
        <v>0.69863014000000001</v>
      </c>
      <c r="H71">
        <v>0.89473683999999998</v>
      </c>
      <c r="I71">
        <v>0.82524271999999999</v>
      </c>
      <c r="J71">
        <v>0.50401837000000005</v>
      </c>
      <c r="K71">
        <v>18.608964449999998</v>
      </c>
      <c r="L71" t="s">
        <v>57</v>
      </c>
      <c r="M71">
        <v>26288</v>
      </c>
      <c r="N71">
        <v>668939</v>
      </c>
    </row>
    <row r="72" spans="1:14" x14ac:dyDescent="0.45">
      <c r="A72" t="s">
        <v>129</v>
      </c>
      <c r="B72" t="s">
        <v>118</v>
      </c>
      <c r="C72">
        <v>203</v>
      </c>
      <c r="D72">
        <v>0.20048309</v>
      </c>
      <c r="E72">
        <v>0.56781609</v>
      </c>
      <c r="F72">
        <v>0.38869258000000001</v>
      </c>
      <c r="G72">
        <v>0.69879517999999996</v>
      </c>
      <c r="H72">
        <v>0.81781377</v>
      </c>
      <c r="I72">
        <v>0.78787879000000005</v>
      </c>
      <c r="J72">
        <v>0.51236749000000004</v>
      </c>
      <c r="K72">
        <v>18.605590060000001</v>
      </c>
      <c r="L72" t="s">
        <v>129</v>
      </c>
      <c r="M72">
        <v>11445</v>
      </c>
      <c r="N72">
        <v>592192</v>
      </c>
    </row>
    <row r="73" spans="1:14" x14ac:dyDescent="0.45">
      <c r="A73" t="s">
        <v>157</v>
      </c>
      <c r="B73" t="s">
        <v>121</v>
      </c>
      <c r="C73">
        <v>242</v>
      </c>
      <c r="D73">
        <v>0.27642275999999999</v>
      </c>
      <c r="E73">
        <v>0.64052288000000002</v>
      </c>
      <c r="F73">
        <v>0.45215562999999998</v>
      </c>
      <c r="G73">
        <v>0.49264706000000003</v>
      </c>
      <c r="H73">
        <v>0.84013605000000002</v>
      </c>
      <c r="I73">
        <v>0.73023256000000003</v>
      </c>
      <c r="J73">
        <v>0.48264984</v>
      </c>
      <c r="K73">
        <v>18.57627119</v>
      </c>
      <c r="L73" t="s">
        <v>157</v>
      </c>
      <c r="M73">
        <v>19326</v>
      </c>
      <c r="N73">
        <v>668804</v>
      </c>
    </row>
    <row r="74" spans="1:14" x14ac:dyDescent="0.45">
      <c r="A74" t="s">
        <v>192</v>
      </c>
      <c r="B74" t="s">
        <v>32</v>
      </c>
      <c r="C74">
        <v>227</v>
      </c>
      <c r="D74">
        <v>0.24109015</v>
      </c>
      <c r="E74">
        <v>0.68154157999999998</v>
      </c>
      <c r="F74">
        <v>0.46494845000000001</v>
      </c>
      <c r="G74">
        <v>0.61739129999999998</v>
      </c>
      <c r="H74">
        <v>0.8125</v>
      </c>
      <c r="I74">
        <v>0.76274945000000005</v>
      </c>
      <c r="J74">
        <v>0.50824742000000001</v>
      </c>
      <c r="K74">
        <v>18.56486486</v>
      </c>
      <c r="L74" t="s">
        <v>192</v>
      </c>
      <c r="M74">
        <v>16997</v>
      </c>
      <c r="N74">
        <v>650402</v>
      </c>
    </row>
    <row r="75" spans="1:14" x14ac:dyDescent="0.45">
      <c r="A75" t="s">
        <v>59</v>
      </c>
      <c r="B75" t="s">
        <v>38</v>
      </c>
      <c r="C75">
        <v>188</v>
      </c>
      <c r="D75">
        <v>0.24085366</v>
      </c>
      <c r="E75">
        <v>0.60250000000000004</v>
      </c>
      <c r="F75">
        <v>0.43956044</v>
      </c>
      <c r="G75">
        <v>0.74683544000000002</v>
      </c>
      <c r="H75">
        <v>0.92946057999999998</v>
      </c>
      <c r="I75">
        <v>0.88437500000000002</v>
      </c>
      <c r="J75">
        <v>0.54945054999999998</v>
      </c>
      <c r="K75">
        <v>18.558659219999999</v>
      </c>
      <c r="L75" t="s">
        <v>59</v>
      </c>
      <c r="M75">
        <v>22186</v>
      </c>
      <c r="N75">
        <v>668930</v>
      </c>
    </row>
    <row r="76" spans="1:14" x14ac:dyDescent="0.45">
      <c r="A76" t="s">
        <v>182</v>
      </c>
      <c r="B76" t="s">
        <v>26</v>
      </c>
      <c r="C76">
        <v>220</v>
      </c>
      <c r="D76">
        <v>0.22448979999999999</v>
      </c>
      <c r="E76">
        <v>0.62247191000000002</v>
      </c>
      <c r="F76">
        <v>0.43608123999999998</v>
      </c>
      <c r="G76">
        <v>0.71590909000000003</v>
      </c>
      <c r="H76">
        <v>0.94584838000000004</v>
      </c>
      <c r="I76">
        <v>0.89041095999999997</v>
      </c>
      <c r="J76">
        <v>0.53166069000000005</v>
      </c>
      <c r="K76">
        <v>18.544715450000002</v>
      </c>
      <c r="L76" t="s">
        <v>182</v>
      </c>
      <c r="M76">
        <v>17678</v>
      </c>
      <c r="N76">
        <v>608324</v>
      </c>
    </row>
    <row r="77" spans="1:14" x14ac:dyDescent="0.45">
      <c r="A77" t="s">
        <v>169</v>
      </c>
      <c r="B77" t="s">
        <v>90</v>
      </c>
      <c r="C77">
        <v>176</v>
      </c>
      <c r="D77">
        <v>0.31111111000000002</v>
      </c>
      <c r="E77">
        <v>0.66666667000000002</v>
      </c>
      <c r="F77">
        <v>0.48663854000000001</v>
      </c>
      <c r="G77">
        <v>0.36607142999999998</v>
      </c>
      <c r="H77">
        <v>0.74786324999999998</v>
      </c>
      <c r="I77">
        <v>0.62427745999999995</v>
      </c>
      <c r="J77">
        <v>0.49367088999999997</v>
      </c>
      <c r="K77">
        <v>18.523452160000001</v>
      </c>
      <c r="L77" t="s">
        <v>169</v>
      </c>
      <c r="M77">
        <v>22263</v>
      </c>
      <c r="N77">
        <v>669357</v>
      </c>
    </row>
    <row r="78" spans="1:14" x14ac:dyDescent="0.45">
      <c r="A78" t="s">
        <v>69</v>
      </c>
      <c r="B78" t="s">
        <v>70</v>
      </c>
      <c r="C78">
        <v>188</v>
      </c>
      <c r="D78">
        <v>0.23268697999999999</v>
      </c>
      <c r="E78">
        <v>0.64646464999999997</v>
      </c>
      <c r="F78">
        <v>0.44914134999999999</v>
      </c>
      <c r="G78">
        <v>0.65476190000000001</v>
      </c>
      <c r="H78">
        <v>0.8515625</v>
      </c>
      <c r="I78">
        <v>0.80294118000000003</v>
      </c>
      <c r="J78">
        <v>0.52311757000000003</v>
      </c>
      <c r="K78">
        <v>18.463667820000001</v>
      </c>
      <c r="L78" t="s">
        <v>69</v>
      </c>
      <c r="M78">
        <v>19918</v>
      </c>
      <c r="N78">
        <v>662139</v>
      </c>
    </row>
    <row r="79" spans="1:14" x14ac:dyDescent="0.45">
      <c r="A79" t="s">
        <v>177</v>
      </c>
      <c r="B79" t="s">
        <v>49</v>
      </c>
      <c r="C79">
        <v>172</v>
      </c>
      <c r="D79">
        <v>0.29394812999999997</v>
      </c>
      <c r="E79">
        <v>0.68932039000000001</v>
      </c>
      <c r="F79">
        <v>0.48018293000000001</v>
      </c>
      <c r="G79">
        <v>0.60784313999999995</v>
      </c>
      <c r="H79">
        <v>0.88262910999999999</v>
      </c>
      <c r="I79">
        <v>0.79365079000000005</v>
      </c>
      <c r="J79">
        <v>0.47103658999999998</v>
      </c>
      <c r="K79">
        <v>18.459459460000001</v>
      </c>
      <c r="L79" t="s">
        <v>177</v>
      </c>
      <c r="M79">
        <v>23690</v>
      </c>
      <c r="N79">
        <v>677587</v>
      </c>
    </row>
    <row r="80" spans="1:14" x14ac:dyDescent="0.45">
      <c r="A80" t="s">
        <v>179</v>
      </c>
      <c r="B80" t="s">
        <v>53</v>
      </c>
      <c r="C80">
        <v>200</v>
      </c>
      <c r="D80">
        <v>0.25490195999999998</v>
      </c>
      <c r="E80">
        <v>0.56781609</v>
      </c>
      <c r="F80">
        <v>0.42676767999999998</v>
      </c>
      <c r="G80">
        <v>0.60439560000000003</v>
      </c>
      <c r="H80">
        <v>0.89878543</v>
      </c>
      <c r="I80">
        <v>0.81952663000000003</v>
      </c>
      <c r="J80">
        <v>0.54924242000000001</v>
      </c>
      <c r="K80">
        <v>18.457770270000001</v>
      </c>
      <c r="L80" t="s">
        <v>179</v>
      </c>
      <c r="M80">
        <v>12161</v>
      </c>
      <c r="N80">
        <v>593428</v>
      </c>
    </row>
    <row r="81" spans="1:14" x14ac:dyDescent="0.45">
      <c r="A81" t="s">
        <v>74</v>
      </c>
      <c r="B81" t="s">
        <v>64</v>
      </c>
      <c r="C81">
        <v>234</v>
      </c>
      <c r="D81">
        <v>0.44766147000000001</v>
      </c>
      <c r="E81">
        <v>0.79909706999999996</v>
      </c>
      <c r="F81">
        <v>0.62219731</v>
      </c>
      <c r="G81">
        <v>0.46268657000000002</v>
      </c>
      <c r="H81">
        <v>0.78813559</v>
      </c>
      <c r="I81">
        <v>0.67027026999999995</v>
      </c>
      <c r="J81">
        <v>0.49663677000000001</v>
      </c>
      <c r="K81">
        <v>18.452743900000002</v>
      </c>
      <c r="L81" t="s">
        <v>74</v>
      </c>
      <c r="M81">
        <v>24064</v>
      </c>
      <c r="N81">
        <v>678662</v>
      </c>
    </row>
    <row r="82" spans="1:14" x14ac:dyDescent="0.45">
      <c r="A82" t="s">
        <v>188</v>
      </c>
      <c r="B82" t="s">
        <v>53</v>
      </c>
      <c r="C82">
        <v>219</v>
      </c>
      <c r="D82">
        <v>0.26873385</v>
      </c>
      <c r="E82">
        <v>0.71190476000000003</v>
      </c>
      <c r="F82">
        <v>0.49938041999999999</v>
      </c>
      <c r="G82">
        <v>0.47115384999999999</v>
      </c>
      <c r="H82">
        <v>0.85953177000000003</v>
      </c>
      <c r="I82">
        <v>0.75930520999999995</v>
      </c>
      <c r="J82">
        <v>0.52044610000000002</v>
      </c>
      <c r="K82">
        <v>18.44197952</v>
      </c>
      <c r="L82" t="s">
        <v>188</v>
      </c>
      <c r="M82">
        <v>11493</v>
      </c>
      <c r="N82">
        <v>592518</v>
      </c>
    </row>
    <row r="83" spans="1:14" x14ac:dyDescent="0.45">
      <c r="A83" t="s">
        <v>212</v>
      </c>
      <c r="B83" t="s">
        <v>98</v>
      </c>
      <c r="C83">
        <v>181</v>
      </c>
      <c r="D83">
        <v>0.23294118</v>
      </c>
      <c r="E83">
        <v>0.64935065000000003</v>
      </c>
      <c r="F83">
        <v>0.43086419999999997</v>
      </c>
      <c r="G83">
        <v>0.57575757999999999</v>
      </c>
      <c r="H83">
        <v>0.78800000000000003</v>
      </c>
      <c r="I83">
        <v>0.72779369999999999</v>
      </c>
      <c r="J83">
        <v>0.47530864</v>
      </c>
      <c r="K83">
        <v>18.441786279999999</v>
      </c>
      <c r="L83" t="s">
        <v>212</v>
      </c>
      <c r="M83">
        <v>13152</v>
      </c>
      <c r="N83">
        <v>593871</v>
      </c>
    </row>
    <row r="84" spans="1:14" x14ac:dyDescent="0.45">
      <c r="A84" t="s">
        <v>46</v>
      </c>
      <c r="B84" t="s">
        <v>47</v>
      </c>
      <c r="C84">
        <v>216</v>
      </c>
      <c r="D84">
        <v>0.28601694999999999</v>
      </c>
      <c r="E84">
        <v>0.70531401000000005</v>
      </c>
      <c r="F84">
        <v>0.48194131000000001</v>
      </c>
      <c r="G84">
        <v>0.51851851999999998</v>
      </c>
      <c r="H84">
        <v>0.79452054999999999</v>
      </c>
      <c r="I84">
        <v>0.70725994999999997</v>
      </c>
      <c r="J84">
        <v>0.46726862000000002</v>
      </c>
      <c r="K84">
        <v>18.44077961</v>
      </c>
      <c r="L84" t="s">
        <v>46</v>
      </c>
      <c r="M84">
        <v>10324</v>
      </c>
      <c r="N84">
        <v>542303</v>
      </c>
    </row>
    <row r="85" spans="1:14" x14ac:dyDescent="0.45">
      <c r="A85" t="s">
        <v>77</v>
      </c>
      <c r="B85" t="s">
        <v>78</v>
      </c>
      <c r="C85">
        <v>184</v>
      </c>
      <c r="D85">
        <v>0.29142857</v>
      </c>
      <c r="E85">
        <v>0.62534434999999999</v>
      </c>
      <c r="F85">
        <v>0.46143057999999998</v>
      </c>
      <c r="G85">
        <v>0.52941176000000001</v>
      </c>
      <c r="H85">
        <v>0.87224670000000004</v>
      </c>
      <c r="I85">
        <v>0.76595745000000004</v>
      </c>
      <c r="J85">
        <v>0.50911640999999996</v>
      </c>
      <c r="K85">
        <v>18.431558939999999</v>
      </c>
      <c r="L85" t="s">
        <v>77</v>
      </c>
      <c r="M85">
        <v>24618</v>
      </c>
      <c r="N85">
        <v>680777</v>
      </c>
    </row>
    <row r="86" spans="1:14" x14ac:dyDescent="0.45">
      <c r="A86" t="s">
        <v>139</v>
      </c>
      <c r="B86" t="s">
        <v>53</v>
      </c>
      <c r="C86">
        <v>191</v>
      </c>
      <c r="D86">
        <v>0.36615385</v>
      </c>
      <c r="E86">
        <v>0.70473538000000002</v>
      </c>
      <c r="F86">
        <v>0.54385965000000003</v>
      </c>
      <c r="G86">
        <v>0.70588234999999999</v>
      </c>
      <c r="H86">
        <v>0.88142292</v>
      </c>
      <c r="I86">
        <v>0.82526882000000001</v>
      </c>
      <c r="J86">
        <v>0.52485380000000004</v>
      </c>
      <c r="K86">
        <v>18.4244898</v>
      </c>
      <c r="L86" t="s">
        <v>139</v>
      </c>
      <c r="M86">
        <v>29490</v>
      </c>
      <c r="N86">
        <v>701538</v>
      </c>
    </row>
    <row r="87" spans="1:14" x14ac:dyDescent="0.45">
      <c r="A87" t="s">
        <v>52</v>
      </c>
      <c r="B87" t="s">
        <v>53</v>
      </c>
      <c r="C87">
        <v>225</v>
      </c>
      <c r="D87">
        <v>0.24511931000000001</v>
      </c>
      <c r="E87">
        <v>0.67102397000000003</v>
      </c>
      <c r="F87">
        <v>0.45760869999999998</v>
      </c>
      <c r="G87">
        <v>0.61946902999999998</v>
      </c>
      <c r="H87">
        <v>0.89935065000000003</v>
      </c>
      <c r="I87">
        <v>0.82422803</v>
      </c>
      <c r="J87">
        <v>0.49891303999999997</v>
      </c>
      <c r="K87">
        <v>18.42279942</v>
      </c>
      <c r="L87" t="s">
        <v>52</v>
      </c>
      <c r="M87">
        <v>10815</v>
      </c>
      <c r="N87">
        <v>595777</v>
      </c>
    </row>
    <row r="88" spans="1:14" x14ac:dyDescent="0.45">
      <c r="A88" t="s">
        <v>204</v>
      </c>
      <c r="B88" t="s">
        <v>96</v>
      </c>
      <c r="C88">
        <v>219</v>
      </c>
      <c r="D88">
        <v>0.23677582</v>
      </c>
      <c r="E88">
        <v>0.69647059</v>
      </c>
      <c r="F88">
        <v>0.47445254999999997</v>
      </c>
      <c r="G88">
        <v>0.51063829999999999</v>
      </c>
      <c r="H88">
        <v>0.79054053999999996</v>
      </c>
      <c r="I88">
        <v>0.72307692000000001</v>
      </c>
      <c r="J88">
        <v>0.51703162999999996</v>
      </c>
      <c r="K88">
        <v>18.41903172</v>
      </c>
      <c r="L88" t="s">
        <v>204</v>
      </c>
      <c r="M88">
        <v>21897</v>
      </c>
      <c r="N88">
        <v>666624</v>
      </c>
    </row>
    <row r="89" spans="1:14" x14ac:dyDescent="0.45">
      <c r="A89" t="s">
        <v>40</v>
      </c>
      <c r="B89" t="s">
        <v>41</v>
      </c>
      <c r="C89">
        <v>223</v>
      </c>
      <c r="D89">
        <v>0.27906976999999999</v>
      </c>
      <c r="E89">
        <v>0.56235294000000002</v>
      </c>
      <c r="F89">
        <v>0.41314031000000001</v>
      </c>
      <c r="G89">
        <v>0.48484848000000003</v>
      </c>
      <c r="H89">
        <v>0.76569038</v>
      </c>
      <c r="I89">
        <v>0.66576818999999998</v>
      </c>
      <c r="J89">
        <v>0.47327394</v>
      </c>
      <c r="K89">
        <v>18.397913559999999</v>
      </c>
      <c r="L89" t="s">
        <v>40</v>
      </c>
      <c r="M89">
        <v>26668</v>
      </c>
      <c r="N89">
        <v>682829</v>
      </c>
    </row>
    <row r="90" spans="1:14" x14ac:dyDescent="0.45">
      <c r="A90" t="s">
        <v>163</v>
      </c>
      <c r="B90" t="s">
        <v>47</v>
      </c>
      <c r="C90">
        <v>200</v>
      </c>
      <c r="D90">
        <v>0.29201102000000001</v>
      </c>
      <c r="E90">
        <v>0.72439023999999996</v>
      </c>
      <c r="F90">
        <v>0.52134541000000001</v>
      </c>
      <c r="G90">
        <v>0.53773585000000002</v>
      </c>
      <c r="H90">
        <v>0.87542087999999996</v>
      </c>
      <c r="I90">
        <v>0.78660050000000004</v>
      </c>
      <c r="J90">
        <v>0.53040103000000005</v>
      </c>
      <c r="K90">
        <v>18.397548159999999</v>
      </c>
      <c r="L90" t="s">
        <v>163</v>
      </c>
      <c r="M90">
        <v>13185</v>
      </c>
      <c r="N90">
        <v>606115</v>
      </c>
    </row>
    <row r="91" spans="1:14" x14ac:dyDescent="0.45">
      <c r="A91" t="s">
        <v>122</v>
      </c>
      <c r="B91" t="s">
        <v>96</v>
      </c>
      <c r="C91">
        <v>191</v>
      </c>
      <c r="D91">
        <v>0.20100503</v>
      </c>
      <c r="E91">
        <v>0.70235546000000004</v>
      </c>
      <c r="F91">
        <v>0.47167629999999999</v>
      </c>
      <c r="G91">
        <v>0.625</v>
      </c>
      <c r="H91">
        <v>0.84146341000000002</v>
      </c>
      <c r="I91">
        <v>0.79901960999999999</v>
      </c>
      <c r="J91">
        <v>0.53988438999999999</v>
      </c>
      <c r="K91">
        <v>18.38955224</v>
      </c>
      <c r="L91" t="s">
        <v>122</v>
      </c>
      <c r="M91">
        <v>15274</v>
      </c>
      <c r="N91">
        <v>643565</v>
      </c>
    </row>
    <row r="92" spans="1:14" x14ac:dyDescent="0.45">
      <c r="A92" t="s">
        <v>217</v>
      </c>
      <c r="B92" t="s">
        <v>43</v>
      </c>
      <c r="C92">
        <v>217</v>
      </c>
      <c r="D92">
        <v>0.25319149000000002</v>
      </c>
      <c r="E92">
        <v>0.59611230999999998</v>
      </c>
      <c r="F92">
        <v>0.42336549000000001</v>
      </c>
      <c r="G92">
        <v>0.52941176000000001</v>
      </c>
      <c r="H92">
        <v>0.73188405999999995</v>
      </c>
      <c r="I92">
        <v>0.67088608000000005</v>
      </c>
      <c r="J92">
        <v>0.49624866000000001</v>
      </c>
      <c r="K92">
        <v>18.389355739999999</v>
      </c>
      <c r="L92" t="s">
        <v>217</v>
      </c>
      <c r="M92">
        <v>19290</v>
      </c>
      <c r="N92">
        <v>668227</v>
      </c>
    </row>
    <row r="93" spans="1:14" x14ac:dyDescent="0.45">
      <c r="A93" t="s">
        <v>94</v>
      </c>
      <c r="B93" t="s">
        <v>53</v>
      </c>
      <c r="C93">
        <v>224</v>
      </c>
      <c r="D93">
        <v>0.1937799</v>
      </c>
      <c r="E93">
        <v>0.52272726999999997</v>
      </c>
      <c r="F93">
        <v>0.37737843999999998</v>
      </c>
      <c r="G93">
        <v>0.74074074000000001</v>
      </c>
      <c r="H93">
        <v>0.86231884000000003</v>
      </c>
      <c r="I93">
        <v>0.83473388999999998</v>
      </c>
      <c r="J93">
        <v>0.55813953000000005</v>
      </c>
      <c r="K93">
        <v>18.373092929999999</v>
      </c>
      <c r="L93" t="s">
        <v>94</v>
      </c>
      <c r="M93">
        <v>27506</v>
      </c>
      <c r="N93">
        <v>673490</v>
      </c>
    </row>
    <row r="94" spans="1:14" x14ac:dyDescent="0.45">
      <c r="A94" t="s">
        <v>174</v>
      </c>
      <c r="B94" t="s">
        <v>32</v>
      </c>
      <c r="C94">
        <v>191</v>
      </c>
      <c r="D94">
        <v>0.31720429999999999</v>
      </c>
      <c r="E94">
        <v>0.62666666999999998</v>
      </c>
      <c r="F94">
        <v>0.47255689000000001</v>
      </c>
      <c r="G94">
        <v>0.53389830999999999</v>
      </c>
      <c r="H94">
        <v>0.77872339999999995</v>
      </c>
      <c r="I94">
        <v>0.69688384999999997</v>
      </c>
      <c r="J94">
        <v>0.50200803000000005</v>
      </c>
      <c r="K94">
        <v>18.37117117</v>
      </c>
      <c r="L94" t="s">
        <v>174</v>
      </c>
      <c r="M94">
        <v>4949</v>
      </c>
      <c r="N94">
        <v>519317</v>
      </c>
    </row>
    <row r="95" spans="1:14" x14ac:dyDescent="0.45">
      <c r="A95" t="s">
        <v>193</v>
      </c>
      <c r="B95" t="s">
        <v>43</v>
      </c>
      <c r="C95">
        <v>231</v>
      </c>
      <c r="D95">
        <v>0.22</v>
      </c>
      <c r="E95">
        <v>0.64489795999999999</v>
      </c>
      <c r="F95">
        <v>0.44148936</v>
      </c>
      <c r="G95">
        <v>0.84848484999999996</v>
      </c>
      <c r="H95">
        <v>0.91772151999999996</v>
      </c>
      <c r="I95">
        <v>0.90120482000000002</v>
      </c>
      <c r="J95">
        <v>0.52127659999999998</v>
      </c>
      <c r="K95">
        <v>18.340876940000001</v>
      </c>
      <c r="L95" t="s">
        <v>194</v>
      </c>
      <c r="M95">
        <v>16578</v>
      </c>
      <c r="N95">
        <v>650490</v>
      </c>
    </row>
    <row r="96" spans="1:14" x14ac:dyDescent="0.45">
      <c r="A96" t="s">
        <v>203</v>
      </c>
      <c r="B96" t="s">
        <v>41</v>
      </c>
      <c r="C96">
        <v>188</v>
      </c>
      <c r="D96">
        <v>0.20725389</v>
      </c>
      <c r="E96">
        <v>0.71776156000000002</v>
      </c>
      <c r="F96">
        <v>0.47051442999999998</v>
      </c>
      <c r="G96">
        <v>0.3125</v>
      </c>
      <c r="H96">
        <v>0.77288135999999996</v>
      </c>
      <c r="I96">
        <v>0.67466667000000002</v>
      </c>
      <c r="J96">
        <v>0.51568380999999996</v>
      </c>
      <c r="K96">
        <v>18.328407219999999</v>
      </c>
      <c r="L96" t="s">
        <v>203</v>
      </c>
      <c r="M96">
        <v>21853</v>
      </c>
      <c r="N96">
        <v>666181</v>
      </c>
    </row>
    <row r="97" spans="1:14" x14ac:dyDescent="0.45">
      <c r="A97" t="s">
        <v>91</v>
      </c>
      <c r="B97" t="s">
        <v>61</v>
      </c>
      <c r="C97">
        <v>186</v>
      </c>
      <c r="D97">
        <v>0.27988338000000001</v>
      </c>
      <c r="E97">
        <v>0.62992126000000004</v>
      </c>
      <c r="F97">
        <v>0.46408840000000001</v>
      </c>
      <c r="G97">
        <v>0.58333332999999998</v>
      </c>
      <c r="H97">
        <v>0.90833333000000005</v>
      </c>
      <c r="I97">
        <v>0.81547619000000005</v>
      </c>
      <c r="J97">
        <v>0.52624309000000002</v>
      </c>
      <c r="K97">
        <v>18.324626869999999</v>
      </c>
      <c r="L97" t="s">
        <v>91</v>
      </c>
      <c r="M97">
        <v>26396</v>
      </c>
      <c r="N97">
        <v>669701</v>
      </c>
    </row>
    <row r="98" spans="1:14" x14ac:dyDescent="0.45">
      <c r="A98" t="s">
        <v>165</v>
      </c>
      <c r="B98" t="s">
        <v>166</v>
      </c>
      <c r="C98">
        <v>185</v>
      </c>
      <c r="D98">
        <v>0.29545454999999998</v>
      </c>
      <c r="E98">
        <v>0.59615384999999999</v>
      </c>
      <c r="F98">
        <v>0.43947367999999998</v>
      </c>
      <c r="G98">
        <v>0.71794871999999998</v>
      </c>
      <c r="H98">
        <v>0.88479262999999997</v>
      </c>
      <c r="I98">
        <v>0.82634730999999995</v>
      </c>
      <c r="J98">
        <v>0.47894736999999998</v>
      </c>
      <c r="K98">
        <v>18.312390919999999</v>
      </c>
      <c r="L98" t="s">
        <v>165</v>
      </c>
      <c r="M98">
        <v>19901</v>
      </c>
      <c r="N98">
        <v>657757</v>
      </c>
    </row>
    <row r="99" spans="1:14" x14ac:dyDescent="0.45">
      <c r="A99" t="s">
        <v>37</v>
      </c>
      <c r="B99" t="s">
        <v>38</v>
      </c>
      <c r="C99">
        <v>241</v>
      </c>
      <c r="D99">
        <v>0.23044397</v>
      </c>
      <c r="E99">
        <v>0.71491227999999996</v>
      </c>
      <c r="F99">
        <v>0.46824543000000002</v>
      </c>
      <c r="G99">
        <v>0.44954127999999999</v>
      </c>
      <c r="H99">
        <v>0.80061349999999998</v>
      </c>
      <c r="I99">
        <v>0.71264368</v>
      </c>
      <c r="J99">
        <v>0.49085037999999998</v>
      </c>
      <c r="K99">
        <v>18.311859439999999</v>
      </c>
      <c r="L99" t="s">
        <v>37</v>
      </c>
      <c r="M99">
        <v>20503</v>
      </c>
      <c r="N99">
        <v>661388</v>
      </c>
    </row>
    <row r="100" spans="1:14" x14ac:dyDescent="0.45">
      <c r="A100" t="s">
        <v>89</v>
      </c>
      <c r="B100" t="s">
        <v>90</v>
      </c>
      <c r="C100">
        <v>169</v>
      </c>
      <c r="D100">
        <v>0.29581994</v>
      </c>
      <c r="E100">
        <v>0.59504131999999998</v>
      </c>
      <c r="F100">
        <v>0.45697328999999998</v>
      </c>
      <c r="G100">
        <v>0.76086957</v>
      </c>
      <c r="H100">
        <v>0.90277777999999997</v>
      </c>
      <c r="I100">
        <v>0.86038961000000003</v>
      </c>
      <c r="J100">
        <v>0.53857566999999995</v>
      </c>
      <c r="K100">
        <v>18.289108909999999</v>
      </c>
      <c r="L100" t="s">
        <v>89</v>
      </c>
      <c r="M100">
        <v>27479</v>
      </c>
      <c r="N100">
        <v>691026</v>
      </c>
    </row>
    <row r="101" spans="1:14" x14ac:dyDescent="0.45">
      <c r="A101" t="s">
        <v>190</v>
      </c>
      <c r="B101" t="s">
        <v>68</v>
      </c>
      <c r="C101">
        <v>208</v>
      </c>
      <c r="D101">
        <v>0.26354680000000003</v>
      </c>
      <c r="E101">
        <v>0.64858490999999996</v>
      </c>
      <c r="F101">
        <v>0.46024095999999998</v>
      </c>
      <c r="G101">
        <v>0.40186916</v>
      </c>
      <c r="H101">
        <v>0.84</v>
      </c>
      <c r="I101">
        <v>0.71727748999999996</v>
      </c>
      <c r="J101">
        <v>0.51084337000000002</v>
      </c>
      <c r="K101">
        <v>18.28849271</v>
      </c>
      <c r="L101" t="s">
        <v>191</v>
      </c>
      <c r="M101">
        <v>12552</v>
      </c>
      <c r="N101">
        <v>553993</v>
      </c>
    </row>
    <row r="102" spans="1:14" x14ac:dyDescent="0.45">
      <c r="A102" t="s">
        <v>42</v>
      </c>
      <c r="B102" t="s">
        <v>43</v>
      </c>
      <c r="C102">
        <v>213</v>
      </c>
      <c r="D102">
        <v>0.26077586000000003</v>
      </c>
      <c r="E102">
        <v>0.61895160999999999</v>
      </c>
      <c r="F102">
        <v>0.44583333000000003</v>
      </c>
      <c r="G102">
        <v>0.64462810000000004</v>
      </c>
      <c r="H102">
        <v>0.89576546999999995</v>
      </c>
      <c r="I102">
        <v>0.82476636000000003</v>
      </c>
      <c r="J102">
        <v>0.51666666999999999</v>
      </c>
      <c r="K102">
        <v>18.285135140000001</v>
      </c>
      <c r="L102" t="s">
        <v>42</v>
      </c>
      <c r="M102">
        <v>20036</v>
      </c>
      <c r="N102">
        <v>670623</v>
      </c>
    </row>
    <row r="103" spans="1:14" x14ac:dyDescent="0.45">
      <c r="A103" t="s">
        <v>137</v>
      </c>
      <c r="B103" t="s">
        <v>98</v>
      </c>
      <c r="C103">
        <v>233</v>
      </c>
      <c r="D103">
        <v>0.34303534000000002</v>
      </c>
      <c r="E103">
        <v>0.75981524</v>
      </c>
      <c r="F103">
        <v>0.5404814</v>
      </c>
      <c r="G103">
        <v>0.50909090999999995</v>
      </c>
      <c r="H103">
        <v>0.82370821000000005</v>
      </c>
      <c r="I103">
        <v>0.71862347999999998</v>
      </c>
      <c r="J103">
        <v>0.47374179</v>
      </c>
      <c r="K103">
        <v>18.263703700000001</v>
      </c>
      <c r="L103" t="s">
        <v>138</v>
      </c>
      <c r="M103">
        <v>23697</v>
      </c>
      <c r="N103">
        <v>677594</v>
      </c>
    </row>
    <row r="104" spans="1:14" x14ac:dyDescent="0.45">
      <c r="A104" t="s">
        <v>95</v>
      </c>
      <c r="B104" t="s">
        <v>96</v>
      </c>
      <c r="C104">
        <v>204</v>
      </c>
      <c r="D104">
        <v>0.30193905999999998</v>
      </c>
      <c r="E104">
        <v>0.61780104999999996</v>
      </c>
      <c r="F104">
        <v>0.46433377999999997</v>
      </c>
      <c r="G104">
        <v>0.68807339000000001</v>
      </c>
      <c r="H104">
        <v>0.93644068000000003</v>
      </c>
      <c r="I104">
        <v>0.85797100999999998</v>
      </c>
      <c r="J104">
        <v>0.51413189999999998</v>
      </c>
      <c r="K104">
        <v>18.245387449999999</v>
      </c>
      <c r="L104" t="s">
        <v>95</v>
      </c>
      <c r="M104">
        <v>21479</v>
      </c>
      <c r="N104">
        <v>663538</v>
      </c>
    </row>
    <row r="105" spans="1:14" x14ac:dyDescent="0.45">
      <c r="A105" t="s">
        <v>154</v>
      </c>
      <c r="B105" t="s">
        <v>105</v>
      </c>
      <c r="C105">
        <v>190</v>
      </c>
      <c r="D105">
        <v>0.34104045999999999</v>
      </c>
      <c r="E105">
        <v>0.70136986000000001</v>
      </c>
      <c r="F105">
        <v>0.52601969000000004</v>
      </c>
      <c r="G105">
        <v>0.50847458000000001</v>
      </c>
      <c r="H105">
        <v>0.8359375</v>
      </c>
      <c r="I105">
        <v>0.73262031999999999</v>
      </c>
      <c r="J105">
        <v>0.51336146000000005</v>
      </c>
      <c r="K105">
        <v>18.24124514</v>
      </c>
      <c r="L105" t="s">
        <v>154</v>
      </c>
      <c r="M105">
        <v>31347</v>
      </c>
      <c r="N105">
        <v>687263</v>
      </c>
    </row>
    <row r="106" spans="1:14" x14ac:dyDescent="0.45">
      <c r="A106" t="s">
        <v>93</v>
      </c>
      <c r="B106" t="s">
        <v>61</v>
      </c>
      <c r="C106">
        <v>218</v>
      </c>
      <c r="D106">
        <v>0.26627219000000002</v>
      </c>
      <c r="E106">
        <v>0.75193798000000001</v>
      </c>
      <c r="F106">
        <v>0.52551724</v>
      </c>
      <c r="G106">
        <v>0.52222221999999996</v>
      </c>
      <c r="H106">
        <v>0.87628866000000005</v>
      </c>
      <c r="I106">
        <v>0.79265092000000004</v>
      </c>
      <c r="J106">
        <v>0.53379310000000002</v>
      </c>
      <c r="K106">
        <v>18.225048919999999</v>
      </c>
      <c r="L106" t="s">
        <v>93</v>
      </c>
      <c r="M106">
        <v>13624</v>
      </c>
      <c r="N106">
        <v>608369</v>
      </c>
    </row>
    <row r="107" spans="1:14" x14ac:dyDescent="0.45">
      <c r="A107" t="s">
        <v>209</v>
      </c>
      <c r="B107" t="s">
        <v>64</v>
      </c>
      <c r="C107">
        <v>173</v>
      </c>
      <c r="D107">
        <v>0.34935896999999999</v>
      </c>
      <c r="E107">
        <v>0.66457679999999997</v>
      </c>
      <c r="F107">
        <v>0.50871632</v>
      </c>
      <c r="G107">
        <v>0.73394495000000004</v>
      </c>
      <c r="H107">
        <v>0.91037736000000002</v>
      </c>
      <c r="I107">
        <v>0.85046728999999999</v>
      </c>
      <c r="J107">
        <v>0.50554675000000004</v>
      </c>
      <c r="K107">
        <v>18.206521739999999</v>
      </c>
      <c r="L107" t="s">
        <v>209</v>
      </c>
      <c r="M107">
        <v>7859</v>
      </c>
      <c r="N107">
        <v>453568</v>
      </c>
    </row>
    <row r="108" spans="1:14" x14ac:dyDescent="0.45">
      <c r="A108" t="s">
        <v>127</v>
      </c>
      <c r="B108" t="s">
        <v>86</v>
      </c>
      <c r="C108">
        <v>218</v>
      </c>
      <c r="D108">
        <v>0.35694822999999998</v>
      </c>
      <c r="E108">
        <v>0.63682863999999995</v>
      </c>
      <c r="F108">
        <v>0.50131926000000004</v>
      </c>
      <c r="G108">
        <v>0.64122137000000001</v>
      </c>
      <c r="H108">
        <v>0.91967871000000001</v>
      </c>
      <c r="I108">
        <v>0.82368421000000003</v>
      </c>
      <c r="J108">
        <v>0.51583113000000003</v>
      </c>
      <c r="K108">
        <v>18.201117320000002</v>
      </c>
      <c r="L108" t="s">
        <v>127</v>
      </c>
      <c r="M108">
        <v>16426</v>
      </c>
      <c r="N108">
        <v>642731</v>
      </c>
    </row>
    <row r="109" spans="1:14" x14ac:dyDescent="0.45">
      <c r="A109" t="s">
        <v>79</v>
      </c>
      <c r="B109" t="s">
        <v>35</v>
      </c>
      <c r="C109">
        <v>168</v>
      </c>
      <c r="D109">
        <v>0.22826087</v>
      </c>
      <c r="E109">
        <v>0.64553313999999995</v>
      </c>
      <c r="F109">
        <v>0.43076923</v>
      </c>
      <c r="G109">
        <v>0.44047618999999999</v>
      </c>
      <c r="H109">
        <v>0.80803570999999996</v>
      </c>
      <c r="I109">
        <v>0.70779221000000003</v>
      </c>
      <c r="J109">
        <v>0.48531468999999999</v>
      </c>
      <c r="K109">
        <v>18.20073665</v>
      </c>
      <c r="L109" t="s">
        <v>79</v>
      </c>
      <c r="M109">
        <v>29591</v>
      </c>
      <c r="N109">
        <v>681297</v>
      </c>
    </row>
    <row r="110" spans="1:14" x14ac:dyDescent="0.45">
      <c r="A110" t="s">
        <v>119</v>
      </c>
      <c r="B110" t="s">
        <v>103</v>
      </c>
      <c r="C110">
        <v>233</v>
      </c>
      <c r="D110">
        <v>0.28028503999999999</v>
      </c>
      <c r="E110">
        <v>0.65961945</v>
      </c>
      <c r="F110">
        <v>0.48098434000000001</v>
      </c>
      <c r="G110">
        <v>0.54237287999999995</v>
      </c>
      <c r="H110">
        <v>0.88141026</v>
      </c>
      <c r="I110">
        <v>0.78837208999999997</v>
      </c>
      <c r="J110">
        <v>0.52908277000000004</v>
      </c>
      <c r="K110">
        <v>18.185015289999999</v>
      </c>
      <c r="L110" t="s">
        <v>119</v>
      </c>
      <c r="M110">
        <v>12916</v>
      </c>
      <c r="N110">
        <v>596019</v>
      </c>
    </row>
    <row r="111" spans="1:14" x14ac:dyDescent="0.45">
      <c r="A111" t="s">
        <v>72</v>
      </c>
      <c r="B111" t="s">
        <v>49</v>
      </c>
      <c r="C111">
        <v>225</v>
      </c>
      <c r="D111">
        <v>0.37559809</v>
      </c>
      <c r="E111">
        <v>0.70842824999999998</v>
      </c>
      <c r="F111">
        <v>0.54609101999999998</v>
      </c>
      <c r="G111">
        <v>0.61146497</v>
      </c>
      <c r="H111">
        <v>0.85852090000000003</v>
      </c>
      <c r="I111">
        <v>0.77564102999999995</v>
      </c>
      <c r="J111">
        <v>0.51225204000000002</v>
      </c>
      <c r="K111">
        <v>18.178913739999999</v>
      </c>
      <c r="L111" t="s">
        <v>73</v>
      </c>
      <c r="M111">
        <v>19950</v>
      </c>
      <c r="N111">
        <v>665926</v>
      </c>
    </row>
    <row r="112" spans="1:14" x14ac:dyDescent="0.45">
      <c r="A112" t="s">
        <v>186</v>
      </c>
      <c r="B112" t="s">
        <v>103</v>
      </c>
      <c r="C112">
        <v>200</v>
      </c>
      <c r="D112">
        <v>0.32267442000000002</v>
      </c>
      <c r="E112">
        <v>0.65508685</v>
      </c>
      <c r="F112">
        <v>0.50200803000000005</v>
      </c>
      <c r="G112">
        <v>0.43243242999999998</v>
      </c>
      <c r="H112">
        <v>0.85227273000000003</v>
      </c>
      <c r="I112">
        <v>0.72799999999999998</v>
      </c>
      <c r="J112">
        <v>0.53949130000000001</v>
      </c>
      <c r="K112">
        <v>18.161467890000001</v>
      </c>
      <c r="L112" t="s">
        <v>186</v>
      </c>
      <c r="M112">
        <v>9241</v>
      </c>
      <c r="N112">
        <v>516782</v>
      </c>
    </row>
    <row r="113" spans="1:14" x14ac:dyDescent="0.45">
      <c r="A113" t="s">
        <v>183</v>
      </c>
      <c r="B113" t="s">
        <v>38</v>
      </c>
      <c r="C113">
        <v>168</v>
      </c>
      <c r="D113">
        <v>0.34219269000000002</v>
      </c>
      <c r="E113">
        <v>0.68633540000000004</v>
      </c>
      <c r="F113">
        <v>0.52006421000000003</v>
      </c>
      <c r="G113">
        <v>0.45631068000000002</v>
      </c>
      <c r="H113">
        <v>0.85972850999999995</v>
      </c>
      <c r="I113">
        <v>0.73148148000000002</v>
      </c>
      <c r="J113">
        <v>0.51685393000000002</v>
      </c>
      <c r="K113">
        <v>18.16043956</v>
      </c>
      <c r="L113" t="s">
        <v>183</v>
      </c>
      <c r="M113">
        <v>28806</v>
      </c>
      <c r="N113">
        <v>694192</v>
      </c>
    </row>
    <row r="114" spans="1:14" x14ac:dyDescent="0.45">
      <c r="A114" t="s">
        <v>208</v>
      </c>
      <c r="B114" t="s">
        <v>118</v>
      </c>
      <c r="C114">
        <v>214</v>
      </c>
      <c r="D114">
        <v>0.22448979999999999</v>
      </c>
      <c r="E114">
        <v>0.63201662999999997</v>
      </c>
      <c r="F114">
        <v>0.44902635000000002</v>
      </c>
      <c r="G114">
        <v>0.47727272999999998</v>
      </c>
      <c r="H114">
        <v>0.86842105000000003</v>
      </c>
      <c r="I114">
        <v>0.78061223999999996</v>
      </c>
      <c r="J114">
        <v>0.55097364999999998</v>
      </c>
      <c r="K114">
        <v>18.149546829999998</v>
      </c>
      <c r="L114" t="s">
        <v>208</v>
      </c>
      <c r="M114">
        <v>27465</v>
      </c>
      <c r="N114">
        <v>679529</v>
      </c>
    </row>
    <row r="115" spans="1:14" x14ac:dyDescent="0.45">
      <c r="A115" t="s">
        <v>164</v>
      </c>
      <c r="B115" t="s">
        <v>103</v>
      </c>
      <c r="C115">
        <v>228</v>
      </c>
      <c r="D115">
        <v>0.28235294</v>
      </c>
      <c r="E115">
        <v>0.62251656</v>
      </c>
      <c r="F115">
        <v>0.45785877000000003</v>
      </c>
      <c r="G115">
        <v>0.59166666999999995</v>
      </c>
      <c r="H115">
        <v>0.88652481999999999</v>
      </c>
      <c r="I115">
        <v>0.79850745999999995</v>
      </c>
      <c r="J115">
        <v>0.51594532999999998</v>
      </c>
      <c r="K115">
        <v>18.14153846</v>
      </c>
      <c r="L115" t="s">
        <v>164</v>
      </c>
      <c r="M115">
        <v>19251</v>
      </c>
      <c r="N115">
        <v>624413</v>
      </c>
    </row>
    <row r="116" spans="1:14" x14ac:dyDescent="0.45">
      <c r="A116" t="s">
        <v>133</v>
      </c>
      <c r="B116" t="s">
        <v>55</v>
      </c>
      <c r="C116">
        <v>172</v>
      </c>
      <c r="D116">
        <v>0.22067038999999999</v>
      </c>
      <c r="E116">
        <v>0.60989011000000004</v>
      </c>
      <c r="F116">
        <v>0.41689751000000003</v>
      </c>
      <c r="G116">
        <v>0.46835442999999999</v>
      </c>
      <c r="H116">
        <v>0.75675676000000003</v>
      </c>
      <c r="I116">
        <v>0.68106312000000002</v>
      </c>
      <c r="J116">
        <v>0.50415511999999996</v>
      </c>
      <c r="K116">
        <v>18.139492749999999</v>
      </c>
      <c r="L116" t="s">
        <v>133</v>
      </c>
      <c r="M116">
        <v>15711</v>
      </c>
      <c r="N116">
        <v>641933</v>
      </c>
    </row>
    <row r="117" spans="1:14" x14ac:dyDescent="0.45">
      <c r="A117" t="s">
        <v>198</v>
      </c>
      <c r="B117" t="s">
        <v>68</v>
      </c>
      <c r="C117">
        <v>223</v>
      </c>
      <c r="D117">
        <v>0.29090908999999998</v>
      </c>
      <c r="E117">
        <v>0.62653563000000001</v>
      </c>
      <c r="F117">
        <v>0.45218417999999999</v>
      </c>
      <c r="G117">
        <v>0.6796875</v>
      </c>
      <c r="H117">
        <v>0.88235293999999997</v>
      </c>
      <c r="I117">
        <v>0.81462140999999999</v>
      </c>
      <c r="J117">
        <v>0.48051948</v>
      </c>
      <c r="K117">
        <v>18.129240710000001</v>
      </c>
      <c r="L117" t="s">
        <v>198</v>
      </c>
      <c r="M117">
        <v>25878</v>
      </c>
      <c r="N117">
        <v>682998</v>
      </c>
    </row>
    <row r="118" spans="1:14" x14ac:dyDescent="0.45">
      <c r="A118" t="s">
        <v>63</v>
      </c>
      <c r="B118" t="s">
        <v>64</v>
      </c>
      <c r="C118">
        <v>229</v>
      </c>
      <c r="D118">
        <v>0.28077753999999999</v>
      </c>
      <c r="E118">
        <v>0.64796905000000005</v>
      </c>
      <c r="F118">
        <v>0.47448980000000002</v>
      </c>
      <c r="G118">
        <v>0.56153845999999996</v>
      </c>
      <c r="H118">
        <v>0.84776119000000005</v>
      </c>
      <c r="I118">
        <v>0.76774193999999996</v>
      </c>
      <c r="J118">
        <v>0.52755101999999998</v>
      </c>
      <c r="K118">
        <v>18.127516780000001</v>
      </c>
      <c r="L118" t="s">
        <v>63</v>
      </c>
      <c r="M118">
        <v>15112</v>
      </c>
      <c r="N118">
        <v>641857</v>
      </c>
    </row>
    <row r="119" spans="1:14" x14ac:dyDescent="0.45">
      <c r="A119" t="s">
        <v>145</v>
      </c>
      <c r="B119" t="s">
        <v>45</v>
      </c>
      <c r="C119">
        <v>245</v>
      </c>
      <c r="D119">
        <v>0.21330724000000001</v>
      </c>
      <c r="E119">
        <v>0.58964143000000002</v>
      </c>
      <c r="F119">
        <v>0.39980257000000002</v>
      </c>
      <c r="G119">
        <v>0.4587156</v>
      </c>
      <c r="H119">
        <v>0.78040540999999997</v>
      </c>
      <c r="I119">
        <v>0.69382716</v>
      </c>
      <c r="J119">
        <v>0.49555775000000002</v>
      </c>
      <c r="K119">
        <v>18.125164689999998</v>
      </c>
      <c r="L119" t="s">
        <v>145</v>
      </c>
      <c r="M119">
        <v>16478</v>
      </c>
      <c r="N119">
        <v>656941</v>
      </c>
    </row>
    <row r="120" spans="1:14" x14ac:dyDescent="0.45">
      <c r="A120" t="s">
        <v>142</v>
      </c>
      <c r="B120" t="s">
        <v>121</v>
      </c>
      <c r="C120">
        <v>205</v>
      </c>
      <c r="D120">
        <v>0.35280373999999998</v>
      </c>
      <c r="E120">
        <v>0.57881137000000005</v>
      </c>
      <c r="F120">
        <v>0.4601227</v>
      </c>
      <c r="G120">
        <v>0.52980132000000002</v>
      </c>
      <c r="H120">
        <v>0.76785714000000005</v>
      </c>
      <c r="I120">
        <v>0.67200000000000004</v>
      </c>
      <c r="J120">
        <v>0.47484662999999999</v>
      </c>
      <c r="K120">
        <v>18.10491803</v>
      </c>
      <c r="L120" t="s">
        <v>142</v>
      </c>
      <c r="M120">
        <v>21711</v>
      </c>
      <c r="N120">
        <v>665833</v>
      </c>
    </row>
    <row r="121" spans="1:14" x14ac:dyDescent="0.45">
      <c r="A121" t="s">
        <v>92</v>
      </c>
      <c r="B121" t="s">
        <v>28</v>
      </c>
      <c r="C121">
        <v>241</v>
      </c>
      <c r="D121">
        <v>0.22531646</v>
      </c>
      <c r="E121">
        <v>0.61523046000000003</v>
      </c>
      <c r="F121">
        <v>0.44295301999999998</v>
      </c>
      <c r="G121">
        <v>0.64044944000000004</v>
      </c>
      <c r="H121">
        <v>0.88273615999999999</v>
      </c>
      <c r="I121">
        <v>0.82828283000000003</v>
      </c>
      <c r="J121">
        <v>0.55816555000000001</v>
      </c>
      <c r="K121">
        <v>18.101088650000001</v>
      </c>
      <c r="L121" t="s">
        <v>92</v>
      </c>
      <c r="M121">
        <v>22715</v>
      </c>
      <c r="N121">
        <v>672580</v>
      </c>
    </row>
    <row r="122" spans="1:14" x14ac:dyDescent="0.45">
      <c r="A122" t="s">
        <v>102</v>
      </c>
      <c r="B122" t="s">
        <v>103</v>
      </c>
      <c r="C122">
        <v>219</v>
      </c>
      <c r="D122">
        <v>0.22553191</v>
      </c>
      <c r="E122">
        <v>0.59663865999999999</v>
      </c>
      <c r="F122">
        <v>0.41226215999999999</v>
      </c>
      <c r="G122">
        <v>0.51886792000000004</v>
      </c>
      <c r="H122">
        <v>0.85915492999999998</v>
      </c>
      <c r="I122">
        <v>0.76666666999999999</v>
      </c>
      <c r="J122">
        <v>0.50317124999999996</v>
      </c>
      <c r="K122">
        <v>18.099447510000001</v>
      </c>
      <c r="L122" t="s">
        <v>102</v>
      </c>
      <c r="M122">
        <v>12927</v>
      </c>
      <c r="N122">
        <v>607043</v>
      </c>
    </row>
    <row r="123" spans="1:14" x14ac:dyDescent="0.45">
      <c r="A123" t="s">
        <v>67</v>
      </c>
      <c r="B123" t="s">
        <v>68</v>
      </c>
      <c r="C123">
        <v>233</v>
      </c>
      <c r="D123">
        <v>0.31343283999999999</v>
      </c>
      <c r="E123">
        <v>0.70938215000000004</v>
      </c>
      <c r="F123">
        <v>0.51966626999999999</v>
      </c>
      <c r="G123">
        <v>0.58730159000000004</v>
      </c>
      <c r="H123">
        <v>0.87419354999999999</v>
      </c>
      <c r="I123">
        <v>0.7912844</v>
      </c>
      <c r="J123">
        <v>0.52085815999999996</v>
      </c>
      <c r="K123">
        <v>18.086378740000001</v>
      </c>
      <c r="L123" t="s">
        <v>67</v>
      </c>
      <c r="M123">
        <v>13613</v>
      </c>
      <c r="N123">
        <v>606466</v>
      </c>
    </row>
    <row r="124" spans="1:14" x14ac:dyDescent="0.45">
      <c r="A124" t="s">
        <v>211</v>
      </c>
      <c r="B124" t="s">
        <v>98</v>
      </c>
      <c r="C124">
        <v>179</v>
      </c>
      <c r="D124">
        <v>0.21776503999999999</v>
      </c>
      <c r="E124">
        <v>0.55334987999999996</v>
      </c>
      <c r="F124">
        <v>0.39760637999999998</v>
      </c>
      <c r="G124">
        <v>0.39473683999999998</v>
      </c>
      <c r="H124">
        <v>0.81614350000000002</v>
      </c>
      <c r="I124">
        <v>0.7090301</v>
      </c>
      <c r="J124">
        <v>0.53590426000000002</v>
      </c>
      <c r="K124">
        <v>18.062937059999999</v>
      </c>
      <c r="L124" t="s">
        <v>211</v>
      </c>
      <c r="M124">
        <v>15161</v>
      </c>
      <c r="N124">
        <v>641598</v>
      </c>
    </row>
    <row r="125" spans="1:14" x14ac:dyDescent="0.45">
      <c r="A125" t="s">
        <v>29</v>
      </c>
      <c r="B125" t="s">
        <v>30</v>
      </c>
      <c r="C125">
        <v>248</v>
      </c>
      <c r="D125">
        <v>0.18164063</v>
      </c>
      <c r="E125">
        <v>0.56886228000000005</v>
      </c>
      <c r="F125">
        <v>0.37314905999999998</v>
      </c>
      <c r="G125">
        <v>0.72043011000000001</v>
      </c>
      <c r="H125">
        <v>0.92631578999999997</v>
      </c>
      <c r="I125">
        <v>0.87566138000000004</v>
      </c>
      <c r="J125">
        <v>0.49457057999999998</v>
      </c>
      <c r="K125">
        <v>18.052287580000002</v>
      </c>
      <c r="L125" t="s">
        <v>29</v>
      </c>
      <c r="M125">
        <v>13611</v>
      </c>
      <c r="N125">
        <v>605141</v>
      </c>
    </row>
    <row r="126" spans="1:14" x14ac:dyDescent="0.45">
      <c r="A126" t="s">
        <v>222</v>
      </c>
      <c r="B126" t="s">
        <v>166</v>
      </c>
      <c r="C126">
        <v>191</v>
      </c>
      <c r="D126">
        <v>0.28301886999999998</v>
      </c>
      <c r="E126">
        <v>0.65736041000000001</v>
      </c>
      <c r="F126">
        <v>0.49016853999999999</v>
      </c>
      <c r="G126">
        <v>0.68888888999999998</v>
      </c>
      <c r="H126">
        <v>0.87258687000000001</v>
      </c>
      <c r="I126">
        <v>0.82521489999999997</v>
      </c>
      <c r="J126">
        <v>0.55337079</v>
      </c>
      <c r="K126">
        <v>18.034416830000001</v>
      </c>
      <c r="L126" t="s">
        <v>222</v>
      </c>
      <c r="M126">
        <v>17901</v>
      </c>
      <c r="N126">
        <v>643217</v>
      </c>
    </row>
    <row r="127" spans="1:14" x14ac:dyDescent="0.45">
      <c r="A127" t="s">
        <v>161</v>
      </c>
      <c r="B127" t="s">
        <v>38</v>
      </c>
      <c r="C127">
        <v>186</v>
      </c>
      <c r="D127">
        <v>0.26139817999999998</v>
      </c>
      <c r="E127">
        <v>0.51253481999999995</v>
      </c>
      <c r="F127">
        <v>0.39244185999999998</v>
      </c>
      <c r="G127">
        <v>0.69767442000000002</v>
      </c>
      <c r="H127">
        <v>0.93478260999999996</v>
      </c>
      <c r="I127">
        <v>0.85925925999999997</v>
      </c>
      <c r="J127">
        <v>0.52180232999999998</v>
      </c>
      <c r="K127">
        <v>18.015936249999999</v>
      </c>
      <c r="L127" t="s">
        <v>161</v>
      </c>
      <c r="M127">
        <v>29622</v>
      </c>
      <c r="N127">
        <v>686217</v>
      </c>
    </row>
    <row r="128" spans="1:14" x14ac:dyDescent="0.45">
      <c r="A128" t="s">
        <v>85</v>
      </c>
      <c r="B128" t="s">
        <v>86</v>
      </c>
      <c r="C128">
        <v>229</v>
      </c>
      <c r="D128">
        <v>0.26618704999999998</v>
      </c>
      <c r="E128">
        <v>0.62278977999999996</v>
      </c>
      <c r="F128">
        <v>0.46220302000000002</v>
      </c>
      <c r="G128">
        <v>0.66666667000000002</v>
      </c>
      <c r="H128">
        <v>0.84227129000000001</v>
      </c>
      <c r="I128">
        <v>0.79672896999999998</v>
      </c>
      <c r="J128">
        <v>0.54967602999999998</v>
      </c>
      <c r="K128">
        <v>18.01575931</v>
      </c>
      <c r="L128" t="s">
        <v>85</v>
      </c>
      <c r="M128">
        <v>16505</v>
      </c>
      <c r="N128">
        <v>656305</v>
      </c>
    </row>
    <row r="129" spans="1:14" x14ac:dyDescent="0.45">
      <c r="A129" t="s">
        <v>178</v>
      </c>
      <c r="B129" t="s">
        <v>84</v>
      </c>
      <c r="C129">
        <v>238</v>
      </c>
      <c r="D129">
        <v>0.29824560999999999</v>
      </c>
      <c r="E129">
        <v>0.73248407999999998</v>
      </c>
      <c r="F129">
        <v>0.51887810000000001</v>
      </c>
      <c r="G129">
        <v>0.55882352999999996</v>
      </c>
      <c r="H129">
        <v>0.78260870000000005</v>
      </c>
      <c r="I129">
        <v>0.71933471999999998</v>
      </c>
      <c r="J129">
        <v>0.50809061</v>
      </c>
      <c r="K129">
        <v>18.002932550000001</v>
      </c>
      <c r="L129" t="s">
        <v>178</v>
      </c>
      <c r="M129">
        <v>19600</v>
      </c>
      <c r="N129">
        <v>650559</v>
      </c>
    </row>
    <row r="130" spans="1:14" x14ac:dyDescent="0.45">
      <c r="A130" t="s">
        <v>158</v>
      </c>
      <c r="B130" t="s">
        <v>96</v>
      </c>
      <c r="C130">
        <v>176</v>
      </c>
      <c r="D130">
        <v>0.28731342999999998</v>
      </c>
      <c r="E130">
        <v>0.70948012000000005</v>
      </c>
      <c r="F130">
        <v>0.51932772999999999</v>
      </c>
      <c r="G130">
        <v>0.54545454999999998</v>
      </c>
      <c r="H130">
        <v>0.83189654999999996</v>
      </c>
      <c r="I130">
        <v>0.76051780000000002</v>
      </c>
      <c r="J130">
        <v>0.54957982999999999</v>
      </c>
      <c r="K130">
        <v>17.966587109999999</v>
      </c>
      <c r="L130" t="s">
        <v>158</v>
      </c>
      <c r="M130">
        <v>15998</v>
      </c>
      <c r="N130">
        <v>641355</v>
      </c>
    </row>
    <row r="131" spans="1:14" x14ac:dyDescent="0.45">
      <c r="A131" t="s">
        <v>101</v>
      </c>
      <c r="B131" t="s">
        <v>78</v>
      </c>
      <c r="C131">
        <v>200</v>
      </c>
      <c r="D131">
        <v>0.30632911000000002</v>
      </c>
      <c r="E131">
        <v>0.68341708999999995</v>
      </c>
      <c r="F131">
        <v>0.49558637999999999</v>
      </c>
      <c r="G131">
        <v>0.46280991999999999</v>
      </c>
      <c r="H131">
        <v>0.86764706000000003</v>
      </c>
      <c r="I131">
        <v>0.74300253999999999</v>
      </c>
      <c r="J131">
        <v>0.50189154999999996</v>
      </c>
      <c r="K131">
        <v>17.962962959999999</v>
      </c>
      <c r="L131" t="s">
        <v>101</v>
      </c>
      <c r="M131">
        <v>17338</v>
      </c>
      <c r="N131">
        <v>650489</v>
      </c>
    </row>
    <row r="132" spans="1:14" x14ac:dyDescent="0.45">
      <c r="A132" t="s">
        <v>83</v>
      </c>
      <c r="B132" t="s">
        <v>84</v>
      </c>
      <c r="C132">
        <v>226</v>
      </c>
      <c r="D132">
        <v>0.30020703999999998</v>
      </c>
      <c r="E132">
        <v>0.63678161</v>
      </c>
      <c r="F132">
        <v>0.45969499000000003</v>
      </c>
      <c r="G132">
        <v>0.6</v>
      </c>
      <c r="H132">
        <v>0.81588448000000002</v>
      </c>
      <c r="I132">
        <v>0.74170616</v>
      </c>
      <c r="J132">
        <v>0.47385621</v>
      </c>
      <c r="K132">
        <v>17.943478259999999</v>
      </c>
      <c r="L132" t="s">
        <v>83</v>
      </c>
      <c r="M132">
        <v>20454</v>
      </c>
      <c r="N132">
        <v>665862</v>
      </c>
    </row>
    <row r="133" spans="1:14" x14ac:dyDescent="0.45">
      <c r="A133" t="s">
        <v>187</v>
      </c>
      <c r="B133" t="s">
        <v>121</v>
      </c>
      <c r="C133">
        <v>184</v>
      </c>
      <c r="D133">
        <v>0.18449198</v>
      </c>
      <c r="E133">
        <v>0.63636364000000001</v>
      </c>
      <c r="F133">
        <v>0.42297980000000002</v>
      </c>
      <c r="G133">
        <v>0.46376812000000001</v>
      </c>
      <c r="H133">
        <v>0.79699248</v>
      </c>
      <c r="I133">
        <v>0.72835821000000001</v>
      </c>
      <c r="J133">
        <v>0.52777777999999997</v>
      </c>
      <c r="K133">
        <v>17.93410214</v>
      </c>
      <c r="L133" t="s">
        <v>187</v>
      </c>
      <c r="M133">
        <v>9847</v>
      </c>
      <c r="N133">
        <v>457705</v>
      </c>
    </row>
    <row r="134" spans="1:14" x14ac:dyDescent="0.45">
      <c r="A134" t="s">
        <v>156</v>
      </c>
      <c r="B134" t="s">
        <v>49</v>
      </c>
      <c r="C134">
        <v>189</v>
      </c>
      <c r="D134">
        <v>0.26769230999999999</v>
      </c>
      <c r="E134">
        <v>0.64361701999999998</v>
      </c>
      <c r="F134">
        <v>0.46932952999999999</v>
      </c>
      <c r="G134">
        <v>0.67816091999999994</v>
      </c>
      <c r="H134">
        <v>0.90495868000000002</v>
      </c>
      <c r="I134">
        <v>0.84498479999999998</v>
      </c>
      <c r="J134">
        <v>0.53637659999999998</v>
      </c>
      <c r="K134">
        <v>17.933202359999999</v>
      </c>
      <c r="L134" t="s">
        <v>156</v>
      </c>
      <c r="M134">
        <v>22532</v>
      </c>
      <c r="N134">
        <v>671289</v>
      </c>
    </row>
    <row r="135" spans="1:14" x14ac:dyDescent="0.45">
      <c r="A135" t="s">
        <v>81</v>
      </c>
      <c r="B135" t="s">
        <v>64</v>
      </c>
      <c r="C135">
        <v>209</v>
      </c>
      <c r="D135">
        <v>0.27012986999999999</v>
      </c>
      <c r="E135">
        <v>0.73190348999999999</v>
      </c>
      <c r="F135">
        <v>0.49736148000000002</v>
      </c>
      <c r="G135">
        <v>0.375</v>
      </c>
      <c r="H135">
        <v>0.85347985000000004</v>
      </c>
      <c r="I135">
        <v>0.72148540999999999</v>
      </c>
      <c r="J135">
        <v>0.49208443000000002</v>
      </c>
      <c r="K135">
        <v>17.91896869</v>
      </c>
      <c r="L135" t="s">
        <v>81</v>
      </c>
      <c r="M135">
        <v>25479</v>
      </c>
      <c r="N135">
        <v>686668</v>
      </c>
    </row>
    <row r="136" spans="1:14" x14ac:dyDescent="0.45">
      <c r="A136" t="s">
        <v>214</v>
      </c>
      <c r="B136" t="s">
        <v>118</v>
      </c>
      <c r="C136">
        <v>167</v>
      </c>
      <c r="D136">
        <v>0.43894389</v>
      </c>
      <c r="E136">
        <v>0.65432098999999999</v>
      </c>
      <c r="F136">
        <v>0.53479852999999999</v>
      </c>
      <c r="G136">
        <v>0.63157894999999997</v>
      </c>
      <c r="H136">
        <v>0.85534591000000004</v>
      </c>
      <c r="I136">
        <v>0.75342465999999997</v>
      </c>
      <c r="J136">
        <v>0.44505495</v>
      </c>
      <c r="K136">
        <v>17.824289409999999</v>
      </c>
      <c r="L136" t="s">
        <v>215</v>
      </c>
      <c r="M136">
        <v>12979</v>
      </c>
      <c r="N136">
        <v>595879</v>
      </c>
    </row>
    <row r="137" spans="1:14" x14ac:dyDescent="0.45">
      <c r="A137" t="s">
        <v>219</v>
      </c>
      <c r="B137" t="s">
        <v>166</v>
      </c>
      <c r="C137">
        <v>212</v>
      </c>
      <c r="D137">
        <v>0.30917874000000001</v>
      </c>
      <c r="E137">
        <v>0.64268585</v>
      </c>
      <c r="F137">
        <v>0.47653430000000002</v>
      </c>
      <c r="G137">
        <v>0.5078125</v>
      </c>
      <c r="H137">
        <v>0.90671641999999997</v>
      </c>
      <c r="I137">
        <v>0.77777777999999997</v>
      </c>
      <c r="J137">
        <v>0.50180504999999997</v>
      </c>
      <c r="K137">
        <v>17.823338740000001</v>
      </c>
      <c r="L137" t="s">
        <v>219</v>
      </c>
      <c r="M137">
        <v>26197</v>
      </c>
      <c r="N137">
        <v>683734</v>
      </c>
    </row>
    <row r="138" spans="1:14" x14ac:dyDescent="0.45">
      <c r="A138" t="s">
        <v>216</v>
      </c>
      <c r="B138" t="s">
        <v>84</v>
      </c>
      <c r="C138">
        <v>232</v>
      </c>
      <c r="D138">
        <v>0.28384279000000001</v>
      </c>
      <c r="E138">
        <v>0.72207792000000004</v>
      </c>
      <c r="F138">
        <v>0.48398576999999998</v>
      </c>
      <c r="G138">
        <v>0.55384615000000004</v>
      </c>
      <c r="H138">
        <v>0.84532373999999999</v>
      </c>
      <c r="I138">
        <v>0.75245097999999999</v>
      </c>
      <c r="J138">
        <v>0.45670224999999998</v>
      </c>
      <c r="K138">
        <v>17.7785124</v>
      </c>
      <c r="L138" t="s">
        <v>216</v>
      </c>
      <c r="M138">
        <v>13145</v>
      </c>
      <c r="N138">
        <v>605137</v>
      </c>
    </row>
    <row r="139" spans="1:14" x14ac:dyDescent="0.45">
      <c r="A139" t="s">
        <v>148</v>
      </c>
      <c r="B139" t="s">
        <v>149</v>
      </c>
      <c r="C139">
        <v>243</v>
      </c>
      <c r="D139">
        <v>0.32279910000000001</v>
      </c>
      <c r="E139">
        <v>0.61098901000000005</v>
      </c>
      <c r="F139">
        <v>0.4688196</v>
      </c>
      <c r="G139">
        <v>0.88111888000000005</v>
      </c>
      <c r="H139">
        <v>0.94244603999999998</v>
      </c>
      <c r="I139">
        <v>0.92161519999999997</v>
      </c>
      <c r="J139">
        <v>0.50668150999999995</v>
      </c>
      <c r="K139">
        <v>17.764976959999998</v>
      </c>
      <c r="L139" t="s">
        <v>148</v>
      </c>
      <c r="M139">
        <v>18568</v>
      </c>
      <c r="N139">
        <v>650333</v>
      </c>
    </row>
    <row r="140" spans="1:14" x14ac:dyDescent="0.45">
      <c r="A140" t="s">
        <v>108</v>
      </c>
      <c r="B140" t="s">
        <v>76</v>
      </c>
      <c r="C140">
        <v>207</v>
      </c>
      <c r="D140">
        <v>0.31058824000000002</v>
      </c>
      <c r="E140">
        <v>0.61070559999999996</v>
      </c>
      <c r="F140">
        <v>0.45813397</v>
      </c>
      <c r="G140">
        <v>0.67424242000000001</v>
      </c>
      <c r="H140">
        <v>0.93625497999999996</v>
      </c>
      <c r="I140">
        <v>0.84595299999999995</v>
      </c>
      <c r="J140">
        <v>0.49162678999999998</v>
      </c>
      <c r="K140">
        <v>17.725677829999999</v>
      </c>
      <c r="L140" t="s">
        <v>108</v>
      </c>
      <c r="M140">
        <v>19844</v>
      </c>
      <c r="N140">
        <v>647351</v>
      </c>
    </row>
    <row r="141" spans="1:14" x14ac:dyDescent="0.45">
      <c r="A141" t="s">
        <v>60</v>
      </c>
      <c r="B141" t="s">
        <v>61</v>
      </c>
      <c r="C141">
        <v>248</v>
      </c>
      <c r="D141">
        <v>0.26555023999999999</v>
      </c>
      <c r="E141">
        <v>0.74532710000000002</v>
      </c>
      <c r="F141">
        <v>0.50827423000000005</v>
      </c>
      <c r="G141">
        <v>0.52252251999999999</v>
      </c>
      <c r="H141">
        <v>0.91222570999999997</v>
      </c>
      <c r="I141">
        <v>0.81162791000000001</v>
      </c>
      <c r="J141">
        <v>0.50591017000000005</v>
      </c>
      <c r="K141">
        <v>17.710924370000001</v>
      </c>
      <c r="L141" t="s">
        <v>60</v>
      </c>
      <c r="M141">
        <v>12533</v>
      </c>
      <c r="N141">
        <v>543760</v>
      </c>
    </row>
    <row r="142" spans="1:14" x14ac:dyDescent="0.45">
      <c r="A142" t="s">
        <v>104</v>
      </c>
      <c r="B142" t="s">
        <v>105</v>
      </c>
      <c r="C142">
        <v>224</v>
      </c>
      <c r="D142">
        <v>0.19565216999999999</v>
      </c>
      <c r="E142">
        <v>0.64033264000000001</v>
      </c>
      <c r="F142">
        <v>0.44758539000000003</v>
      </c>
      <c r="G142">
        <v>0.52777777999999997</v>
      </c>
      <c r="H142">
        <v>0.86038961000000003</v>
      </c>
      <c r="I142">
        <v>0.79736841999999997</v>
      </c>
      <c r="J142">
        <v>0.56654888000000003</v>
      </c>
      <c r="K142">
        <v>17.69404187</v>
      </c>
      <c r="L142" t="s">
        <v>104</v>
      </c>
      <c r="M142">
        <v>17548</v>
      </c>
      <c r="N142">
        <v>621493</v>
      </c>
    </row>
    <row r="143" spans="1:14" x14ac:dyDescent="0.45">
      <c r="A143" t="s">
        <v>207</v>
      </c>
      <c r="B143" t="s">
        <v>55</v>
      </c>
      <c r="C143">
        <v>194</v>
      </c>
      <c r="D143">
        <v>0.42201834999999999</v>
      </c>
      <c r="E143">
        <v>0.74932615000000002</v>
      </c>
      <c r="F143">
        <v>0.59598854000000001</v>
      </c>
      <c r="G143">
        <v>0.55072463999999999</v>
      </c>
      <c r="H143">
        <v>0.80215826999999995</v>
      </c>
      <c r="I143">
        <v>0.71875</v>
      </c>
      <c r="J143">
        <v>0.53151862000000005</v>
      </c>
      <c r="K143">
        <v>17.686868690000001</v>
      </c>
      <c r="L143" t="s">
        <v>207</v>
      </c>
      <c r="M143">
        <v>24262</v>
      </c>
      <c r="N143">
        <v>678882</v>
      </c>
    </row>
    <row r="144" spans="1:14" x14ac:dyDescent="0.45">
      <c r="A144" t="s">
        <v>54</v>
      </c>
      <c r="B144" t="s">
        <v>55</v>
      </c>
      <c r="C144">
        <v>245</v>
      </c>
      <c r="D144">
        <v>0.31063829999999998</v>
      </c>
      <c r="E144">
        <v>0.63655914000000002</v>
      </c>
      <c r="F144">
        <v>0.47272726999999998</v>
      </c>
      <c r="G144">
        <v>0.54794520999999996</v>
      </c>
      <c r="H144">
        <v>0.89864865000000005</v>
      </c>
      <c r="I144">
        <v>0.78280543000000002</v>
      </c>
      <c r="J144">
        <v>0.4973262</v>
      </c>
      <c r="K144">
        <v>17.672489079999998</v>
      </c>
      <c r="L144" t="s">
        <v>54</v>
      </c>
      <c r="M144">
        <v>24617</v>
      </c>
      <c r="N144">
        <v>680776</v>
      </c>
    </row>
    <row r="145" spans="1:14" x14ac:dyDescent="0.45">
      <c r="A145" t="s">
        <v>143</v>
      </c>
      <c r="B145" t="s">
        <v>38</v>
      </c>
      <c r="C145">
        <v>170</v>
      </c>
      <c r="D145">
        <v>0.22256097999999999</v>
      </c>
      <c r="E145">
        <v>0.52500000000000002</v>
      </c>
      <c r="F145">
        <v>0.37191358000000002</v>
      </c>
      <c r="G145">
        <v>0.41095890000000002</v>
      </c>
      <c r="H145">
        <v>0.83333332999999998</v>
      </c>
      <c r="I145">
        <v>0.70539419000000003</v>
      </c>
      <c r="J145">
        <v>0.49382715999999999</v>
      </c>
      <c r="K145">
        <v>17.642105260000001</v>
      </c>
      <c r="L145" t="s">
        <v>143</v>
      </c>
      <c r="M145">
        <v>19921</v>
      </c>
      <c r="N145">
        <v>663368</v>
      </c>
    </row>
    <row r="146" spans="1:14" x14ac:dyDescent="0.45">
      <c r="A146" t="s">
        <v>132</v>
      </c>
      <c r="B146" t="s">
        <v>105</v>
      </c>
      <c r="C146">
        <v>172</v>
      </c>
      <c r="D146">
        <v>0.33620689999999998</v>
      </c>
      <c r="E146">
        <v>0.65930599000000001</v>
      </c>
      <c r="F146">
        <v>0.49022556</v>
      </c>
      <c r="G146">
        <v>0.50427350000000004</v>
      </c>
      <c r="H146">
        <v>0.81339713000000002</v>
      </c>
      <c r="I146">
        <v>0.70245398999999997</v>
      </c>
      <c r="J146">
        <v>0.47669172999999998</v>
      </c>
      <c r="K146">
        <v>17.635627530000001</v>
      </c>
      <c r="L146" t="s">
        <v>132</v>
      </c>
      <c r="M146">
        <v>24729</v>
      </c>
      <c r="N146">
        <v>681351</v>
      </c>
    </row>
    <row r="147" spans="1:14" x14ac:dyDescent="0.45">
      <c r="A147" t="s">
        <v>112</v>
      </c>
      <c r="B147" t="s">
        <v>76</v>
      </c>
      <c r="C147">
        <v>214</v>
      </c>
      <c r="D147">
        <v>0.25952381000000002</v>
      </c>
      <c r="E147">
        <v>0.61858190999999996</v>
      </c>
      <c r="F147">
        <v>0.43667068999999997</v>
      </c>
      <c r="G147">
        <v>0.5412844</v>
      </c>
      <c r="H147">
        <v>0.80237153999999999</v>
      </c>
      <c r="I147">
        <v>0.72375690999999998</v>
      </c>
      <c r="J147">
        <v>0.49336550000000001</v>
      </c>
      <c r="K147">
        <v>17.611382110000001</v>
      </c>
      <c r="L147" t="s">
        <v>112</v>
      </c>
      <c r="M147">
        <v>26368</v>
      </c>
      <c r="N147">
        <v>668709</v>
      </c>
    </row>
    <row r="148" spans="1:14" x14ac:dyDescent="0.45">
      <c r="A148" t="s">
        <v>170</v>
      </c>
      <c r="B148" t="s">
        <v>90</v>
      </c>
      <c r="C148">
        <v>225</v>
      </c>
      <c r="D148">
        <v>0.21204819</v>
      </c>
      <c r="E148">
        <v>0.55875830999999998</v>
      </c>
      <c r="F148">
        <v>0.39260970000000001</v>
      </c>
      <c r="G148">
        <v>0.70454545000000002</v>
      </c>
      <c r="H148">
        <v>0.90873015999999995</v>
      </c>
      <c r="I148">
        <v>0.85588235000000001</v>
      </c>
      <c r="J148">
        <v>0.52078522000000005</v>
      </c>
      <c r="K148">
        <v>17.59527559</v>
      </c>
      <c r="L148" t="s">
        <v>170</v>
      </c>
      <c r="M148">
        <v>24679</v>
      </c>
      <c r="N148">
        <v>680977</v>
      </c>
    </row>
    <row r="149" spans="1:14" x14ac:dyDescent="0.45">
      <c r="A149" t="s">
        <v>175</v>
      </c>
      <c r="B149" t="s">
        <v>41</v>
      </c>
      <c r="C149">
        <v>195</v>
      </c>
      <c r="D149">
        <v>0.14646465</v>
      </c>
      <c r="E149">
        <v>0.53452116000000005</v>
      </c>
      <c r="F149">
        <v>0.35266271999999999</v>
      </c>
      <c r="G149">
        <v>0.62068966000000003</v>
      </c>
      <c r="H149">
        <v>0.90833333000000005</v>
      </c>
      <c r="I149">
        <v>0.85234898999999997</v>
      </c>
      <c r="J149">
        <v>0.53136095000000005</v>
      </c>
      <c r="K149">
        <v>17.571428569999998</v>
      </c>
      <c r="L149" t="s">
        <v>175</v>
      </c>
      <c r="M149">
        <v>21523</v>
      </c>
      <c r="N149">
        <v>663697</v>
      </c>
    </row>
    <row r="150" spans="1:14" x14ac:dyDescent="0.45">
      <c r="A150" t="s">
        <v>34</v>
      </c>
      <c r="B150" t="s">
        <v>35</v>
      </c>
      <c r="C150">
        <v>234</v>
      </c>
      <c r="D150">
        <v>0.21493213</v>
      </c>
      <c r="E150">
        <v>0.65874730000000004</v>
      </c>
      <c r="F150">
        <v>0.44198894999999999</v>
      </c>
      <c r="G150">
        <v>0.53684211000000004</v>
      </c>
      <c r="H150">
        <v>0.82950820000000003</v>
      </c>
      <c r="I150">
        <v>0.76</v>
      </c>
      <c r="J150">
        <v>0.51160220999999995</v>
      </c>
      <c r="K150">
        <v>17.565868259999998</v>
      </c>
      <c r="L150" t="s">
        <v>34</v>
      </c>
      <c r="M150">
        <v>26289</v>
      </c>
      <c r="N150">
        <v>683002</v>
      </c>
    </row>
    <row r="151" spans="1:14" x14ac:dyDescent="0.45">
      <c r="A151" t="s">
        <v>136</v>
      </c>
      <c r="B151" t="s">
        <v>61</v>
      </c>
      <c r="C151">
        <v>192</v>
      </c>
      <c r="D151">
        <v>0.28034682</v>
      </c>
      <c r="E151">
        <v>0.66288952000000001</v>
      </c>
      <c r="F151">
        <v>0.47353361999999999</v>
      </c>
      <c r="G151">
        <v>0.50515463999999999</v>
      </c>
      <c r="H151">
        <v>0.89316238999999997</v>
      </c>
      <c r="I151">
        <v>0.77945618999999999</v>
      </c>
      <c r="J151">
        <v>0.50500714999999996</v>
      </c>
      <c r="K151">
        <v>17.529880479999999</v>
      </c>
      <c r="L151" t="s">
        <v>136</v>
      </c>
      <c r="M151">
        <v>18900</v>
      </c>
      <c r="N151">
        <v>665750</v>
      </c>
    </row>
    <row r="152" spans="1:14" x14ac:dyDescent="0.45">
      <c r="A152" t="s">
        <v>151</v>
      </c>
      <c r="B152" t="s">
        <v>78</v>
      </c>
      <c r="C152">
        <v>182</v>
      </c>
      <c r="D152">
        <v>0.16802168000000001</v>
      </c>
      <c r="E152">
        <v>0.57368421000000003</v>
      </c>
      <c r="F152">
        <v>0.37383178</v>
      </c>
      <c r="G152">
        <v>0.32258065000000002</v>
      </c>
      <c r="H152">
        <v>0.82568807</v>
      </c>
      <c r="I152">
        <v>0.71428570999999996</v>
      </c>
      <c r="J152">
        <v>0.50734312000000004</v>
      </c>
      <c r="K152">
        <v>17.503546100000001</v>
      </c>
      <c r="L152" t="s">
        <v>151</v>
      </c>
      <c r="M152">
        <v>27534</v>
      </c>
      <c r="N152">
        <v>666397</v>
      </c>
    </row>
    <row r="153" spans="1:14" x14ac:dyDescent="0.45">
      <c r="A153" t="s">
        <v>117</v>
      </c>
      <c r="B153" t="s">
        <v>118</v>
      </c>
      <c r="C153">
        <v>222</v>
      </c>
      <c r="D153">
        <v>0.22595077999999999</v>
      </c>
      <c r="E153">
        <v>0.58836206999999996</v>
      </c>
      <c r="F153">
        <v>0.41053787000000003</v>
      </c>
      <c r="G153">
        <v>0.47524751999999998</v>
      </c>
      <c r="H153">
        <v>0.84981684999999996</v>
      </c>
      <c r="I153">
        <v>0.74866310000000003</v>
      </c>
      <c r="J153">
        <v>0.50933041000000001</v>
      </c>
      <c r="K153">
        <v>17.487068969999999</v>
      </c>
      <c r="L153" t="s">
        <v>117</v>
      </c>
      <c r="M153">
        <v>25976</v>
      </c>
      <c r="N153">
        <v>682985</v>
      </c>
    </row>
    <row r="154" spans="1:14" x14ac:dyDescent="0.45">
      <c r="A154" t="s">
        <v>159</v>
      </c>
      <c r="B154" t="s">
        <v>61</v>
      </c>
      <c r="C154">
        <v>213</v>
      </c>
      <c r="D154">
        <v>0.36138614000000002</v>
      </c>
      <c r="E154">
        <v>0.75690608000000004</v>
      </c>
      <c r="F154">
        <v>0.54830287</v>
      </c>
      <c r="G154">
        <v>0.47945205000000002</v>
      </c>
      <c r="H154">
        <v>0.81386860999999999</v>
      </c>
      <c r="I154">
        <v>0.69761905000000002</v>
      </c>
      <c r="J154">
        <v>0.47258486</v>
      </c>
      <c r="K154">
        <v>17.344202899999999</v>
      </c>
      <c r="L154" t="s">
        <v>160</v>
      </c>
      <c r="M154">
        <v>19287</v>
      </c>
      <c r="N154">
        <v>666969</v>
      </c>
    </row>
    <row r="155" spans="1:14" x14ac:dyDescent="0.45">
      <c r="A155" t="s">
        <v>200</v>
      </c>
      <c r="B155" t="s">
        <v>105</v>
      </c>
      <c r="C155">
        <v>194</v>
      </c>
      <c r="D155">
        <v>0.22437673</v>
      </c>
      <c r="E155">
        <v>0.57772020999999996</v>
      </c>
      <c r="F155">
        <v>0.40696117999999998</v>
      </c>
      <c r="G155">
        <v>0.83950617000000005</v>
      </c>
      <c r="H155">
        <v>0.87892376999999999</v>
      </c>
      <c r="I155">
        <v>0.86842105000000003</v>
      </c>
      <c r="J155">
        <v>0.51673360000000002</v>
      </c>
      <c r="K155">
        <v>17.074954300000002</v>
      </c>
      <c r="L155" t="s">
        <v>200</v>
      </c>
      <c r="M155">
        <v>33189</v>
      </c>
      <c r="N155">
        <v>694384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56B38-6848-4F3D-8036-B2889F9E079C}">
  <sheetPr>
    <tabColor rgb="FF00B050"/>
  </sheetPr>
  <dimension ref="A1:T155"/>
  <sheetViews>
    <sheetView workbookViewId="0">
      <selection activeCell="K1" activeCellId="3" sqref="E1 G1 I1 K1"/>
    </sheetView>
  </sheetViews>
  <sheetFormatPr defaultRowHeight="14.25" x14ac:dyDescent="0.45"/>
  <sheetData>
    <row r="1" spans="1:20" x14ac:dyDescent="0.45">
      <c r="A1" t="s">
        <v>0</v>
      </c>
      <c r="B1" t="s">
        <v>1</v>
      </c>
      <c r="C1" t="s">
        <v>3</v>
      </c>
      <c r="D1" t="s">
        <v>1067</v>
      </c>
      <c r="E1" t="s">
        <v>1068</v>
      </c>
      <c r="F1" t="s">
        <v>1069</v>
      </c>
      <c r="G1" t="s">
        <v>1070</v>
      </c>
      <c r="H1" t="s">
        <v>1071</v>
      </c>
      <c r="I1" t="s">
        <v>1072</v>
      </c>
      <c r="J1" t="s">
        <v>1073</v>
      </c>
      <c r="K1" t="s">
        <v>1074</v>
      </c>
      <c r="L1" t="s">
        <v>12</v>
      </c>
      <c r="M1" t="s">
        <v>1075</v>
      </c>
      <c r="N1" t="s">
        <v>14</v>
      </c>
      <c r="O1" t="s">
        <v>1076</v>
      </c>
      <c r="P1" t="s">
        <v>15</v>
      </c>
      <c r="Q1" t="s">
        <v>16</v>
      </c>
      <c r="R1" t="s">
        <v>22</v>
      </c>
      <c r="S1" t="s">
        <v>23</v>
      </c>
      <c r="T1" t="s">
        <v>24</v>
      </c>
    </row>
    <row r="2" spans="1:20" x14ac:dyDescent="0.45">
      <c r="A2" t="s">
        <v>31</v>
      </c>
      <c r="B2" t="s">
        <v>32</v>
      </c>
      <c r="C2">
        <v>245</v>
      </c>
      <c r="D2">
        <v>139</v>
      </c>
      <c r="E2">
        <v>96.932312011718693</v>
      </c>
      <c r="F2">
        <v>115.857</v>
      </c>
      <c r="G2">
        <v>18.071014129858199</v>
      </c>
      <c r="H2">
        <v>40</v>
      </c>
      <c r="I2">
        <v>0.28776977999999998</v>
      </c>
      <c r="J2">
        <v>86</v>
      </c>
      <c r="K2">
        <v>0.61870504000000004</v>
      </c>
      <c r="L2">
        <v>0.279187817</v>
      </c>
      <c r="N2">
        <v>0.62944162400000003</v>
      </c>
      <c r="P2">
        <v>0.42999507312973301</v>
      </c>
      <c r="R2" t="s">
        <v>31</v>
      </c>
      <c r="S2">
        <v>15640</v>
      </c>
      <c r="T2">
        <v>592450</v>
      </c>
    </row>
    <row r="3" spans="1:20" x14ac:dyDescent="0.45">
      <c r="A3" t="s">
        <v>36</v>
      </c>
      <c r="B3" t="s">
        <v>32</v>
      </c>
      <c r="C3">
        <v>250</v>
      </c>
      <c r="D3">
        <v>174</v>
      </c>
      <c r="E3">
        <v>95.592544908468398</v>
      </c>
      <c r="F3">
        <v>115.73099999999999</v>
      </c>
      <c r="G3">
        <v>9.2193389035373698</v>
      </c>
      <c r="H3">
        <v>34</v>
      </c>
      <c r="I3">
        <v>0.1954023</v>
      </c>
      <c r="J3">
        <v>104</v>
      </c>
      <c r="K3">
        <v>0.59770115000000001</v>
      </c>
      <c r="L3">
        <v>0.30952380899999998</v>
      </c>
      <c r="N3">
        <v>0.571428571</v>
      </c>
      <c r="P3">
        <v>0.415402128696441</v>
      </c>
      <c r="R3" t="s">
        <v>36</v>
      </c>
      <c r="S3">
        <v>20123</v>
      </c>
      <c r="T3">
        <v>665742</v>
      </c>
    </row>
    <row r="4" spans="1:20" x14ac:dyDescent="0.45">
      <c r="A4" t="s">
        <v>142</v>
      </c>
      <c r="B4" t="s">
        <v>121</v>
      </c>
      <c r="C4">
        <v>205</v>
      </c>
      <c r="D4">
        <v>118</v>
      </c>
      <c r="E4">
        <v>95.246795848264497</v>
      </c>
      <c r="F4">
        <v>121.526</v>
      </c>
      <c r="G4">
        <v>10.1376496856495</v>
      </c>
      <c r="H4">
        <v>21</v>
      </c>
      <c r="I4">
        <v>0.17796609999999999</v>
      </c>
      <c r="J4">
        <v>64</v>
      </c>
      <c r="K4">
        <v>0.54237287999999995</v>
      </c>
      <c r="L4">
        <v>0.247368421</v>
      </c>
      <c r="N4">
        <v>0.42105263100000001</v>
      </c>
      <c r="P4">
        <v>0.31010980647185699</v>
      </c>
      <c r="R4" t="s">
        <v>142</v>
      </c>
      <c r="S4">
        <v>21711</v>
      </c>
      <c r="T4">
        <v>665833</v>
      </c>
    </row>
    <row r="5" spans="1:20" x14ac:dyDescent="0.45">
      <c r="A5" t="s">
        <v>33</v>
      </c>
      <c r="B5" t="s">
        <v>30</v>
      </c>
      <c r="C5">
        <v>239</v>
      </c>
      <c r="D5">
        <v>168</v>
      </c>
      <c r="E5">
        <v>94.751049731151099</v>
      </c>
      <c r="F5">
        <v>119.20699999999999</v>
      </c>
      <c r="G5">
        <v>13.016126342566601</v>
      </c>
      <c r="H5">
        <v>32</v>
      </c>
      <c r="I5">
        <v>0.19047618999999999</v>
      </c>
      <c r="J5">
        <v>98</v>
      </c>
      <c r="K5">
        <v>0.58333332999999998</v>
      </c>
      <c r="L5">
        <v>0.33649288999999999</v>
      </c>
      <c r="N5">
        <v>0.62085307999999995</v>
      </c>
      <c r="P5">
        <v>0.43122363391042701</v>
      </c>
      <c r="R5" t="s">
        <v>33</v>
      </c>
      <c r="S5">
        <v>19755</v>
      </c>
      <c r="T5">
        <v>660271</v>
      </c>
    </row>
    <row r="6" spans="1:20" x14ac:dyDescent="0.45">
      <c r="A6" t="s">
        <v>113</v>
      </c>
      <c r="B6" t="s">
        <v>70</v>
      </c>
      <c r="C6">
        <v>233</v>
      </c>
      <c r="D6">
        <v>160</v>
      </c>
      <c r="E6">
        <v>94.351921902427193</v>
      </c>
      <c r="F6">
        <v>117.572</v>
      </c>
      <c r="G6">
        <v>6.32241273526125</v>
      </c>
      <c r="H6">
        <v>19</v>
      </c>
      <c r="I6">
        <v>0.11874999999999999</v>
      </c>
      <c r="J6">
        <v>94</v>
      </c>
      <c r="K6">
        <v>0.58750000000000002</v>
      </c>
      <c r="L6">
        <v>0.29702970200000001</v>
      </c>
      <c r="N6">
        <v>0.42079207899999999</v>
      </c>
      <c r="P6">
        <v>0.35819640216128501</v>
      </c>
      <c r="R6" t="s">
        <v>113</v>
      </c>
      <c r="S6">
        <v>19611</v>
      </c>
      <c r="T6">
        <v>665489</v>
      </c>
    </row>
    <row r="7" spans="1:20" x14ac:dyDescent="0.45">
      <c r="A7" t="s">
        <v>37</v>
      </c>
      <c r="B7" t="s">
        <v>38</v>
      </c>
      <c r="C7">
        <v>241</v>
      </c>
      <c r="D7">
        <v>166</v>
      </c>
      <c r="E7">
        <v>94.265631526349495</v>
      </c>
      <c r="F7">
        <v>114.589</v>
      </c>
      <c r="G7">
        <v>7.7155436981155203</v>
      </c>
      <c r="H7">
        <v>17</v>
      </c>
      <c r="I7">
        <v>0.10240964</v>
      </c>
      <c r="J7">
        <v>94</v>
      </c>
      <c r="K7">
        <v>0.56626505999999999</v>
      </c>
      <c r="L7">
        <v>0.33018867899999998</v>
      </c>
      <c r="N7">
        <v>0.52358490499999999</v>
      </c>
      <c r="P7">
        <v>0.39676868269840798</v>
      </c>
      <c r="R7" t="s">
        <v>37</v>
      </c>
      <c r="S7">
        <v>20503</v>
      </c>
      <c r="T7">
        <v>661388</v>
      </c>
    </row>
    <row r="8" spans="1:20" x14ac:dyDescent="0.45">
      <c r="A8" t="s">
        <v>34</v>
      </c>
      <c r="B8" t="s">
        <v>35</v>
      </c>
      <c r="C8">
        <v>234</v>
      </c>
      <c r="D8">
        <v>148</v>
      </c>
      <c r="E8">
        <v>94.095305829434693</v>
      </c>
      <c r="F8">
        <v>112.83799999999999</v>
      </c>
      <c r="G8">
        <v>10.1590136418471</v>
      </c>
      <c r="H8">
        <v>20</v>
      </c>
      <c r="I8">
        <v>0.13513513999999999</v>
      </c>
      <c r="J8">
        <v>86</v>
      </c>
      <c r="K8">
        <v>0.58108108000000003</v>
      </c>
      <c r="L8">
        <v>0.26</v>
      </c>
      <c r="N8">
        <v>0.57999999999999996</v>
      </c>
      <c r="P8">
        <v>0.39377302980218298</v>
      </c>
      <c r="R8" t="s">
        <v>34</v>
      </c>
      <c r="S8">
        <v>26289</v>
      </c>
      <c r="T8">
        <v>683002</v>
      </c>
    </row>
    <row r="9" spans="1:20" x14ac:dyDescent="0.45">
      <c r="A9" t="s">
        <v>67</v>
      </c>
      <c r="B9" t="s">
        <v>68</v>
      </c>
      <c r="C9">
        <v>233</v>
      </c>
      <c r="D9">
        <v>169</v>
      </c>
      <c r="E9">
        <v>93.814290001278806</v>
      </c>
      <c r="F9">
        <v>117.018</v>
      </c>
      <c r="G9">
        <v>5.6413563915661404</v>
      </c>
      <c r="H9">
        <v>18</v>
      </c>
      <c r="I9">
        <v>0.10650888</v>
      </c>
      <c r="J9">
        <v>91</v>
      </c>
      <c r="K9">
        <v>0.53846154000000002</v>
      </c>
      <c r="L9">
        <v>0.27488151599999999</v>
      </c>
      <c r="N9">
        <v>0.492890995</v>
      </c>
      <c r="P9">
        <v>0.34175286767802698</v>
      </c>
      <c r="R9" t="s">
        <v>67</v>
      </c>
      <c r="S9">
        <v>13613</v>
      </c>
      <c r="T9">
        <v>606466</v>
      </c>
    </row>
    <row r="10" spans="1:20" x14ac:dyDescent="0.45">
      <c r="A10" t="s">
        <v>63</v>
      </c>
      <c r="B10" t="s">
        <v>64</v>
      </c>
      <c r="C10">
        <v>229</v>
      </c>
      <c r="D10">
        <v>146</v>
      </c>
      <c r="E10">
        <v>93.624433023946196</v>
      </c>
      <c r="F10">
        <v>112.22199999999999</v>
      </c>
      <c r="G10">
        <v>7.4896275813762898</v>
      </c>
      <c r="H10">
        <v>21</v>
      </c>
      <c r="I10">
        <v>0.14383562</v>
      </c>
      <c r="J10">
        <v>79</v>
      </c>
      <c r="K10">
        <v>0.54109589000000002</v>
      </c>
      <c r="L10">
        <v>0.28787878700000002</v>
      </c>
      <c r="N10">
        <v>0.48989898900000001</v>
      </c>
      <c r="P10">
        <v>0.36932927844798602</v>
      </c>
      <c r="R10" t="s">
        <v>63</v>
      </c>
      <c r="S10">
        <v>15112</v>
      </c>
      <c r="T10">
        <v>641857</v>
      </c>
    </row>
    <row r="11" spans="1:20" x14ac:dyDescent="0.45">
      <c r="A11" t="s">
        <v>145</v>
      </c>
      <c r="B11" t="s">
        <v>45</v>
      </c>
      <c r="C11">
        <v>245</v>
      </c>
      <c r="D11">
        <v>133</v>
      </c>
      <c r="E11">
        <v>93.487928060660593</v>
      </c>
      <c r="F11">
        <v>115.155</v>
      </c>
      <c r="G11">
        <v>17.660384500833299</v>
      </c>
      <c r="H11">
        <v>14</v>
      </c>
      <c r="I11">
        <v>0.10526315999999999</v>
      </c>
      <c r="J11">
        <v>73</v>
      </c>
      <c r="K11">
        <v>0.54887218000000004</v>
      </c>
      <c r="L11">
        <v>0.236180904</v>
      </c>
      <c r="N11">
        <v>0.40703517500000003</v>
      </c>
      <c r="P11">
        <v>0.33654721374394397</v>
      </c>
      <c r="R11" t="s">
        <v>145</v>
      </c>
      <c r="S11">
        <v>16478</v>
      </c>
      <c r="T11">
        <v>656941</v>
      </c>
    </row>
    <row r="12" spans="1:20" x14ac:dyDescent="0.45">
      <c r="A12" t="s">
        <v>167</v>
      </c>
      <c r="B12" t="s">
        <v>47</v>
      </c>
      <c r="C12">
        <v>218</v>
      </c>
      <c r="D12">
        <v>133</v>
      </c>
      <c r="E12">
        <v>93.479015812729301</v>
      </c>
      <c r="F12">
        <v>113.922</v>
      </c>
      <c r="G12">
        <v>17.2349793621988</v>
      </c>
      <c r="H12">
        <v>19</v>
      </c>
      <c r="I12">
        <v>0.14285713999999999</v>
      </c>
      <c r="J12">
        <v>73</v>
      </c>
      <c r="K12">
        <v>0.54887218000000004</v>
      </c>
      <c r="L12">
        <v>0.23036649200000001</v>
      </c>
      <c r="N12">
        <v>0.424083769</v>
      </c>
      <c r="P12">
        <v>0.32181522194985901</v>
      </c>
      <c r="R12" t="s">
        <v>167</v>
      </c>
      <c r="S12">
        <v>14344</v>
      </c>
      <c r="T12">
        <v>621566</v>
      </c>
    </row>
    <row r="13" spans="1:20" x14ac:dyDescent="0.45">
      <c r="A13" t="s">
        <v>97</v>
      </c>
      <c r="B13" t="s">
        <v>98</v>
      </c>
      <c r="C13">
        <v>187</v>
      </c>
      <c r="D13">
        <v>104</v>
      </c>
      <c r="E13">
        <v>93.440519832870294</v>
      </c>
      <c r="F13">
        <v>110.00700000000001</v>
      </c>
      <c r="G13">
        <v>18.460322746952698</v>
      </c>
      <c r="H13">
        <v>17</v>
      </c>
      <c r="I13">
        <v>0.16346153999999999</v>
      </c>
      <c r="J13">
        <v>59</v>
      </c>
      <c r="K13">
        <v>0.56730769000000003</v>
      </c>
      <c r="L13">
        <v>0.20958083799999999</v>
      </c>
      <c r="N13">
        <v>0.431137724</v>
      </c>
      <c r="P13">
        <v>0.30764996336105599</v>
      </c>
      <c r="R13" t="s">
        <v>97</v>
      </c>
      <c r="S13">
        <v>21534</v>
      </c>
      <c r="T13">
        <v>663728</v>
      </c>
    </row>
    <row r="14" spans="1:20" x14ac:dyDescent="0.45">
      <c r="A14" t="s">
        <v>174</v>
      </c>
      <c r="B14" t="s">
        <v>32</v>
      </c>
      <c r="C14">
        <v>191</v>
      </c>
      <c r="D14">
        <v>117</v>
      </c>
      <c r="E14">
        <v>93.206102831610295</v>
      </c>
      <c r="F14">
        <v>119.925</v>
      </c>
      <c r="G14">
        <v>11.6102645027226</v>
      </c>
      <c r="H14">
        <v>23</v>
      </c>
      <c r="I14">
        <v>0.19658120000000001</v>
      </c>
      <c r="J14">
        <v>61</v>
      </c>
      <c r="K14">
        <v>0.52136751999999997</v>
      </c>
      <c r="L14">
        <v>0.234636871</v>
      </c>
      <c r="N14">
        <v>0.49720670300000003</v>
      </c>
      <c r="P14">
        <v>0.331588618418309</v>
      </c>
      <c r="R14" t="s">
        <v>174</v>
      </c>
      <c r="S14">
        <v>4949</v>
      </c>
      <c r="T14">
        <v>519317</v>
      </c>
    </row>
    <row r="15" spans="1:20" x14ac:dyDescent="0.45">
      <c r="A15" t="s">
        <v>144</v>
      </c>
      <c r="B15" t="s">
        <v>26</v>
      </c>
      <c r="C15">
        <v>232</v>
      </c>
      <c r="D15">
        <v>165</v>
      </c>
      <c r="E15">
        <v>93.154692463758494</v>
      </c>
      <c r="F15">
        <v>116.782</v>
      </c>
      <c r="G15">
        <v>17.040254394092202</v>
      </c>
      <c r="H15">
        <v>21</v>
      </c>
      <c r="I15">
        <v>0.12727273</v>
      </c>
      <c r="J15">
        <v>79</v>
      </c>
      <c r="K15">
        <v>0.47878788</v>
      </c>
      <c r="L15">
        <v>0.264705882</v>
      </c>
      <c r="N15">
        <v>0.446078431</v>
      </c>
      <c r="P15">
        <v>0.33925105182364501</v>
      </c>
      <c r="R15" t="s">
        <v>144</v>
      </c>
      <c r="S15">
        <v>19556</v>
      </c>
      <c r="T15">
        <v>670541</v>
      </c>
    </row>
    <row r="16" spans="1:20" x14ac:dyDescent="0.45">
      <c r="A16" t="s">
        <v>27</v>
      </c>
      <c r="B16" t="s">
        <v>28</v>
      </c>
      <c r="C16">
        <v>243</v>
      </c>
      <c r="D16">
        <v>181</v>
      </c>
      <c r="E16">
        <v>93.050857375339902</v>
      </c>
      <c r="F16">
        <v>113.325</v>
      </c>
      <c r="G16">
        <v>13.671630767168899</v>
      </c>
      <c r="H16">
        <v>29</v>
      </c>
      <c r="I16">
        <v>0.16022099000000001</v>
      </c>
      <c r="J16">
        <v>93</v>
      </c>
      <c r="K16">
        <v>0.51381215000000002</v>
      </c>
      <c r="L16">
        <v>0.30875575999999999</v>
      </c>
      <c r="N16">
        <v>0.55760368599999999</v>
      </c>
      <c r="P16">
        <v>0.38514873112241399</v>
      </c>
      <c r="R16" t="s">
        <v>27</v>
      </c>
      <c r="S16">
        <v>25764</v>
      </c>
      <c r="T16">
        <v>677951</v>
      </c>
    </row>
    <row r="17" spans="1:20" x14ac:dyDescent="0.45">
      <c r="A17" t="s">
        <v>46</v>
      </c>
      <c r="B17" t="s">
        <v>47</v>
      </c>
      <c r="C17">
        <v>216</v>
      </c>
      <c r="D17">
        <v>142</v>
      </c>
      <c r="E17">
        <v>92.928864062671906</v>
      </c>
      <c r="F17">
        <v>114.6</v>
      </c>
      <c r="G17">
        <v>15.298853482998499</v>
      </c>
      <c r="H17">
        <v>24</v>
      </c>
      <c r="I17">
        <v>0.16901408000000001</v>
      </c>
      <c r="J17">
        <v>79</v>
      </c>
      <c r="K17">
        <v>0.55633803000000004</v>
      </c>
      <c r="L17">
        <v>0.31016042700000002</v>
      </c>
      <c r="N17">
        <v>0.604278074</v>
      </c>
      <c r="P17">
        <v>0.419444446508274</v>
      </c>
      <c r="R17" t="s">
        <v>46</v>
      </c>
      <c r="S17">
        <v>10324</v>
      </c>
      <c r="T17">
        <v>542303</v>
      </c>
    </row>
    <row r="18" spans="1:20" x14ac:dyDescent="0.45">
      <c r="A18" t="s">
        <v>137</v>
      </c>
      <c r="B18" t="s">
        <v>98</v>
      </c>
      <c r="C18">
        <v>233</v>
      </c>
      <c r="D18">
        <v>155</v>
      </c>
      <c r="E18">
        <v>92.690477137411705</v>
      </c>
      <c r="F18">
        <v>114.548</v>
      </c>
      <c r="G18">
        <v>8.2672151657842807</v>
      </c>
      <c r="H18">
        <v>13</v>
      </c>
      <c r="I18">
        <v>8.3870970000000003E-2</v>
      </c>
      <c r="J18">
        <v>78</v>
      </c>
      <c r="K18">
        <v>0.50322581</v>
      </c>
      <c r="L18">
        <v>0.26484018199999998</v>
      </c>
      <c r="N18">
        <v>0.34246575299999998</v>
      </c>
      <c r="P18">
        <v>0.28893429782769198</v>
      </c>
      <c r="R18" t="s">
        <v>138</v>
      </c>
      <c r="S18">
        <v>23697</v>
      </c>
      <c r="T18">
        <v>677594</v>
      </c>
    </row>
    <row r="19" spans="1:20" x14ac:dyDescent="0.45">
      <c r="A19" t="s">
        <v>102</v>
      </c>
      <c r="B19" t="s">
        <v>103</v>
      </c>
      <c r="C19">
        <v>219</v>
      </c>
      <c r="D19">
        <v>129</v>
      </c>
      <c r="E19">
        <v>92.619027603504193</v>
      </c>
      <c r="F19">
        <v>111.09</v>
      </c>
      <c r="G19">
        <v>11.200173411258399</v>
      </c>
      <c r="H19">
        <v>17</v>
      </c>
      <c r="I19">
        <v>0.13178295000000001</v>
      </c>
      <c r="J19">
        <v>64</v>
      </c>
      <c r="K19">
        <v>0.49612402999999999</v>
      </c>
      <c r="L19">
        <v>0.21666666600000001</v>
      </c>
      <c r="N19">
        <v>0.38888888799999999</v>
      </c>
      <c r="P19">
        <v>0.33308411574144903</v>
      </c>
      <c r="R19" t="s">
        <v>102</v>
      </c>
      <c r="S19">
        <v>12927</v>
      </c>
      <c r="T19">
        <v>607043</v>
      </c>
    </row>
    <row r="20" spans="1:20" x14ac:dyDescent="0.45">
      <c r="A20" t="s">
        <v>80</v>
      </c>
      <c r="B20" t="s">
        <v>55</v>
      </c>
      <c r="C20">
        <v>187</v>
      </c>
      <c r="D20">
        <v>117</v>
      </c>
      <c r="E20">
        <v>92.553038432680296</v>
      </c>
      <c r="F20">
        <v>113.294</v>
      </c>
      <c r="G20">
        <v>11.5963480873354</v>
      </c>
      <c r="H20">
        <v>17</v>
      </c>
      <c r="I20">
        <v>0.14529914999999999</v>
      </c>
      <c r="J20">
        <v>57</v>
      </c>
      <c r="K20">
        <v>0.48717948999999999</v>
      </c>
      <c r="L20">
        <v>0.27329192499999999</v>
      </c>
      <c r="N20">
        <v>0.52795031000000003</v>
      </c>
      <c r="P20">
        <v>0.37703202037863298</v>
      </c>
      <c r="R20" t="s">
        <v>80</v>
      </c>
      <c r="S20">
        <v>17350</v>
      </c>
      <c r="T20">
        <v>646240</v>
      </c>
    </row>
    <row r="21" spans="1:20" x14ac:dyDescent="0.45">
      <c r="A21" t="s">
        <v>111</v>
      </c>
      <c r="B21" t="s">
        <v>45</v>
      </c>
      <c r="C21">
        <v>171</v>
      </c>
      <c r="D21">
        <v>105</v>
      </c>
      <c r="E21">
        <v>92.507049996512194</v>
      </c>
      <c r="F21">
        <v>110.09699999999999</v>
      </c>
      <c r="G21">
        <v>12.252616105760801</v>
      </c>
      <c r="H21">
        <v>9</v>
      </c>
      <c r="I21">
        <v>8.5714289999999999E-2</v>
      </c>
      <c r="J21">
        <v>56</v>
      </c>
      <c r="K21">
        <v>0.53333333000000005</v>
      </c>
      <c r="L21">
        <v>0.266666666</v>
      </c>
      <c r="N21">
        <v>0.43333333299999999</v>
      </c>
      <c r="P21">
        <v>0.33439182398612</v>
      </c>
      <c r="R21" t="s">
        <v>111</v>
      </c>
      <c r="S21">
        <v>20202</v>
      </c>
      <c r="T21">
        <v>669016</v>
      </c>
    </row>
    <row r="22" spans="1:20" x14ac:dyDescent="0.45">
      <c r="A22" t="s">
        <v>193</v>
      </c>
      <c r="B22" t="s">
        <v>43</v>
      </c>
      <c r="C22">
        <v>231</v>
      </c>
      <c r="D22">
        <v>178</v>
      </c>
      <c r="E22">
        <v>92.449527826202001</v>
      </c>
      <c r="F22">
        <v>113.633</v>
      </c>
      <c r="G22">
        <v>4.6234455590837404</v>
      </c>
      <c r="H22">
        <v>8</v>
      </c>
      <c r="I22">
        <v>4.4943820000000002E-2</v>
      </c>
      <c r="J22">
        <v>90</v>
      </c>
      <c r="K22">
        <v>0.50561798000000002</v>
      </c>
      <c r="L22">
        <v>0.24880382700000001</v>
      </c>
      <c r="N22">
        <v>0.354066985</v>
      </c>
      <c r="P22">
        <v>0.29747111792172098</v>
      </c>
      <c r="R22" t="s">
        <v>194</v>
      </c>
      <c r="S22">
        <v>16578</v>
      </c>
      <c r="T22">
        <v>650490</v>
      </c>
    </row>
    <row r="23" spans="1:20" x14ac:dyDescent="0.45">
      <c r="A23" t="s">
        <v>62</v>
      </c>
      <c r="B23" t="s">
        <v>35</v>
      </c>
      <c r="C23">
        <v>205</v>
      </c>
      <c r="D23">
        <v>147</v>
      </c>
      <c r="E23">
        <v>92.379759122247506</v>
      </c>
      <c r="F23">
        <v>111.169</v>
      </c>
      <c r="G23">
        <v>14.415279519067999</v>
      </c>
      <c r="H23">
        <v>13</v>
      </c>
      <c r="I23">
        <v>8.8435369999999999E-2</v>
      </c>
      <c r="J23">
        <v>73</v>
      </c>
      <c r="K23">
        <v>0.49659863999999998</v>
      </c>
      <c r="L23">
        <v>0.28494623600000002</v>
      </c>
      <c r="N23">
        <v>0.50537634399999998</v>
      </c>
      <c r="P23">
        <v>0.36256225933046898</v>
      </c>
      <c r="R23" t="s">
        <v>62</v>
      </c>
      <c r="S23">
        <v>27815</v>
      </c>
      <c r="T23">
        <v>676059</v>
      </c>
    </row>
    <row r="24" spans="1:20" x14ac:dyDescent="0.45">
      <c r="A24" t="s">
        <v>114</v>
      </c>
      <c r="B24" t="s">
        <v>47</v>
      </c>
      <c r="C24">
        <v>222</v>
      </c>
      <c r="D24">
        <v>139</v>
      </c>
      <c r="E24">
        <v>92.178757432578195</v>
      </c>
      <c r="F24">
        <v>114.18</v>
      </c>
      <c r="G24">
        <v>8.5127544394437802</v>
      </c>
      <c r="H24">
        <v>13</v>
      </c>
      <c r="I24">
        <v>9.3525179999999999E-2</v>
      </c>
      <c r="J24">
        <v>66</v>
      </c>
      <c r="K24">
        <v>0.47482014</v>
      </c>
      <c r="L24">
        <v>0.25</v>
      </c>
      <c r="N24">
        <v>0.36458333300000001</v>
      </c>
      <c r="P24">
        <v>0.32158387647018699</v>
      </c>
      <c r="R24" t="s">
        <v>115</v>
      </c>
      <c r="S24">
        <v>18401</v>
      </c>
      <c r="T24">
        <v>660670</v>
      </c>
    </row>
    <row r="25" spans="1:20" x14ac:dyDescent="0.45">
      <c r="A25" t="s">
        <v>85</v>
      </c>
      <c r="B25" t="s">
        <v>86</v>
      </c>
      <c r="C25">
        <v>229</v>
      </c>
      <c r="D25">
        <v>154</v>
      </c>
      <c r="E25">
        <v>92.167842171408907</v>
      </c>
      <c r="F25">
        <v>113.544</v>
      </c>
      <c r="G25">
        <v>14.769177446117601</v>
      </c>
      <c r="H25">
        <v>17</v>
      </c>
      <c r="I25">
        <v>0.11038961</v>
      </c>
      <c r="J25">
        <v>72</v>
      </c>
      <c r="K25">
        <v>0.46753246999999998</v>
      </c>
      <c r="L25">
        <v>0.23557692299999999</v>
      </c>
      <c r="N25">
        <v>0.41826922999999999</v>
      </c>
      <c r="P25">
        <v>0.31375681595844102</v>
      </c>
      <c r="R25" t="s">
        <v>85</v>
      </c>
      <c r="S25">
        <v>16505</v>
      </c>
      <c r="T25">
        <v>656305</v>
      </c>
    </row>
    <row r="26" spans="1:20" x14ac:dyDescent="0.45">
      <c r="A26" t="s">
        <v>188</v>
      </c>
      <c r="B26" t="s">
        <v>53</v>
      </c>
      <c r="C26">
        <v>219</v>
      </c>
      <c r="D26">
        <v>155</v>
      </c>
      <c r="E26">
        <v>92.088464325549495</v>
      </c>
      <c r="F26">
        <v>112.203</v>
      </c>
      <c r="G26">
        <v>9.3019541034511395</v>
      </c>
      <c r="H26">
        <v>13</v>
      </c>
      <c r="I26">
        <v>8.3870970000000003E-2</v>
      </c>
      <c r="J26">
        <v>76</v>
      </c>
      <c r="K26">
        <v>0.49032258000000001</v>
      </c>
      <c r="L26">
        <v>0.235294117</v>
      </c>
      <c r="N26">
        <v>0.36274509799999999</v>
      </c>
      <c r="P26">
        <v>0.28363474191875598</v>
      </c>
      <c r="R26" t="s">
        <v>188</v>
      </c>
      <c r="S26">
        <v>11493</v>
      </c>
      <c r="T26">
        <v>592518</v>
      </c>
    </row>
    <row r="27" spans="1:20" x14ac:dyDescent="0.45">
      <c r="A27" t="s">
        <v>79</v>
      </c>
      <c r="B27" t="s">
        <v>35</v>
      </c>
      <c r="C27">
        <v>168</v>
      </c>
      <c r="D27">
        <v>97</v>
      </c>
      <c r="E27">
        <v>92.062315518094096</v>
      </c>
      <c r="F27">
        <v>113.593</v>
      </c>
      <c r="G27">
        <v>12.751916900123501</v>
      </c>
      <c r="H27">
        <v>16</v>
      </c>
      <c r="I27">
        <v>0.16494845</v>
      </c>
      <c r="J27">
        <v>49</v>
      </c>
      <c r="K27">
        <v>0.50515463999999999</v>
      </c>
      <c r="L27">
        <v>0.24827586200000001</v>
      </c>
      <c r="N27">
        <v>0.468965517</v>
      </c>
      <c r="P27">
        <v>0.34597260009742697</v>
      </c>
      <c r="R27" t="s">
        <v>79</v>
      </c>
      <c r="S27">
        <v>29591</v>
      </c>
      <c r="T27">
        <v>681297</v>
      </c>
    </row>
    <row r="28" spans="1:20" x14ac:dyDescent="0.45">
      <c r="A28" t="s">
        <v>184</v>
      </c>
      <c r="B28" t="s">
        <v>28</v>
      </c>
      <c r="C28">
        <v>214</v>
      </c>
      <c r="D28">
        <v>159</v>
      </c>
      <c r="E28">
        <v>91.931322253725</v>
      </c>
      <c r="F28">
        <v>111.634</v>
      </c>
      <c r="G28">
        <v>14.0046523337094</v>
      </c>
      <c r="H28">
        <v>16</v>
      </c>
      <c r="I28">
        <v>0.10062893000000001</v>
      </c>
      <c r="J28">
        <v>74</v>
      </c>
      <c r="K28">
        <v>0.46540881000000001</v>
      </c>
      <c r="L28">
        <v>0.22527472500000001</v>
      </c>
      <c r="N28">
        <v>0.39010989000000001</v>
      </c>
      <c r="P28">
        <v>0.30289545153903003</v>
      </c>
      <c r="R28" t="s">
        <v>184</v>
      </c>
      <c r="S28">
        <v>27676</v>
      </c>
      <c r="T28">
        <v>686469</v>
      </c>
    </row>
    <row r="29" spans="1:20" x14ac:dyDescent="0.45">
      <c r="A29" t="s">
        <v>133</v>
      </c>
      <c r="B29" t="s">
        <v>55</v>
      </c>
      <c r="C29">
        <v>172</v>
      </c>
      <c r="D29">
        <v>90</v>
      </c>
      <c r="E29">
        <v>91.858347151014499</v>
      </c>
      <c r="F29">
        <v>110.643</v>
      </c>
      <c r="G29">
        <v>20.566438831223302</v>
      </c>
      <c r="H29">
        <v>17</v>
      </c>
      <c r="I29">
        <v>0.18888889</v>
      </c>
      <c r="J29">
        <v>41</v>
      </c>
      <c r="K29">
        <v>0.45555556000000003</v>
      </c>
      <c r="L29">
        <v>0.236486486</v>
      </c>
      <c r="N29">
        <v>0.5</v>
      </c>
      <c r="P29">
        <v>0.35525183095818402</v>
      </c>
      <c r="R29" t="s">
        <v>133</v>
      </c>
      <c r="S29">
        <v>15711</v>
      </c>
      <c r="T29">
        <v>641933</v>
      </c>
    </row>
    <row r="30" spans="1:20" x14ac:dyDescent="0.45">
      <c r="A30" t="s">
        <v>159</v>
      </c>
      <c r="B30" t="s">
        <v>61</v>
      </c>
      <c r="C30">
        <v>213</v>
      </c>
      <c r="D30">
        <v>138</v>
      </c>
      <c r="E30">
        <v>91.815348970717196</v>
      </c>
      <c r="F30">
        <v>116.077</v>
      </c>
      <c r="G30">
        <v>16.987535974253699</v>
      </c>
      <c r="H30">
        <v>22</v>
      </c>
      <c r="I30">
        <v>0.15942028999999999</v>
      </c>
      <c r="J30">
        <v>67</v>
      </c>
      <c r="K30">
        <v>0.48550725</v>
      </c>
      <c r="L30">
        <v>0.24226804099999999</v>
      </c>
      <c r="N30">
        <v>0.47938144300000002</v>
      </c>
      <c r="P30">
        <v>0.32449571732080201</v>
      </c>
      <c r="R30" t="s">
        <v>160</v>
      </c>
      <c r="S30">
        <v>19287</v>
      </c>
      <c r="T30">
        <v>666969</v>
      </c>
    </row>
    <row r="31" spans="1:20" x14ac:dyDescent="0.45">
      <c r="A31" t="s">
        <v>75</v>
      </c>
      <c r="B31" t="s">
        <v>76</v>
      </c>
      <c r="C31">
        <v>174</v>
      </c>
      <c r="D31">
        <v>97</v>
      </c>
      <c r="E31">
        <v>91.689855201957101</v>
      </c>
      <c r="F31">
        <v>113.364</v>
      </c>
      <c r="G31">
        <v>20.0885230585471</v>
      </c>
      <c r="H31">
        <v>14</v>
      </c>
      <c r="I31">
        <v>0.14432990000000001</v>
      </c>
      <c r="J31">
        <v>47</v>
      </c>
      <c r="K31">
        <v>0.48453607999999998</v>
      </c>
      <c r="L31">
        <v>0.28571428500000001</v>
      </c>
      <c r="N31">
        <v>0.56493506400000004</v>
      </c>
      <c r="P31">
        <v>0.395414910909068</v>
      </c>
      <c r="R31" t="s">
        <v>75</v>
      </c>
      <c r="S31">
        <v>19627</v>
      </c>
      <c r="T31">
        <v>667670</v>
      </c>
    </row>
    <row r="32" spans="1:20" x14ac:dyDescent="0.45">
      <c r="A32" t="s">
        <v>51</v>
      </c>
      <c r="B32" t="s">
        <v>28</v>
      </c>
      <c r="C32">
        <v>215</v>
      </c>
      <c r="D32">
        <v>161</v>
      </c>
      <c r="E32">
        <v>91.687912698117799</v>
      </c>
      <c r="F32">
        <v>112.64100000000001</v>
      </c>
      <c r="G32">
        <v>18.5202614624307</v>
      </c>
      <c r="H32">
        <v>23</v>
      </c>
      <c r="I32">
        <v>0.14285713999999999</v>
      </c>
      <c r="J32">
        <v>78</v>
      </c>
      <c r="K32">
        <v>0.48447204999999999</v>
      </c>
      <c r="L32">
        <v>0.32307692300000002</v>
      </c>
      <c r="N32">
        <v>0.517948717</v>
      </c>
      <c r="P32">
        <v>0.38509671382994398</v>
      </c>
      <c r="R32" t="s">
        <v>51</v>
      </c>
      <c r="S32">
        <v>7304</v>
      </c>
      <c r="T32">
        <v>521692</v>
      </c>
    </row>
    <row r="33" spans="1:20" x14ac:dyDescent="0.45">
      <c r="A33" t="s">
        <v>40</v>
      </c>
      <c r="B33" t="s">
        <v>41</v>
      </c>
      <c r="C33">
        <v>223</v>
      </c>
      <c r="D33">
        <v>121</v>
      </c>
      <c r="E33">
        <v>91.674019409438301</v>
      </c>
      <c r="F33">
        <v>113.377</v>
      </c>
      <c r="G33">
        <v>8.0006099575656897</v>
      </c>
      <c r="H33">
        <v>14</v>
      </c>
      <c r="I33">
        <v>0.11570248</v>
      </c>
      <c r="J33">
        <v>56</v>
      </c>
      <c r="K33">
        <v>0.46280991999999999</v>
      </c>
      <c r="L33">
        <v>0.24479166599999999</v>
      </c>
      <c r="N33">
        <v>0.44791666600000002</v>
      </c>
      <c r="P33">
        <v>0.34708099939801601</v>
      </c>
      <c r="R33" t="s">
        <v>40</v>
      </c>
      <c r="S33">
        <v>26668</v>
      </c>
      <c r="T33">
        <v>682829</v>
      </c>
    </row>
    <row r="34" spans="1:20" x14ac:dyDescent="0.45">
      <c r="A34" t="s">
        <v>117</v>
      </c>
      <c r="B34" t="s">
        <v>118</v>
      </c>
      <c r="C34">
        <v>222</v>
      </c>
      <c r="D34">
        <v>133</v>
      </c>
      <c r="E34">
        <v>91.446478133810999</v>
      </c>
      <c r="F34">
        <v>112.09</v>
      </c>
      <c r="G34">
        <v>10.0688090584331</v>
      </c>
      <c r="H34">
        <v>19</v>
      </c>
      <c r="I34">
        <v>0.14285713999999999</v>
      </c>
      <c r="J34">
        <v>62</v>
      </c>
      <c r="K34">
        <v>0.46616541</v>
      </c>
      <c r="L34">
        <v>0.23036649200000001</v>
      </c>
      <c r="N34">
        <v>0.42931937100000001</v>
      </c>
      <c r="P34">
        <v>0.33161125301775302</v>
      </c>
      <c r="R34" t="s">
        <v>117</v>
      </c>
      <c r="S34">
        <v>25976</v>
      </c>
      <c r="T34">
        <v>682985</v>
      </c>
    </row>
    <row r="35" spans="1:20" x14ac:dyDescent="0.45">
      <c r="A35" t="s">
        <v>134</v>
      </c>
      <c r="B35" t="s">
        <v>76</v>
      </c>
      <c r="C35">
        <v>178</v>
      </c>
      <c r="D35">
        <v>119</v>
      </c>
      <c r="E35">
        <v>91.384617589100998</v>
      </c>
      <c r="F35">
        <v>110.75</v>
      </c>
      <c r="G35">
        <v>14.6282987564551</v>
      </c>
      <c r="H35">
        <v>20</v>
      </c>
      <c r="I35">
        <v>0.16806723000000001</v>
      </c>
      <c r="J35">
        <v>53</v>
      </c>
      <c r="K35">
        <v>0.44537814999999997</v>
      </c>
      <c r="L35">
        <v>0.213836477</v>
      </c>
      <c r="N35">
        <v>0.49056603700000001</v>
      </c>
      <c r="P35">
        <v>0.32087404856627599</v>
      </c>
      <c r="R35" t="s">
        <v>134</v>
      </c>
      <c r="S35">
        <v>25816</v>
      </c>
      <c r="T35">
        <v>669127</v>
      </c>
    </row>
    <row r="36" spans="1:20" x14ac:dyDescent="0.45">
      <c r="A36" t="s">
        <v>128</v>
      </c>
      <c r="B36" t="s">
        <v>35</v>
      </c>
      <c r="C36">
        <v>199</v>
      </c>
      <c r="D36">
        <v>144</v>
      </c>
      <c r="E36">
        <v>91.279718572443102</v>
      </c>
      <c r="F36">
        <v>112.61799999999999</v>
      </c>
      <c r="G36">
        <v>10.7123551518767</v>
      </c>
      <c r="H36">
        <v>12</v>
      </c>
      <c r="I36">
        <v>8.3333329999999997E-2</v>
      </c>
      <c r="J36">
        <v>65</v>
      </c>
      <c r="K36">
        <v>0.45138888999999999</v>
      </c>
      <c r="L36">
        <v>0.27956989199999999</v>
      </c>
      <c r="N36">
        <v>0.467741935</v>
      </c>
      <c r="P36">
        <v>0.33485389564504497</v>
      </c>
      <c r="R36" t="s">
        <v>128</v>
      </c>
      <c r="S36">
        <v>18373</v>
      </c>
      <c r="T36">
        <v>663624</v>
      </c>
    </row>
    <row r="37" spans="1:20" x14ac:dyDescent="0.45">
      <c r="A37" t="s">
        <v>116</v>
      </c>
      <c r="B37" t="s">
        <v>53</v>
      </c>
      <c r="C37">
        <v>250</v>
      </c>
      <c r="D37">
        <v>168</v>
      </c>
      <c r="E37">
        <v>91.271541892411406</v>
      </c>
      <c r="F37">
        <v>116.75</v>
      </c>
      <c r="G37">
        <v>9.9207804588500608</v>
      </c>
      <c r="H37">
        <v>20</v>
      </c>
      <c r="I37">
        <v>0.11904762000000001</v>
      </c>
      <c r="J37">
        <v>84</v>
      </c>
      <c r="K37">
        <v>0.5</v>
      </c>
      <c r="L37">
        <v>0.24434389100000001</v>
      </c>
      <c r="N37">
        <v>0.41176470500000001</v>
      </c>
      <c r="P37">
        <v>0.324522264003753</v>
      </c>
      <c r="R37" t="s">
        <v>116</v>
      </c>
      <c r="S37">
        <v>19709</v>
      </c>
      <c r="T37">
        <v>665487</v>
      </c>
    </row>
    <row r="38" spans="1:20" x14ac:dyDescent="0.45">
      <c r="A38" t="s">
        <v>132</v>
      </c>
      <c r="B38" t="s">
        <v>105</v>
      </c>
      <c r="C38">
        <v>172</v>
      </c>
      <c r="D38">
        <v>116</v>
      </c>
      <c r="E38">
        <v>91.253960186502198</v>
      </c>
      <c r="F38">
        <v>111.483</v>
      </c>
      <c r="G38">
        <v>18.0666821365771</v>
      </c>
      <c r="H38">
        <v>10</v>
      </c>
      <c r="I38">
        <v>8.6206900000000003E-2</v>
      </c>
      <c r="J38">
        <v>55</v>
      </c>
      <c r="K38">
        <v>0.47413792999999999</v>
      </c>
      <c r="L38">
        <v>0.26582278399999998</v>
      </c>
      <c r="N38">
        <v>0.41139240500000002</v>
      </c>
      <c r="P38">
        <v>0.32027933158372501</v>
      </c>
      <c r="R38" t="s">
        <v>132</v>
      </c>
      <c r="S38">
        <v>24729</v>
      </c>
      <c r="T38">
        <v>681351</v>
      </c>
    </row>
    <row r="39" spans="1:20" x14ac:dyDescent="0.45">
      <c r="A39" t="s">
        <v>56</v>
      </c>
      <c r="B39" t="s">
        <v>45</v>
      </c>
      <c r="C39">
        <v>219</v>
      </c>
      <c r="D39">
        <v>136</v>
      </c>
      <c r="E39">
        <v>91.213328698102103</v>
      </c>
      <c r="F39">
        <v>112.48699999999999</v>
      </c>
      <c r="G39">
        <v>13.617346959955499</v>
      </c>
      <c r="H39">
        <v>16</v>
      </c>
      <c r="I39">
        <v>0.11764706</v>
      </c>
      <c r="J39">
        <v>65</v>
      </c>
      <c r="K39">
        <v>0.47794118000000002</v>
      </c>
      <c r="L39">
        <v>0.27173913</v>
      </c>
      <c r="N39">
        <v>0.53260869499999997</v>
      </c>
      <c r="P39">
        <v>0.380745284714049</v>
      </c>
      <c r="R39" t="s">
        <v>56</v>
      </c>
      <c r="S39">
        <v>11579</v>
      </c>
      <c r="T39">
        <v>547180</v>
      </c>
    </row>
    <row r="40" spans="1:20" x14ac:dyDescent="0.45">
      <c r="A40" t="s">
        <v>106</v>
      </c>
      <c r="B40" t="s">
        <v>30</v>
      </c>
      <c r="C40">
        <v>228</v>
      </c>
      <c r="D40">
        <v>139</v>
      </c>
      <c r="E40">
        <v>91.167442653490099</v>
      </c>
      <c r="F40">
        <v>110.782</v>
      </c>
      <c r="G40">
        <v>9.8290837942689997</v>
      </c>
      <c r="H40">
        <v>19</v>
      </c>
      <c r="I40">
        <v>0.13669065</v>
      </c>
      <c r="J40">
        <v>69</v>
      </c>
      <c r="K40">
        <v>0.49640287999999999</v>
      </c>
      <c r="L40">
        <v>0.25853658499999999</v>
      </c>
      <c r="N40">
        <v>0.49268292600000002</v>
      </c>
      <c r="P40">
        <v>0.35361769598486098</v>
      </c>
      <c r="R40" t="s">
        <v>107</v>
      </c>
      <c r="S40">
        <v>13066</v>
      </c>
      <c r="T40">
        <v>606192</v>
      </c>
    </row>
    <row r="41" spans="1:20" x14ac:dyDescent="0.45">
      <c r="A41" t="s">
        <v>181</v>
      </c>
      <c r="B41" t="s">
        <v>26</v>
      </c>
      <c r="C41">
        <v>196</v>
      </c>
      <c r="D41">
        <v>160</v>
      </c>
      <c r="E41">
        <v>91.161957168579093</v>
      </c>
      <c r="F41">
        <v>111.285</v>
      </c>
      <c r="G41">
        <v>8.1841924399137493</v>
      </c>
      <c r="H41">
        <v>11</v>
      </c>
      <c r="I41">
        <v>6.8750000000000006E-2</v>
      </c>
      <c r="J41">
        <v>82</v>
      </c>
      <c r="K41">
        <v>0.51249999999999996</v>
      </c>
      <c r="L41">
        <v>0.25543478200000003</v>
      </c>
      <c r="N41">
        <v>0.369565217</v>
      </c>
      <c r="P41">
        <v>0.283405572175979</v>
      </c>
      <c r="R41" t="s">
        <v>181</v>
      </c>
      <c r="S41">
        <v>23003</v>
      </c>
      <c r="T41">
        <v>673237</v>
      </c>
    </row>
    <row r="42" spans="1:20" x14ac:dyDescent="0.45">
      <c r="A42" t="s">
        <v>196</v>
      </c>
      <c r="B42" t="s">
        <v>90</v>
      </c>
      <c r="C42">
        <v>221</v>
      </c>
      <c r="D42">
        <v>131</v>
      </c>
      <c r="E42">
        <v>91.160432564195702</v>
      </c>
      <c r="F42">
        <v>110.04900000000001</v>
      </c>
      <c r="G42">
        <v>14.0550785942595</v>
      </c>
      <c r="H42">
        <v>8</v>
      </c>
      <c r="I42">
        <v>6.1068699999999997E-2</v>
      </c>
      <c r="J42">
        <v>58</v>
      </c>
      <c r="K42">
        <v>0.44274808999999998</v>
      </c>
      <c r="L42">
        <v>0.222222222</v>
      </c>
      <c r="N42">
        <v>0.35858585799999998</v>
      </c>
      <c r="P42">
        <v>0.28886829056871</v>
      </c>
      <c r="R42" t="s">
        <v>196</v>
      </c>
      <c r="S42">
        <v>9218</v>
      </c>
      <c r="T42">
        <v>502671</v>
      </c>
    </row>
    <row r="43" spans="1:20" x14ac:dyDescent="0.45">
      <c r="A43" t="s">
        <v>171</v>
      </c>
      <c r="B43" t="s">
        <v>47</v>
      </c>
      <c r="C43">
        <v>167</v>
      </c>
      <c r="D43">
        <v>111</v>
      </c>
      <c r="E43">
        <v>91.052157359080198</v>
      </c>
      <c r="F43">
        <v>113.503</v>
      </c>
      <c r="G43">
        <v>15.4094340465627</v>
      </c>
      <c r="H43">
        <v>13</v>
      </c>
      <c r="I43">
        <v>0.11711712000000001</v>
      </c>
      <c r="J43">
        <v>54</v>
      </c>
      <c r="K43">
        <v>0.48648648999999999</v>
      </c>
      <c r="L43">
        <v>0.238410596</v>
      </c>
      <c r="N43">
        <v>0.37748344299999997</v>
      </c>
      <c r="P43">
        <v>0.30344569468926502</v>
      </c>
      <c r="R43" t="s">
        <v>171</v>
      </c>
      <c r="S43">
        <v>18360</v>
      </c>
      <c r="T43">
        <v>663586</v>
      </c>
    </row>
    <row r="44" spans="1:20" x14ac:dyDescent="0.45">
      <c r="A44" t="s">
        <v>104</v>
      </c>
      <c r="B44" t="s">
        <v>105</v>
      </c>
      <c r="C44">
        <v>224</v>
      </c>
      <c r="D44">
        <v>156</v>
      </c>
      <c r="E44">
        <v>91.027119322746003</v>
      </c>
      <c r="F44">
        <v>108.557</v>
      </c>
      <c r="G44">
        <v>15.6384823245386</v>
      </c>
      <c r="H44">
        <v>22</v>
      </c>
      <c r="I44">
        <v>0.14102564000000001</v>
      </c>
      <c r="J44">
        <v>68</v>
      </c>
      <c r="K44">
        <v>0.43589744000000002</v>
      </c>
      <c r="L44">
        <v>0.27363184000000002</v>
      </c>
      <c r="N44">
        <v>0.48258706400000001</v>
      </c>
      <c r="P44">
        <v>0.34673052999590098</v>
      </c>
      <c r="R44" t="s">
        <v>104</v>
      </c>
      <c r="S44">
        <v>17548</v>
      </c>
      <c r="T44">
        <v>621493</v>
      </c>
    </row>
    <row r="45" spans="1:20" x14ac:dyDescent="0.45">
      <c r="A45" t="s">
        <v>219</v>
      </c>
      <c r="B45" t="s">
        <v>166</v>
      </c>
      <c r="C45">
        <v>212</v>
      </c>
      <c r="D45">
        <v>143</v>
      </c>
      <c r="E45">
        <v>90.931758853939002</v>
      </c>
      <c r="F45">
        <v>111.55500000000001</v>
      </c>
      <c r="G45">
        <v>19.323604470366298</v>
      </c>
      <c r="H45">
        <v>11</v>
      </c>
      <c r="I45">
        <v>7.6923080000000005E-2</v>
      </c>
      <c r="J45">
        <v>61</v>
      </c>
      <c r="K45">
        <v>0.42657342999999998</v>
      </c>
      <c r="L45">
        <v>0.19587628800000001</v>
      </c>
      <c r="N45">
        <v>0.30927834999999998</v>
      </c>
      <c r="P45">
        <v>0.25307084816806702</v>
      </c>
      <c r="R45" t="s">
        <v>219</v>
      </c>
      <c r="S45">
        <v>26197</v>
      </c>
      <c r="T45">
        <v>683734</v>
      </c>
    </row>
    <row r="46" spans="1:20" x14ac:dyDescent="0.45">
      <c r="A46" t="s">
        <v>92</v>
      </c>
      <c r="B46" t="s">
        <v>28</v>
      </c>
      <c r="C46">
        <v>241</v>
      </c>
      <c r="D46">
        <v>184</v>
      </c>
      <c r="E46">
        <v>90.906161692919596</v>
      </c>
      <c r="F46">
        <v>108.56</v>
      </c>
      <c r="G46">
        <v>7.4048025166790703</v>
      </c>
      <c r="H46">
        <v>12</v>
      </c>
      <c r="I46">
        <v>6.521739E-2</v>
      </c>
      <c r="J46">
        <v>83</v>
      </c>
      <c r="K46">
        <v>0.45108695999999998</v>
      </c>
      <c r="L46">
        <v>0.27027026999999998</v>
      </c>
      <c r="N46">
        <v>0.41891891799999997</v>
      </c>
      <c r="P46">
        <v>0.31623817662314802</v>
      </c>
      <c r="R46" t="s">
        <v>92</v>
      </c>
      <c r="S46">
        <v>22715</v>
      </c>
      <c r="T46">
        <v>672580</v>
      </c>
    </row>
    <row r="47" spans="1:20" x14ac:dyDescent="0.45">
      <c r="A47" t="s">
        <v>88</v>
      </c>
      <c r="B47" t="s">
        <v>68</v>
      </c>
      <c r="C47">
        <v>227</v>
      </c>
      <c r="D47">
        <v>143</v>
      </c>
      <c r="E47">
        <v>90.902319474653694</v>
      </c>
      <c r="F47">
        <v>113.913</v>
      </c>
      <c r="G47">
        <v>14.7999469433631</v>
      </c>
      <c r="H47">
        <v>23</v>
      </c>
      <c r="I47">
        <v>0.16083916000000001</v>
      </c>
      <c r="J47">
        <v>70</v>
      </c>
      <c r="K47">
        <v>0.48951049000000002</v>
      </c>
      <c r="L47">
        <v>0.26178010400000001</v>
      </c>
      <c r="N47">
        <v>0.45549738200000001</v>
      </c>
      <c r="P47">
        <v>0.351226738370987</v>
      </c>
      <c r="R47" t="s">
        <v>88</v>
      </c>
      <c r="S47">
        <v>13419</v>
      </c>
      <c r="T47">
        <v>572233</v>
      </c>
    </row>
    <row r="48" spans="1:20" x14ac:dyDescent="0.45">
      <c r="A48" t="s">
        <v>44</v>
      </c>
      <c r="B48" t="s">
        <v>45</v>
      </c>
      <c r="C48">
        <v>229</v>
      </c>
      <c r="D48">
        <v>177</v>
      </c>
      <c r="E48">
        <v>90.883594232763897</v>
      </c>
      <c r="F48">
        <v>110.80200000000001</v>
      </c>
      <c r="G48">
        <v>11.531004089420099</v>
      </c>
      <c r="H48">
        <v>13</v>
      </c>
      <c r="I48">
        <v>7.3446330000000004E-2</v>
      </c>
      <c r="J48">
        <v>80</v>
      </c>
      <c r="K48">
        <v>0.45197739999999997</v>
      </c>
      <c r="L48">
        <v>0.31067961100000002</v>
      </c>
      <c r="N48">
        <v>0.49514563099999997</v>
      </c>
      <c r="P48">
        <v>0.367917440962373</v>
      </c>
      <c r="R48" t="s">
        <v>44</v>
      </c>
      <c r="S48">
        <v>21618</v>
      </c>
      <c r="T48">
        <v>664761</v>
      </c>
    </row>
    <row r="49" spans="1:20" x14ac:dyDescent="0.45">
      <c r="A49" t="s">
        <v>186</v>
      </c>
      <c r="B49" t="s">
        <v>103</v>
      </c>
      <c r="C49">
        <v>200</v>
      </c>
      <c r="D49">
        <v>142</v>
      </c>
      <c r="E49">
        <v>90.860899773196806</v>
      </c>
      <c r="F49">
        <v>110.642</v>
      </c>
      <c r="G49">
        <v>5.7079051059225296</v>
      </c>
      <c r="H49">
        <v>12</v>
      </c>
      <c r="I49">
        <v>8.4507040000000005E-2</v>
      </c>
      <c r="J49">
        <v>65</v>
      </c>
      <c r="K49">
        <v>0.45774648000000001</v>
      </c>
      <c r="L49">
        <v>0.259459459</v>
      </c>
      <c r="N49">
        <v>0.39459459400000002</v>
      </c>
      <c r="P49">
        <v>0.30593666089839</v>
      </c>
      <c r="R49" t="s">
        <v>186</v>
      </c>
      <c r="S49">
        <v>9241</v>
      </c>
      <c r="T49">
        <v>516782</v>
      </c>
    </row>
    <row r="50" spans="1:20" x14ac:dyDescent="0.45">
      <c r="A50" t="s">
        <v>25</v>
      </c>
      <c r="B50" t="s">
        <v>26</v>
      </c>
      <c r="C50">
        <v>237</v>
      </c>
      <c r="D50">
        <v>157</v>
      </c>
      <c r="E50">
        <v>90.847132682800293</v>
      </c>
      <c r="F50">
        <v>108.123</v>
      </c>
      <c r="G50">
        <v>21.2512951233448</v>
      </c>
      <c r="H50">
        <v>23</v>
      </c>
      <c r="I50">
        <v>0.14649682</v>
      </c>
      <c r="J50">
        <v>71</v>
      </c>
      <c r="K50">
        <v>0.4522293</v>
      </c>
      <c r="L50">
        <v>0.27604166600000002</v>
      </c>
      <c r="N50">
        <v>0.61458333300000001</v>
      </c>
      <c r="P50">
        <v>0.42820748014652898</v>
      </c>
      <c r="R50" t="s">
        <v>25</v>
      </c>
      <c r="S50">
        <v>18345</v>
      </c>
      <c r="T50">
        <v>663656</v>
      </c>
    </row>
    <row r="51" spans="1:20" x14ac:dyDescent="0.45">
      <c r="A51" t="s">
        <v>146</v>
      </c>
      <c r="B51" t="s">
        <v>49</v>
      </c>
      <c r="C51">
        <v>216</v>
      </c>
      <c r="D51">
        <v>157</v>
      </c>
      <c r="E51">
        <v>90.814703721266497</v>
      </c>
      <c r="F51">
        <v>109.53100000000001</v>
      </c>
      <c r="G51">
        <v>13.3793264321791</v>
      </c>
      <c r="H51">
        <v>17</v>
      </c>
      <c r="I51">
        <v>0.10828024999999999</v>
      </c>
      <c r="J51">
        <v>69</v>
      </c>
      <c r="K51">
        <v>0.43949044999999998</v>
      </c>
      <c r="L51">
        <v>0.22872340399999999</v>
      </c>
      <c r="N51">
        <v>0.47872340400000002</v>
      </c>
      <c r="P51">
        <v>0.32936094516799502</v>
      </c>
      <c r="R51" t="s">
        <v>146</v>
      </c>
      <c r="S51">
        <v>18839</v>
      </c>
      <c r="T51">
        <v>647304</v>
      </c>
    </row>
    <row r="52" spans="1:20" x14ac:dyDescent="0.45">
      <c r="A52" t="s">
        <v>217</v>
      </c>
      <c r="B52" t="s">
        <v>43</v>
      </c>
      <c r="C52">
        <v>217</v>
      </c>
      <c r="D52">
        <v>128</v>
      </c>
      <c r="E52">
        <v>90.801559686660696</v>
      </c>
      <c r="F52">
        <v>112.127</v>
      </c>
      <c r="G52">
        <v>12.3736280929297</v>
      </c>
      <c r="H52">
        <v>9</v>
      </c>
      <c r="I52">
        <v>7.03125E-2</v>
      </c>
      <c r="J52">
        <v>53</v>
      </c>
      <c r="K52">
        <v>0.4140625</v>
      </c>
      <c r="L52">
        <v>0.15625</v>
      </c>
      <c r="N52">
        <v>0.3125</v>
      </c>
      <c r="P52">
        <v>0.25458268553430502</v>
      </c>
      <c r="R52" t="s">
        <v>217</v>
      </c>
      <c r="S52">
        <v>19290</v>
      </c>
      <c r="T52">
        <v>668227</v>
      </c>
    </row>
    <row r="53" spans="1:20" x14ac:dyDescent="0.45">
      <c r="A53" t="s">
        <v>29</v>
      </c>
      <c r="B53" t="s">
        <v>30</v>
      </c>
      <c r="C53">
        <v>248</v>
      </c>
      <c r="D53">
        <v>189</v>
      </c>
      <c r="E53">
        <v>90.662650658339999</v>
      </c>
      <c r="F53">
        <v>108.17400000000001</v>
      </c>
      <c r="G53">
        <v>20.289900017793801</v>
      </c>
      <c r="H53">
        <v>12</v>
      </c>
      <c r="I53">
        <v>6.3492060000000003E-2</v>
      </c>
      <c r="J53">
        <v>80</v>
      </c>
      <c r="K53">
        <v>0.42328041999999999</v>
      </c>
      <c r="L53">
        <v>0.33490565999999999</v>
      </c>
      <c r="N53">
        <v>0.54245283</v>
      </c>
      <c r="P53">
        <v>0.41926857973298698</v>
      </c>
      <c r="R53" t="s">
        <v>29</v>
      </c>
      <c r="S53">
        <v>13611</v>
      </c>
      <c r="T53">
        <v>605141</v>
      </c>
    </row>
    <row r="54" spans="1:20" x14ac:dyDescent="0.45">
      <c r="A54" t="s">
        <v>93</v>
      </c>
      <c r="B54" t="s">
        <v>61</v>
      </c>
      <c r="C54">
        <v>218</v>
      </c>
      <c r="D54">
        <v>153</v>
      </c>
      <c r="E54">
        <v>90.511658462823604</v>
      </c>
      <c r="F54">
        <v>113.252</v>
      </c>
      <c r="G54">
        <v>12.972270942201799</v>
      </c>
      <c r="H54">
        <v>24</v>
      </c>
      <c r="I54">
        <v>0.15686275</v>
      </c>
      <c r="J54">
        <v>70</v>
      </c>
      <c r="K54">
        <v>0.45751634000000002</v>
      </c>
      <c r="L54">
        <v>0.25789473600000001</v>
      </c>
      <c r="N54">
        <v>0.44736842100000002</v>
      </c>
      <c r="P54">
        <v>0.33922754962679302</v>
      </c>
      <c r="R54" t="s">
        <v>93</v>
      </c>
      <c r="S54">
        <v>13624</v>
      </c>
      <c r="T54">
        <v>608369</v>
      </c>
    </row>
    <row r="55" spans="1:20" x14ac:dyDescent="0.45">
      <c r="A55" t="s">
        <v>54</v>
      </c>
      <c r="B55" t="s">
        <v>55</v>
      </c>
      <c r="C55">
        <v>245</v>
      </c>
      <c r="D55">
        <v>167</v>
      </c>
      <c r="E55">
        <v>90.509412765502901</v>
      </c>
      <c r="F55">
        <v>110.935</v>
      </c>
      <c r="G55">
        <v>7.8397324753970601</v>
      </c>
      <c r="H55">
        <v>13</v>
      </c>
      <c r="I55">
        <v>7.784431E-2</v>
      </c>
      <c r="J55">
        <v>73</v>
      </c>
      <c r="K55">
        <v>0.43712574999999998</v>
      </c>
      <c r="L55">
        <v>0.26576576499999999</v>
      </c>
      <c r="N55">
        <v>0.44594594500000001</v>
      </c>
      <c r="P55">
        <v>0.33442743967990401</v>
      </c>
      <c r="R55" t="s">
        <v>54</v>
      </c>
      <c r="S55">
        <v>24617</v>
      </c>
      <c r="T55">
        <v>680776</v>
      </c>
    </row>
    <row r="56" spans="1:20" x14ac:dyDescent="0.45">
      <c r="A56" t="s">
        <v>71</v>
      </c>
      <c r="B56" t="s">
        <v>30</v>
      </c>
      <c r="C56">
        <v>197</v>
      </c>
      <c r="D56">
        <v>145</v>
      </c>
      <c r="E56">
        <v>90.508455315951593</v>
      </c>
      <c r="F56">
        <v>109.083</v>
      </c>
      <c r="G56">
        <v>18.0279390400853</v>
      </c>
      <c r="H56">
        <v>17</v>
      </c>
      <c r="I56">
        <v>0.11724138000000001</v>
      </c>
      <c r="J56">
        <v>65</v>
      </c>
      <c r="K56">
        <v>0.44827586000000003</v>
      </c>
      <c r="L56">
        <v>0.296511627</v>
      </c>
      <c r="N56">
        <v>0.47674418600000001</v>
      </c>
      <c r="P56">
        <v>0.356690759511338</v>
      </c>
      <c r="R56" t="s">
        <v>71</v>
      </c>
      <c r="S56">
        <v>19197</v>
      </c>
      <c r="T56">
        <v>669257</v>
      </c>
    </row>
    <row r="57" spans="1:20" x14ac:dyDescent="0.45">
      <c r="A57" t="s">
        <v>99</v>
      </c>
      <c r="B57" t="s">
        <v>53</v>
      </c>
      <c r="C57">
        <v>231</v>
      </c>
      <c r="D57">
        <v>170</v>
      </c>
      <c r="E57">
        <v>90.323074895685295</v>
      </c>
      <c r="F57">
        <v>109.72799999999999</v>
      </c>
      <c r="G57">
        <v>14.2961751128688</v>
      </c>
      <c r="H57">
        <v>17</v>
      </c>
      <c r="I57">
        <v>0.1</v>
      </c>
      <c r="J57">
        <v>67</v>
      </c>
      <c r="K57">
        <v>0.39411764999999999</v>
      </c>
      <c r="L57">
        <v>0.27093595999999998</v>
      </c>
      <c r="N57">
        <v>0.46798029499999999</v>
      </c>
      <c r="P57">
        <v>0.34578813638603401</v>
      </c>
      <c r="R57" t="s">
        <v>99</v>
      </c>
      <c r="S57">
        <v>18036</v>
      </c>
      <c r="T57">
        <v>630105</v>
      </c>
    </row>
    <row r="58" spans="1:20" x14ac:dyDescent="0.45">
      <c r="A58" t="s">
        <v>204</v>
      </c>
      <c r="B58" t="s">
        <v>96</v>
      </c>
      <c r="C58">
        <v>219</v>
      </c>
      <c r="D58">
        <v>144</v>
      </c>
      <c r="E58">
        <v>90.296348200903907</v>
      </c>
      <c r="F58">
        <v>111.39400000000001</v>
      </c>
      <c r="G58">
        <v>15.9029711153772</v>
      </c>
      <c r="H58">
        <v>17</v>
      </c>
      <c r="I58">
        <v>0.11805556</v>
      </c>
      <c r="J58">
        <v>64</v>
      </c>
      <c r="K58">
        <v>0.44444444</v>
      </c>
      <c r="L58">
        <v>0.197860962</v>
      </c>
      <c r="N58">
        <v>0.37433155000000001</v>
      </c>
      <c r="P58">
        <v>0.29150446741262298</v>
      </c>
      <c r="R58" t="s">
        <v>204</v>
      </c>
      <c r="S58">
        <v>21897</v>
      </c>
      <c r="T58">
        <v>666624</v>
      </c>
    </row>
    <row r="59" spans="1:20" x14ac:dyDescent="0.45">
      <c r="A59" t="s">
        <v>180</v>
      </c>
      <c r="B59" t="s">
        <v>78</v>
      </c>
      <c r="C59">
        <v>188</v>
      </c>
      <c r="D59">
        <v>136</v>
      </c>
      <c r="E59">
        <v>90.2565274238586</v>
      </c>
      <c r="F59">
        <v>111.08199999999999</v>
      </c>
      <c r="G59">
        <v>14.0582626286674</v>
      </c>
      <c r="H59">
        <v>11</v>
      </c>
      <c r="I59">
        <v>8.0882350000000006E-2</v>
      </c>
      <c r="J59">
        <v>58</v>
      </c>
      <c r="K59">
        <v>0.42647058999999998</v>
      </c>
      <c r="L59">
        <v>0.201183431</v>
      </c>
      <c r="N59">
        <v>0.36094674500000001</v>
      </c>
      <c r="P59">
        <v>0.28023127137973702</v>
      </c>
      <c r="R59" t="s">
        <v>180</v>
      </c>
      <c r="S59">
        <v>2396</v>
      </c>
      <c r="T59">
        <v>467793</v>
      </c>
    </row>
    <row r="60" spans="1:20" x14ac:dyDescent="0.45">
      <c r="A60" t="s">
        <v>162</v>
      </c>
      <c r="B60" t="s">
        <v>96</v>
      </c>
      <c r="C60">
        <v>206</v>
      </c>
      <c r="D60">
        <v>119</v>
      </c>
      <c r="E60">
        <v>90.218546398615402</v>
      </c>
      <c r="F60">
        <v>113.971</v>
      </c>
      <c r="G60">
        <v>10.457513271751999</v>
      </c>
      <c r="H60">
        <v>13</v>
      </c>
      <c r="I60">
        <v>0.1092437</v>
      </c>
      <c r="J60">
        <v>48</v>
      </c>
      <c r="K60">
        <v>0.40336134000000001</v>
      </c>
      <c r="L60">
        <v>0.22033898299999999</v>
      </c>
      <c r="N60">
        <v>0.355932203</v>
      </c>
      <c r="P60">
        <v>0.308163302326665</v>
      </c>
      <c r="R60" t="s">
        <v>162</v>
      </c>
      <c r="S60">
        <v>17919</v>
      </c>
      <c r="T60">
        <v>664023</v>
      </c>
    </row>
    <row r="61" spans="1:20" x14ac:dyDescent="0.45">
      <c r="A61" t="s">
        <v>83</v>
      </c>
      <c r="B61" t="s">
        <v>84</v>
      </c>
      <c r="C61">
        <v>226</v>
      </c>
      <c r="D61">
        <v>148</v>
      </c>
      <c r="E61">
        <v>90.185775335903799</v>
      </c>
      <c r="F61">
        <v>109.985</v>
      </c>
      <c r="G61">
        <v>10.6703318891854</v>
      </c>
      <c r="H61">
        <v>20</v>
      </c>
      <c r="I61">
        <v>0.13513513999999999</v>
      </c>
      <c r="J61">
        <v>62</v>
      </c>
      <c r="K61">
        <v>0.41891891999999997</v>
      </c>
      <c r="L61">
        <v>0.264705882</v>
      </c>
      <c r="N61">
        <v>0.45588235199999999</v>
      </c>
      <c r="P61">
        <v>0.34021602464573703</v>
      </c>
      <c r="R61" t="s">
        <v>83</v>
      </c>
      <c r="S61">
        <v>20454</v>
      </c>
      <c r="T61">
        <v>665862</v>
      </c>
    </row>
    <row r="62" spans="1:20" x14ac:dyDescent="0.45">
      <c r="A62" t="s">
        <v>213</v>
      </c>
      <c r="B62" t="s">
        <v>98</v>
      </c>
      <c r="C62">
        <v>194</v>
      </c>
      <c r="D62">
        <v>126</v>
      </c>
      <c r="E62">
        <v>90.056509835379401</v>
      </c>
      <c r="F62">
        <v>110.20699999999999</v>
      </c>
      <c r="G62">
        <v>12.155753144196099</v>
      </c>
      <c r="H62">
        <v>10</v>
      </c>
      <c r="I62">
        <v>7.9365080000000005E-2</v>
      </c>
      <c r="J62">
        <v>60</v>
      </c>
      <c r="K62">
        <v>0.47619048000000003</v>
      </c>
      <c r="L62">
        <v>0.21348314600000001</v>
      </c>
      <c r="N62">
        <v>0.34831460600000003</v>
      </c>
      <c r="P62">
        <v>0.27327784465760302</v>
      </c>
      <c r="R62" t="s">
        <v>213</v>
      </c>
      <c r="S62">
        <v>14274</v>
      </c>
      <c r="T62">
        <v>571745</v>
      </c>
    </row>
    <row r="63" spans="1:20" x14ac:dyDescent="0.45">
      <c r="A63" t="s">
        <v>52</v>
      </c>
      <c r="B63" t="s">
        <v>53</v>
      </c>
      <c r="C63">
        <v>225</v>
      </c>
      <c r="D63">
        <v>159</v>
      </c>
      <c r="E63">
        <v>89.9295604412372</v>
      </c>
      <c r="F63">
        <v>109.46599999999999</v>
      </c>
      <c r="G63">
        <v>12.788164245776599</v>
      </c>
      <c r="H63">
        <v>9</v>
      </c>
      <c r="I63">
        <v>5.6603769999999998E-2</v>
      </c>
      <c r="J63">
        <v>63</v>
      </c>
      <c r="K63">
        <v>0.39622642000000002</v>
      </c>
      <c r="L63">
        <v>0.31937172699999999</v>
      </c>
      <c r="N63">
        <v>0.48167539199999998</v>
      </c>
      <c r="P63">
        <v>0.39171381002025901</v>
      </c>
      <c r="R63" t="s">
        <v>52</v>
      </c>
      <c r="S63">
        <v>10815</v>
      </c>
      <c r="T63">
        <v>595777</v>
      </c>
    </row>
    <row r="64" spans="1:20" x14ac:dyDescent="0.45">
      <c r="A64" t="s">
        <v>165</v>
      </c>
      <c r="B64" t="s">
        <v>166</v>
      </c>
      <c r="C64">
        <v>185</v>
      </c>
      <c r="D64">
        <v>127</v>
      </c>
      <c r="E64">
        <v>89.889326416015606</v>
      </c>
      <c r="F64">
        <v>107.715</v>
      </c>
      <c r="G64">
        <v>13.3042251367568</v>
      </c>
      <c r="H64">
        <v>8</v>
      </c>
      <c r="I64">
        <v>6.2992129999999993E-2</v>
      </c>
      <c r="J64">
        <v>47</v>
      </c>
      <c r="K64">
        <v>0.37007874000000002</v>
      </c>
      <c r="L64">
        <v>0.242038216</v>
      </c>
      <c r="N64">
        <v>0.41401273799999999</v>
      </c>
      <c r="P64">
        <v>0.33710465560088199</v>
      </c>
      <c r="R64" t="s">
        <v>165</v>
      </c>
      <c r="S64">
        <v>19901</v>
      </c>
      <c r="T64">
        <v>657757</v>
      </c>
    </row>
    <row r="65" spans="1:20" x14ac:dyDescent="0.45">
      <c r="A65" t="s">
        <v>139</v>
      </c>
      <c r="B65" t="s">
        <v>53</v>
      </c>
      <c r="C65">
        <v>191</v>
      </c>
      <c r="D65">
        <v>150</v>
      </c>
      <c r="E65">
        <v>89.829890586234399</v>
      </c>
      <c r="F65">
        <v>109.354</v>
      </c>
      <c r="G65">
        <v>11.3801160225191</v>
      </c>
      <c r="H65">
        <v>11</v>
      </c>
      <c r="I65">
        <v>7.3333330000000002E-2</v>
      </c>
      <c r="J65">
        <v>66</v>
      </c>
      <c r="K65">
        <v>0.44</v>
      </c>
      <c r="L65">
        <v>0.275280898</v>
      </c>
      <c r="N65">
        <v>0.35955056099999999</v>
      </c>
      <c r="P65">
        <v>0.29494177664398502</v>
      </c>
      <c r="R65" t="s">
        <v>139</v>
      </c>
      <c r="S65">
        <v>29490</v>
      </c>
      <c r="T65">
        <v>701538</v>
      </c>
    </row>
    <row r="66" spans="1:20" x14ac:dyDescent="0.45">
      <c r="A66" t="s">
        <v>152</v>
      </c>
      <c r="B66" t="s">
        <v>70</v>
      </c>
      <c r="C66">
        <v>209</v>
      </c>
      <c r="D66">
        <v>165</v>
      </c>
      <c r="E66">
        <v>89.750025242934996</v>
      </c>
      <c r="F66">
        <v>111.169</v>
      </c>
      <c r="G66">
        <v>7.6792492494906899</v>
      </c>
      <c r="H66">
        <v>8</v>
      </c>
      <c r="I66">
        <v>4.8484850000000003E-2</v>
      </c>
      <c r="J66">
        <v>74</v>
      </c>
      <c r="K66">
        <v>0.44848484999999999</v>
      </c>
      <c r="L66">
        <v>0.24742268000000001</v>
      </c>
      <c r="N66">
        <v>0.36597938099999999</v>
      </c>
      <c r="P66">
        <v>0.29056453277049399</v>
      </c>
      <c r="R66" t="s">
        <v>152</v>
      </c>
      <c r="S66">
        <v>19612</v>
      </c>
      <c r="T66">
        <v>666182</v>
      </c>
    </row>
    <row r="67" spans="1:20" x14ac:dyDescent="0.45">
      <c r="A67" t="s">
        <v>119</v>
      </c>
      <c r="B67" t="s">
        <v>103</v>
      </c>
      <c r="C67">
        <v>233</v>
      </c>
      <c r="D67">
        <v>174</v>
      </c>
      <c r="E67">
        <v>89.710368029644002</v>
      </c>
      <c r="F67">
        <v>109.628</v>
      </c>
      <c r="G67">
        <v>17.139095772208499</v>
      </c>
      <c r="H67">
        <v>16</v>
      </c>
      <c r="I67">
        <v>9.1954019999999997E-2</v>
      </c>
      <c r="J67">
        <v>77</v>
      </c>
      <c r="K67">
        <v>0.44252873999999998</v>
      </c>
      <c r="L67">
        <v>0.20952380900000001</v>
      </c>
      <c r="N67">
        <v>0.36666666599999997</v>
      </c>
      <c r="P67">
        <v>0.28317736453764403</v>
      </c>
      <c r="R67" t="s">
        <v>119</v>
      </c>
      <c r="S67">
        <v>12916</v>
      </c>
      <c r="T67">
        <v>596019</v>
      </c>
    </row>
    <row r="68" spans="1:20" x14ac:dyDescent="0.45">
      <c r="A68" t="s">
        <v>129</v>
      </c>
      <c r="B68" t="s">
        <v>118</v>
      </c>
      <c r="C68">
        <v>203</v>
      </c>
      <c r="D68">
        <v>129</v>
      </c>
      <c r="E68">
        <v>89.7014305942742</v>
      </c>
      <c r="F68">
        <v>107.047</v>
      </c>
      <c r="G68">
        <v>11.7238433860069</v>
      </c>
      <c r="H68">
        <v>6</v>
      </c>
      <c r="I68">
        <v>4.6511629999999998E-2</v>
      </c>
      <c r="J68">
        <v>56</v>
      </c>
      <c r="K68">
        <v>0.43410852999999999</v>
      </c>
      <c r="L68">
        <v>0.24418604599999999</v>
      </c>
      <c r="N68">
        <v>0.406976744</v>
      </c>
      <c r="P68">
        <v>0.33763393507667999</v>
      </c>
      <c r="R68" t="s">
        <v>129</v>
      </c>
      <c r="S68">
        <v>11445</v>
      </c>
      <c r="T68">
        <v>592192</v>
      </c>
    </row>
    <row r="69" spans="1:20" x14ac:dyDescent="0.45">
      <c r="A69" t="s">
        <v>156</v>
      </c>
      <c r="B69" t="s">
        <v>49</v>
      </c>
      <c r="C69">
        <v>189</v>
      </c>
      <c r="D69">
        <v>135</v>
      </c>
      <c r="E69">
        <v>89.646683137808196</v>
      </c>
      <c r="F69">
        <v>109.178</v>
      </c>
      <c r="G69">
        <v>11.3461726921707</v>
      </c>
      <c r="H69">
        <v>7</v>
      </c>
      <c r="I69">
        <v>5.1851849999999998E-2</v>
      </c>
      <c r="J69">
        <v>56</v>
      </c>
      <c r="K69">
        <v>0.41481480999999998</v>
      </c>
      <c r="L69">
        <v>0.22839506100000001</v>
      </c>
      <c r="N69">
        <v>0.37037037</v>
      </c>
      <c r="P69">
        <v>0.30729345969337801</v>
      </c>
      <c r="R69" t="s">
        <v>156</v>
      </c>
      <c r="S69">
        <v>22532</v>
      </c>
      <c r="T69">
        <v>671289</v>
      </c>
    </row>
    <row r="70" spans="1:20" x14ac:dyDescent="0.45">
      <c r="A70" t="s">
        <v>172</v>
      </c>
      <c r="B70" t="s">
        <v>125</v>
      </c>
      <c r="C70">
        <v>198</v>
      </c>
      <c r="D70">
        <v>122</v>
      </c>
      <c r="E70">
        <v>89.626939190320698</v>
      </c>
      <c r="F70">
        <v>107.309</v>
      </c>
      <c r="G70">
        <v>14.592649383978401</v>
      </c>
      <c r="H70">
        <v>9</v>
      </c>
      <c r="I70">
        <v>7.3770489999999994E-2</v>
      </c>
      <c r="J70">
        <v>46</v>
      </c>
      <c r="K70">
        <v>0.37704917999999998</v>
      </c>
      <c r="L70">
        <v>0.234939759</v>
      </c>
      <c r="N70">
        <v>0.397590361</v>
      </c>
      <c r="P70">
        <v>0.32918768516046698</v>
      </c>
      <c r="R70" t="s">
        <v>172</v>
      </c>
      <c r="S70">
        <v>13590</v>
      </c>
      <c r="T70">
        <v>608385</v>
      </c>
    </row>
    <row r="71" spans="1:20" x14ac:dyDescent="0.45">
      <c r="A71" t="s">
        <v>211</v>
      </c>
      <c r="B71" t="s">
        <v>98</v>
      </c>
      <c r="C71">
        <v>179</v>
      </c>
      <c r="D71">
        <v>99</v>
      </c>
      <c r="E71">
        <v>89.574863978794596</v>
      </c>
      <c r="F71">
        <v>107.947</v>
      </c>
      <c r="G71">
        <v>14.364095832620301</v>
      </c>
      <c r="H71">
        <v>8</v>
      </c>
      <c r="I71">
        <v>8.0808080000000004E-2</v>
      </c>
      <c r="J71">
        <v>38</v>
      </c>
      <c r="K71">
        <v>0.38383837999999998</v>
      </c>
      <c r="L71">
        <v>0.17105263100000001</v>
      </c>
      <c r="N71">
        <v>0.31578947299999999</v>
      </c>
      <c r="P71">
        <v>0.271738689039006</v>
      </c>
      <c r="R71" t="s">
        <v>211</v>
      </c>
      <c r="S71">
        <v>15161</v>
      </c>
      <c r="T71">
        <v>641598</v>
      </c>
    </row>
    <row r="72" spans="1:20" x14ac:dyDescent="0.45">
      <c r="A72" t="s">
        <v>48</v>
      </c>
      <c r="B72" t="s">
        <v>49</v>
      </c>
      <c r="C72">
        <v>233</v>
      </c>
      <c r="D72">
        <v>189</v>
      </c>
      <c r="E72">
        <v>89.534535184819603</v>
      </c>
      <c r="F72">
        <v>108.971</v>
      </c>
      <c r="G72">
        <v>20.258374379036201</v>
      </c>
      <c r="H72">
        <v>17</v>
      </c>
      <c r="I72">
        <v>8.9947089999999993E-2</v>
      </c>
      <c r="J72">
        <v>71</v>
      </c>
      <c r="K72">
        <v>0.37566137999999999</v>
      </c>
      <c r="L72">
        <v>0.26635513999999999</v>
      </c>
      <c r="N72">
        <v>0.53738317700000005</v>
      </c>
      <c r="P72">
        <v>0.35839152284514803</v>
      </c>
      <c r="R72" t="s">
        <v>50</v>
      </c>
      <c r="S72">
        <v>13510</v>
      </c>
      <c r="T72">
        <v>608070</v>
      </c>
    </row>
    <row r="73" spans="1:20" x14ac:dyDescent="0.45">
      <c r="A73" t="s">
        <v>147</v>
      </c>
      <c r="B73" t="s">
        <v>47</v>
      </c>
      <c r="C73">
        <v>214</v>
      </c>
      <c r="D73">
        <v>155</v>
      </c>
      <c r="E73">
        <v>89.529929867038405</v>
      </c>
      <c r="F73">
        <v>114.40900000000001</v>
      </c>
      <c r="G73">
        <v>6.4015255191109297</v>
      </c>
      <c r="H73">
        <v>8</v>
      </c>
      <c r="I73">
        <v>5.1612900000000003E-2</v>
      </c>
      <c r="J73">
        <v>72</v>
      </c>
      <c r="K73">
        <v>0.46451613000000003</v>
      </c>
      <c r="L73">
        <v>0.26108374299999998</v>
      </c>
      <c r="N73">
        <v>0.37931034400000002</v>
      </c>
      <c r="P73">
        <v>0.296363483522539</v>
      </c>
      <c r="R73" t="s">
        <v>147</v>
      </c>
      <c r="S73">
        <v>25931</v>
      </c>
      <c r="T73">
        <v>671739</v>
      </c>
    </row>
    <row r="74" spans="1:20" x14ac:dyDescent="0.45">
      <c r="A74" t="s">
        <v>202</v>
      </c>
      <c r="B74" t="s">
        <v>86</v>
      </c>
      <c r="C74">
        <v>177</v>
      </c>
      <c r="D74">
        <v>117</v>
      </c>
      <c r="E74">
        <v>89.519205272707097</v>
      </c>
      <c r="F74">
        <v>113.961</v>
      </c>
      <c r="G74">
        <v>20.916662491794298</v>
      </c>
      <c r="H74">
        <v>10</v>
      </c>
      <c r="I74">
        <v>8.5470089999999999E-2</v>
      </c>
      <c r="J74">
        <v>46</v>
      </c>
      <c r="K74">
        <v>0.39316238999999997</v>
      </c>
      <c r="L74">
        <v>0.21153846100000001</v>
      </c>
      <c r="N74">
        <v>0.37179487100000003</v>
      </c>
      <c r="P74">
        <v>0.29655721699450599</v>
      </c>
      <c r="R74" t="s">
        <v>202</v>
      </c>
      <c r="S74">
        <v>14221</v>
      </c>
      <c r="T74">
        <v>624585</v>
      </c>
    </row>
    <row r="75" spans="1:20" x14ac:dyDescent="0.45">
      <c r="A75" t="s">
        <v>65</v>
      </c>
      <c r="B75" t="s">
        <v>26</v>
      </c>
      <c r="C75">
        <v>223</v>
      </c>
      <c r="D75">
        <v>177</v>
      </c>
      <c r="E75">
        <v>89.483015652360507</v>
      </c>
      <c r="F75">
        <v>109.532</v>
      </c>
      <c r="G75">
        <v>11.4032126370517</v>
      </c>
      <c r="H75">
        <v>6</v>
      </c>
      <c r="I75">
        <v>3.3898310000000001E-2</v>
      </c>
      <c r="J75">
        <v>72</v>
      </c>
      <c r="K75">
        <v>0.40677965999999999</v>
      </c>
      <c r="L75">
        <v>0.31428571399999999</v>
      </c>
      <c r="N75">
        <v>0.438095238</v>
      </c>
      <c r="P75">
        <v>0.34260797072953703</v>
      </c>
      <c r="R75" t="s">
        <v>66</v>
      </c>
      <c r="S75">
        <v>21636</v>
      </c>
      <c r="T75">
        <v>665161</v>
      </c>
    </row>
    <row r="76" spans="1:20" x14ac:dyDescent="0.45">
      <c r="A76" t="s">
        <v>136</v>
      </c>
      <c r="B76" t="s">
        <v>61</v>
      </c>
      <c r="C76">
        <v>192</v>
      </c>
      <c r="D76">
        <v>142</v>
      </c>
      <c r="E76">
        <v>89.477211979457294</v>
      </c>
      <c r="F76">
        <v>109.376</v>
      </c>
      <c r="G76">
        <v>12.8883637019566</v>
      </c>
      <c r="H76">
        <v>5</v>
      </c>
      <c r="I76">
        <v>3.5211270000000003E-2</v>
      </c>
      <c r="J76">
        <v>55</v>
      </c>
      <c r="K76">
        <v>0.38732393999999998</v>
      </c>
      <c r="L76">
        <v>0.25142857099999999</v>
      </c>
      <c r="N76">
        <v>0.388571428</v>
      </c>
      <c r="P76">
        <v>0.30797597375839703</v>
      </c>
      <c r="R76" t="s">
        <v>136</v>
      </c>
      <c r="S76">
        <v>18900</v>
      </c>
      <c r="T76">
        <v>665750</v>
      </c>
    </row>
    <row r="77" spans="1:20" x14ac:dyDescent="0.45">
      <c r="A77" t="s">
        <v>57</v>
      </c>
      <c r="B77" t="s">
        <v>35</v>
      </c>
      <c r="C77">
        <v>221</v>
      </c>
      <c r="D77">
        <v>170</v>
      </c>
      <c r="E77">
        <v>89.456623526180493</v>
      </c>
      <c r="F77">
        <v>107.46299999999999</v>
      </c>
      <c r="G77">
        <v>17.6147373928743</v>
      </c>
      <c r="H77">
        <v>16</v>
      </c>
      <c r="I77">
        <v>9.4117649999999997E-2</v>
      </c>
      <c r="J77">
        <v>73</v>
      </c>
      <c r="K77">
        <v>0.42941175999999998</v>
      </c>
      <c r="L77">
        <v>0.29951690800000003</v>
      </c>
      <c r="N77">
        <v>0.48309178699999999</v>
      </c>
      <c r="P77">
        <v>0.34917770624160699</v>
      </c>
      <c r="R77" t="s">
        <v>57</v>
      </c>
      <c r="S77">
        <v>26288</v>
      </c>
      <c r="T77">
        <v>668939</v>
      </c>
    </row>
    <row r="78" spans="1:20" x14ac:dyDescent="0.45">
      <c r="A78" t="s">
        <v>123</v>
      </c>
      <c r="B78" t="s">
        <v>45</v>
      </c>
      <c r="C78">
        <v>191</v>
      </c>
      <c r="D78">
        <v>132</v>
      </c>
      <c r="E78">
        <v>89.422866936885896</v>
      </c>
      <c r="F78">
        <v>109.164</v>
      </c>
      <c r="G78">
        <v>10.760577032060301</v>
      </c>
      <c r="H78">
        <v>15</v>
      </c>
      <c r="I78">
        <v>0.11363636000000001</v>
      </c>
      <c r="J78">
        <v>65</v>
      </c>
      <c r="K78">
        <v>0.49242424000000001</v>
      </c>
      <c r="L78">
        <v>0.28651685300000002</v>
      </c>
      <c r="N78">
        <v>0.45505617900000001</v>
      </c>
      <c r="P78">
        <v>0.33858115541997302</v>
      </c>
      <c r="R78" t="s">
        <v>123</v>
      </c>
      <c r="S78">
        <v>11739</v>
      </c>
      <c r="T78">
        <v>592663</v>
      </c>
    </row>
    <row r="79" spans="1:20" x14ac:dyDescent="0.45">
      <c r="A79" t="s">
        <v>201</v>
      </c>
      <c r="B79" t="s">
        <v>64</v>
      </c>
      <c r="C79">
        <v>191</v>
      </c>
      <c r="D79">
        <v>137</v>
      </c>
      <c r="E79">
        <v>89.334999757654501</v>
      </c>
      <c r="F79">
        <v>111.128</v>
      </c>
      <c r="G79">
        <v>4.3191280798876903</v>
      </c>
      <c r="H79">
        <v>4</v>
      </c>
      <c r="I79">
        <v>2.919708E-2</v>
      </c>
      <c r="J79">
        <v>63</v>
      </c>
      <c r="K79">
        <v>0.45985400999999998</v>
      </c>
      <c r="L79">
        <v>0.26519336999999998</v>
      </c>
      <c r="N79">
        <v>0.34254143599999998</v>
      </c>
      <c r="P79">
        <v>0.28479935423865899</v>
      </c>
      <c r="R79" t="s">
        <v>201</v>
      </c>
      <c r="S79">
        <v>17907</v>
      </c>
      <c r="T79">
        <v>663898</v>
      </c>
    </row>
    <row r="80" spans="1:20" x14ac:dyDescent="0.45">
      <c r="A80" t="s">
        <v>187</v>
      </c>
      <c r="B80" t="s">
        <v>121</v>
      </c>
      <c r="C80">
        <v>184</v>
      </c>
      <c r="D80">
        <v>110</v>
      </c>
      <c r="E80">
        <v>89.310332003506701</v>
      </c>
      <c r="F80">
        <v>108.547</v>
      </c>
      <c r="G80">
        <v>11.830497871745701</v>
      </c>
      <c r="H80">
        <v>19</v>
      </c>
      <c r="I80">
        <v>0.17272726999999999</v>
      </c>
      <c r="J80">
        <v>50</v>
      </c>
      <c r="K80">
        <v>0.45454545000000002</v>
      </c>
      <c r="L80">
        <v>0.22641509400000001</v>
      </c>
      <c r="N80">
        <v>0.38364779799999998</v>
      </c>
      <c r="P80">
        <v>0.31695273730272799</v>
      </c>
      <c r="R80" t="s">
        <v>187</v>
      </c>
      <c r="S80">
        <v>9847</v>
      </c>
      <c r="T80">
        <v>457705</v>
      </c>
    </row>
    <row r="81" spans="1:20" x14ac:dyDescent="0.45">
      <c r="A81" t="s">
        <v>176</v>
      </c>
      <c r="B81" t="s">
        <v>61</v>
      </c>
      <c r="C81">
        <v>187</v>
      </c>
      <c r="D81">
        <v>142</v>
      </c>
      <c r="E81">
        <v>89.306937284872504</v>
      </c>
      <c r="F81">
        <v>109.803</v>
      </c>
      <c r="G81">
        <v>15.554401387631</v>
      </c>
      <c r="H81">
        <v>10</v>
      </c>
      <c r="I81">
        <v>7.0422540000000006E-2</v>
      </c>
      <c r="J81">
        <v>56</v>
      </c>
      <c r="K81">
        <v>0.3943662</v>
      </c>
      <c r="L81">
        <v>0.247126436</v>
      </c>
      <c r="N81">
        <v>0.35632183899999997</v>
      </c>
      <c r="P81">
        <v>0.28600207465217697</v>
      </c>
      <c r="R81" t="s">
        <v>176</v>
      </c>
      <c r="S81">
        <v>16930</v>
      </c>
      <c r="T81">
        <v>641680</v>
      </c>
    </row>
    <row r="82" spans="1:20" x14ac:dyDescent="0.45">
      <c r="A82" t="s">
        <v>82</v>
      </c>
      <c r="B82" t="s">
        <v>38</v>
      </c>
      <c r="C82">
        <v>233</v>
      </c>
      <c r="D82">
        <v>160</v>
      </c>
      <c r="E82">
        <v>89.282098579406707</v>
      </c>
      <c r="F82">
        <v>109.10599999999999</v>
      </c>
      <c r="G82">
        <v>20.523312100767999</v>
      </c>
      <c r="H82">
        <v>17</v>
      </c>
      <c r="I82">
        <v>0.10625</v>
      </c>
      <c r="J82">
        <v>67</v>
      </c>
      <c r="K82">
        <v>0.41875000000000001</v>
      </c>
      <c r="L82">
        <v>0.24880382700000001</v>
      </c>
      <c r="N82">
        <v>0.44019138699999999</v>
      </c>
      <c r="P82">
        <v>0.33016711959511402</v>
      </c>
      <c r="R82" t="s">
        <v>82</v>
      </c>
      <c r="S82">
        <v>15986</v>
      </c>
      <c r="T82">
        <v>642715</v>
      </c>
    </row>
    <row r="83" spans="1:20" x14ac:dyDescent="0.45">
      <c r="A83" t="s">
        <v>143</v>
      </c>
      <c r="B83" t="s">
        <v>38</v>
      </c>
      <c r="C83">
        <v>170</v>
      </c>
      <c r="D83">
        <v>105</v>
      </c>
      <c r="E83">
        <v>89.222448792120403</v>
      </c>
      <c r="F83">
        <v>106.209</v>
      </c>
      <c r="G83">
        <v>8.0905514534073593</v>
      </c>
      <c r="H83">
        <v>7</v>
      </c>
      <c r="I83">
        <v>6.6666669999999997E-2</v>
      </c>
      <c r="J83">
        <v>42</v>
      </c>
      <c r="K83">
        <v>0.4</v>
      </c>
      <c r="L83">
        <v>0.22818791899999999</v>
      </c>
      <c r="N83">
        <v>0.33557046899999998</v>
      </c>
      <c r="P83">
        <v>0.293943493857103</v>
      </c>
      <c r="R83" t="s">
        <v>143</v>
      </c>
      <c r="S83">
        <v>19921</v>
      </c>
      <c r="T83">
        <v>663368</v>
      </c>
    </row>
    <row r="84" spans="1:20" x14ac:dyDescent="0.45">
      <c r="A84" t="s">
        <v>151</v>
      </c>
      <c r="B84" t="s">
        <v>78</v>
      </c>
      <c r="C84">
        <v>182</v>
      </c>
      <c r="D84">
        <v>97</v>
      </c>
      <c r="E84">
        <v>89.208949020228403</v>
      </c>
      <c r="F84">
        <v>106.90900000000001</v>
      </c>
      <c r="G84">
        <v>13.6764399900878</v>
      </c>
      <c r="H84">
        <v>12</v>
      </c>
      <c r="I84">
        <v>0.12371134</v>
      </c>
      <c r="J84">
        <v>38</v>
      </c>
      <c r="K84">
        <v>0.39175258000000002</v>
      </c>
      <c r="L84">
        <v>0.20886075900000001</v>
      </c>
      <c r="N84">
        <v>0.379746835</v>
      </c>
      <c r="P84">
        <v>0.30773381577743197</v>
      </c>
      <c r="R84" t="s">
        <v>151</v>
      </c>
      <c r="S84">
        <v>27534</v>
      </c>
      <c r="T84">
        <v>666397</v>
      </c>
    </row>
    <row r="85" spans="1:20" x14ac:dyDescent="0.45">
      <c r="A85" t="s">
        <v>208</v>
      </c>
      <c r="B85" t="s">
        <v>118</v>
      </c>
      <c r="C85">
        <v>214</v>
      </c>
      <c r="D85">
        <v>148</v>
      </c>
      <c r="E85">
        <v>89.165318894059695</v>
      </c>
      <c r="F85">
        <v>108.956</v>
      </c>
      <c r="G85">
        <v>20.522829335029801</v>
      </c>
      <c r="H85">
        <v>6</v>
      </c>
      <c r="I85">
        <v>4.054054E-2</v>
      </c>
      <c r="J85">
        <v>57</v>
      </c>
      <c r="K85">
        <v>0.38513513999999999</v>
      </c>
      <c r="L85">
        <v>0.21761658</v>
      </c>
      <c r="N85">
        <v>0.35751295300000002</v>
      </c>
      <c r="P85">
        <v>0.28361088457241801</v>
      </c>
      <c r="R85" t="s">
        <v>208</v>
      </c>
      <c r="S85">
        <v>27465</v>
      </c>
      <c r="T85">
        <v>679529</v>
      </c>
    </row>
    <row r="86" spans="1:20" x14ac:dyDescent="0.45">
      <c r="A86" t="s">
        <v>192</v>
      </c>
      <c r="B86" t="s">
        <v>32</v>
      </c>
      <c r="C86">
        <v>227</v>
      </c>
      <c r="D86">
        <v>149</v>
      </c>
      <c r="E86">
        <v>89.159793802209805</v>
      </c>
      <c r="F86">
        <v>108.92100000000001</v>
      </c>
      <c r="G86">
        <v>18.378283964621001</v>
      </c>
      <c r="H86">
        <v>11</v>
      </c>
      <c r="I86">
        <v>7.3825500000000002E-2</v>
      </c>
      <c r="J86">
        <v>52</v>
      </c>
      <c r="K86">
        <v>0.34899329000000001</v>
      </c>
      <c r="L86">
        <v>0.22772277199999999</v>
      </c>
      <c r="N86">
        <v>0.32673267299999997</v>
      </c>
      <c r="P86">
        <v>0.280427368341294</v>
      </c>
      <c r="R86" t="s">
        <v>192</v>
      </c>
      <c r="S86">
        <v>16997</v>
      </c>
      <c r="T86">
        <v>650402</v>
      </c>
    </row>
    <row r="87" spans="1:20" x14ac:dyDescent="0.45">
      <c r="A87" t="s">
        <v>203</v>
      </c>
      <c r="B87" t="s">
        <v>41</v>
      </c>
      <c r="C87">
        <v>188</v>
      </c>
      <c r="D87">
        <v>91</v>
      </c>
      <c r="E87">
        <v>89.142943912082202</v>
      </c>
      <c r="F87">
        <v>110.74299999999999</v>
      </c>
      <c r="G87">
        <v>13.9770012193255</v>
      </c>
      <c r="H87">
        <v>12</v>
      </c>
      <c r="I87">
        <v>0.13186813</v>
      </c>
      <c r="J87">
        <v>44</v>
      </c>
      <c r="K87">
        <v>0.48351648000000003</v>
      </c>
      <c r="L87">
        <v>0.19393939299999999</v>
      </c>
      <c r="N87">
        <v>0.39393939300000003</v>
      </c>
      <c r="P87">
        <v>0.30119306292939602</v>
      </c>
      <c r="R87" t="s">
        <v>203</v>
      </c>
      <c r="S87">
        <v>21853</v>
      </c>
      <c r="T87">
        <v>666181</v>
      </c>
    </row>
    <row r="88" spans="1:20" x14ac:dyDescent="0.45">
      <c r="A88" t="s">
        <v>130</v>
      </c>
      <c r="B88" t="s">
        <v>125</v>
      </c>
      <c r="C88">
        <v>169</v>
      </c>
      <c r="D88">
        <v>126</v>
      </c>
      <c r="E88">
        <v>89.017356750488204</v>
      </c>
      <c r="F88">
        <v>110.649</v>
      </c>
      <c r="G88">
        <v>8.3166640644073393</v>
      </c>
      <c r="H88">
        <v>12</v>
      </c>
      <c r="I88">
        <v>9.5238100000000006E-2</v>
      </c>
      <c r="J88">
        <v>55</v>
      </c>
      <c r="K88">
        <v>0.43650793999999998</v>
      </c>
      <c r="L88">
        <v>0.26415094300000003</v>
      </c>
      <c r="N88">
        <v>0.42138364699999997</v>
      </c>
      <c r="P88">
        <v>0.316068982231546</v>
      </c>
      <c r="R88" t="s">
        <v>131</v>
      </c>
      <c r="S88">
        <v>20391</v>
      </c>
      <c r="T88">
        <v>671277</v>
      </c>
    </row>
    <row r="89" spans="1:20" x14ac:dyDescent="0.45">
      <c r="A89" t="s">
        <v>59</v>
      </c>
      <c r="B89" t="s">
        <v>38</v>
      </c>
      <c r="C89">
        <v>188</v>
      </c>
      <c r="D89">
        <v>142</v>
      </c>
      <c r="E89">
        <v>89.011277668511696</v>
      </c>
      <c r="F89">
        <v>104.658</v>
      </c>
      <c r="G89">
        <v>8.0225289330553604</v>
      </c>
      <c r="H89">
        <v>5</v>
      </c>
      <c r="I89">
        <v>3.5211270000000003E-2</v>
      </c>
      <c r="J89">
        <v>45</v>
      </c>
      <c r="K89">
        <v>0.31690140999999999</v>
      </c>
      <c r="L89">
        <v>0.30120481900000001</v>
      </c>
      <c r="N89">
        <v>0.42771084300000001</v>
      </c>
      <c r="P89">
        <v>0.34642523559190802</v>
      </c>
      <c r="R89" t="s">
        <v>59</v>
      </c>
      <c r="S89">
        <v>22186</v>
      </c>
      <c r="T89">
        <v>668930</v>
      </c>
    </row>
    <row r="90" spans="1:20" x14ac:dyDescent="0.45">
      <c r="A90" t="s">
        <v>216</v>
      </c>
      <c r="B90" t="s">
        <v>84</v>
      </c>
      <c r="C90">
        <v>232</v>
      </c>
      <c r="D90">
        <v>161</v>
      </c>
      <c r="E90">
        <v>88.990899139980101</v>
      </c>
      <c r="F90">
        <v>110.12</v>
      </c>
      <c r="G90">
        <v>11.4468807454379</v>
      </c>
      <c r="H90">
        <v>10</v>
      </c>
      <c r="I90">
        <v>6.2111800000000002E-2</v>
      </c>
      <c r="J90">
        <v>65</v>
      </c>
      <c r="K90">
        <v>0.40372670999999999</v>
      </c>
      <c r="L90">
        <v>0.22330096999999999</v>
      </c>
      <c r="N90">
        <v>0.349514563</v>
      </c>
      <c r="P90">
        <v>0.28903886649919502</v>
      </c>
      <c r="R90" t="s">
        <v>216</v>
      </c>
      <c r="S90">
        <v>13145</v>
      </c>
      <c r="T90">
        <v>605137</v>
      </c>
    </row>
    <row r="91" spans="1:20" x14ac:dyDescent="0.45">
      <c r="A91" t="s">
        <v>157</v>
      </c>
      <c r="B91" t="s">
        <v>121</v>
      </c>
      <c r="C91">
        <v>242</v>
      </c>
      <c r="D91">
        <v>170</v>
      </c>
      <c r="E91">
        <v>88.984848157097304</v>
      </c>
      <c r="F91">
        <v>109.26300000000001</v>
      </c>
      <c r="G91">
        <v>8.2624334307277891</v>
      </c>
      <c r="H91">
        <v>15</v>
      </c>
      <c r="I91">
        <v>8.8235289999999994E-2</v>
      </c>
      <c r="J91">
        <v>76</v>
      </c>
      <c r="K91">
        <v>0.44705882000000002</v>
      </c>
      <c r="L91">
        <v>0.26267281100000001</v>
      </c>
      <c r="N91">
        <v>0.42396313299999999</v>
      </c>
      <c r="P91">
        <v>0.332179060615444</v>
      </c>
      <c r="R91" t="s">
        <v>157</v>
      </c>
      <c r="S91">
        <v>19326</v>
      </c>
      <c r="T91">
        <v>668804</v>
      </c>
    </row>
    <row r="92" spans="1:20" x14ac:dyDescent="0.45">
      <c r="A92" t="s">
        <v>199</v>
      </c>
      <c r="B92" t="s">
        <v>98</v>
      </c>
      <c r="C92">
        <v>197</v>
      </c>
      <c r="D92">
        <v>134</v>
      </c>
      <c r="E92">
        <v>88.923455480319305</v>
      </c>
      <c r="F92">
        <v>110.881</v>
      </c>
      <c r="G92">
        <v>11.136068988202201</v>
      </c>
      <c r="H92">
        <v>11</v>
      </c>
      <c r="I92">
        <v>8.2089549999999997E-2</v>
      </c>
      <c r="J92">
        <v>56</v>
      </c>
      <c r="K92">
        <v>0.41791044999999999</v>
      </c>
      <c r="L92">
        <v>0.24444444400000001</v>
      </c>
      <c r="N92">
        <v>0.383333333</v>
      </c>
      <c r="P92">
        <v>0.30180893543407999</v>
      </c>
      <c r="R92" t="s">
        <v>199</v>
      </c>
      <c r="S92">
        <v>17982</v>
      </c>
      <c r="T92">
        <v>664034</v>
      </c>
    </row>
    <row r="93" spans="1:20" x14ac:dyDescent="0.45">
      <c r="A93" t="s">
        <v>163</v>
      </c>
      <c r="B93" t="s">
        <v>47</v>
      </c>
      <c r="C93">
        <v>200</v>
      </c>
      <c r="D93">
        <v>155</v>
      </c>
      <c r="E93">
        <v>88.917979972593201</v>
      </c>
      <c r="F93">
        <v>107.81100000000001</v>
      </c>
      <c r="G93">
        <v>10.1301962221822</v>
      </c>
      <c r="H93">
        <v>7</v>
      </c>
      <c r="I93">
        <v>4.516129E-2</v>
      </c>
      <c r="J93">
        <v>62</v>
      </c>
      <c r="K93">
        <v>0.4</v>
      </c>
      <c r="L93">
        <v>0.24867724799999999</v>
      </c>
      <c r="N93">
        <v>0.40211640199999998</v>
      </c>
      <c r="P93">
        <v>0.28633419990539499</v>
      </c>
      <c r="R93" t="s">
        <v>163</v>
      </c>
      <c r="S93">
        <v>13185</v>
      </c>
      <c r="T93">
        <v>606115</v>
      </c>
    </row>
    <row r="94" spans="1:20" x14ac:dyDescent="0.45">
      <c r="A94" t="s">
        <v>124</v>
      </c>
      <c r="B94" t="s">
        <v>125</v>
      </c>
      <c r="C94">
        <v>217</v>
      </c>
      <c r="D94">
        <v>162</v>
      </c>
      <c r="E94">
        <v>88.865442609786896</v>
      </c>
      <c r="F94">
        <v>109.884</v>
      </c>
      <c r="G94">
        <v>15.4353739548914</v>
      </c>
      <c r="H94">
        <v>11</v>
      </c>
      <c r="I94">
        <v>6.7901230000000007E-2</v>
      </c>
      <c r="J94">
        <v>65</v>
      </c>
      <c r="K94">
        <v>0.40123457000000001</v>
      </c>
      <c r="L94">
        <v>0.26130653199999998</v>
      </c>
      <c r="N94">
        <v>0.48241205999999998</v>
      </c>
      <c r="P94">
        <v>0.33400326911534101</v>
      </c>
      <c r="R94" t="s">
        <v>124</v>
      </c>
      <c r="S94">
        <v>25768</v>
      </c>
      <c r="T94">
        <v>682928</v>
      </c>
    </row>
    <row r="95" spans="1:20" x14ac:dyDescent="0.45">
      <c r="A95" t="s">
        <v>195</v>
      </c>
      <c r="B95" t="s">
        <v>35</v>
      </c>
      <c r="C95">
        <v>167</v>
      </c>
      <c r="D95">
        <v>114</v>
      </c>
      <c r="E95">
        <v>88.829179082598003</v>
      </c>
      <c r="F95">
        <v>106.42400000000001</v>
      </c>
      <c r="G95">
        <v>20.551669235740299</v>
      </c>
      <c r="H95">
        <v>7</v>
      </c>
      <c r="I95">
        <v>6.1403510000000001E-2</v>
      </c>
      <c r="J95">
        <v>41</v>
      </c>
      <c r="K95">
        <v>0.35964911999999999</v>
      </c>
      <c r="L95">
        <v>0.19480519399999999</v>
      </c>
      <c r="N95">
        <v>0.34415584399999999</v>
      </c>
      <c r="P95">
        <v>0.25386091707700698</v>
      </c>
      <c r="R95" t="s">
        <v>195</v>
      </c>
      <c r="S95">
        <v>17929</v>
      </c>
      <c r="T95">
        <v>656775</v>
      </c>
    </row>
    <row r="96" spans="1:20" x14ac:dyDescent="0.45">
      <c r="A96" t="s">
        <v>214</v>
      </c>
      <c r="B96" t="s">
        <v>118</v>
      </c>
      <c r="C96">
        <v>167</v>
      </c>
      <c r="D96">
        <v>129</v>
      </c>
      <c r="E96">
        <v>88.733750820159898</v>
      </c>
      <c r="F96">
        <v>111.099</v>
      </c>
      <c r="G96">
        <v>10.7549657002091</v>
      </c>
      <c r="H96">
        <v>8</v>
      </c>
      <c r="I96">
        <v>6.2015500000000001E-2</v>
      </c>
      <c r="J96">
        <v>50</v>
      </c>
      <c r="K96">
        <v>0.38759690000000002</v>
      </c>
      <c r="L96">
        <v>0.20253164500000001</v>
      </c>
      <c r="N96">
        <v>0.27848101199999997</v>
      </c>
      <c r="P96">
        <v>0.22074813792805401</v>
      </c>
      <c r="R96" t="s">
        <v>215</v>
      </c>
      <c r="S96">
        <v>12979</v>
      </c>
      <c r="T96">
        <v>595879</v>
      </c>
    </row>
    <row r="97" spans="1:20" x14ac:dyDescent="0.45">
      <c r="A97" t="s">
        <v>164</v>
      </c>
      <c r="B97" t="s">
        <v>103</v>
      </c>
      <c r="C97">
        <v>228</v>
      </c>
      <c r="D97">
        <v>161</v>
      </c>
      <c r="E97">
        <v>88.691884414009394</v>
      </c>
      <c r="F97">
        <v>115.31100000000001</v>
      </c>
      <c r="G97">
        <v>15.4434632484957</v>
      </c>
      <c r="H97">
        <v>22</v>
      </c>
      <c r="I97">
        <v>0.13664596000000001</v>
      </c>
      <c r="J97">
        <v>63</v>
      </c>
      <c r="K97">
        <v>0.39130435000000002</v>
      </c>
      <c r="L97">
        <v>0.23039215599999999</v>
      </c>
      <c r="N97">
        <v>0.460784313</v>
      </c>
      <c r="P97">
        <v>0.32739571132491102</v>
      </c>
      <c r="R97" t="s">
        <v>164</v>
      </c>
      <c r="S97">
        <v>19251</v>
      </c>
      <c r="T97">
        <v>624413</v>
      </c>
    </row>
    <row r="98" spans="1:20" x14ac:dyDescent="0.45">
      <c r="A98" t="s">
        <v>178</v>
      </c>
      <c r="B98" t="s">
        <v>84</v>
      </c>
      <c r="C98">
        <v>238</v>
      </c>
      <c r="D98">
        <v>159</v>
      </c>
      <c r="E98">
        <v>88.679375853719506</v>
      </c>
      <c r="F98">
        <v>110.509</v>
      </c>
      <c r="G98">
        <v>12.745704924003901</v>
      </c>
      <c r="H98">
        <v>16</v>
      </c>
      <c r="I98">
        <v>0.10062893000000001</v>
      </c>
      <c r="J98">
        <v>66</v>
      </c>
      <c r="K98">
        <v>0.41509434000000001</v>
      </c>
      <c r="L98">
        <v>0.25806451600000002</v>
      </c>
      <c r="N98">
        <v>0.42396313299999999</v>
      </c>
      <c r="P98">
        <v>0.31886118298341398</v>
      </c>
      <c r="R98" t="s">
        <v>178</v>
      </c>
      <c r="S98">
        <v>19600</v>
      </c>
      <c r="T98">
        <v>650559</v>
      </c>
    </row>
    <row r="99" spans="1:20" x14ac:dyDescent="0.45">
      <c r="A99" t="s">
        <v>87</v>
      </c>
      <c r="B99" t="s">
        <v>30</v>
      </c>
      <c r="C99">
        <v>241</v>
      </c>
      <c r="D99">
        <v>164</v>
      </c>
      <c r="E99">
        <v>88.646119466642006</v>
      </c>
      <c r="F99">
        <v>112.337</v>
      </c>
      <c r="G99">
        <v>17.604080163850998</v>
      </c>
      <c r="H99">
        <v>16</v>
      </c>
      <c r="I99">
        <v>9.7560980000000005E-2</v>
      </c>
      <c r="J99">
        <v>65</v>
      </c>
      <c r="K99">
        <v>0.39634145999999998</v>
      </c>
      <c r="L99">
        <v>0.28358208899999998</v>
      </c>
      <c r="N99">
        <v>0.442786069</v>
      </c>
      <c r="P99">
        <v>0.359661357563759</v>
      </c>
      <c r="R99" t="s">
        <v>87</v>
      </c>
      <c r="S99">
        <v>5361</v>
      </c>
      <c r="T99">
        <v>518692</v>
      </c>
    </row>
    <row r="100" spans="1:20" x14ac:dyDescent="0.45">
      <c r="A100" t="s">
        <v>218</v>
      </c>
      <c r="B100" t="s">
        <v>125</v>
      </c>
      <c r="C100">
        <v>198</v>
      </c>
      <c r="D100">
        <v>140</v>
      </c>
      <c r="E100">
        <v>88.639331899958506</v>
      </c>
      <c r="F100">
        <v>114.199</v>
      </c>
      <c r="G100">
        <v>8.5993694538692704</v>
      </c>
      <c r="H100">
        <v>8</v>
      </c>
      <c r="I100">
        <v>5.7142859999999997E-2</v>
      </c>
      <c r="J100">
        <v>60</v>
      </c>
      <c r="K100">
        <v>0.42857142999999998</v>
      </c>
      <c r="L100">
        <v>0.22598869999999999</v>
      </c>
      <c r="N100">
        <v>0.28813559300000002</v>
      </c>
      <c r="P100">
        <v>0.26009921555591697</v>
      </c>
      <c r="R100" t="s">
        <v>218</v>
      </c>
      <c r="S100">
        <v>14366</v>
      </c>
      <c r="T100">
        <v>608841</v>
      </c>
    </row>
    <row r="101" spans="1:20" x14ac:dyDescent="0.45">
      <c r="A101" t="s">
        <v>220</v>
      </c>
      <c r="B101" t="s">
        <v>64</v>
      </c>
      <c r="C101">
        <v>169</v>
      </c>
      <c r="D101">
        <v>122</v>
      </c>
      <c r="E101">
        <v>88.6367475165695</v>
      </c>
      <c r="F101">
        <v>114.13800000000001</v>
      </c>
      <c r="G101">
        <v>15.914445623022599</v>
      </c>
      <c r="H101">
        <v>5</v>
      </c>
      <c r="I101">
        <v>4.0983609999999997E-2</v>
      </c>
      <c r="J101">
        <v>51</v>
      </c>
      <c r="K101">
        <v>0.41803278999999999</v>
      </c>
      <c r="L101">
        <v>0.22077922</v>
      </c>
      <c r="N101">
        <v>0.30519480500000001</v>
      </c>
      <c r="P101">
        <v>0.25942296001332699</v>
      </c>
      <c r="R101" t="s">
        <v>220</v>
      </c>
      <c r="S101">
        <v>20543</v>
      </c>
      <c r="T101">
        <v>660707</v>
      </c>
    </row>
    <row r="102" spans="1:20" x14ac:dyDescent="0.45">
      <c r="A102" t="s">
        <v>155</v>
      </c>
      <c r="B102" t="s">
        <v>47</v>
      </c>
      <c r="C102">
        <v>193</v>
      </c>
      <c r="D102">
        <v>146</v>
      </c>
      <c r="E102">
        <v>88.582223615975195</v>
      </c>
      <c r="F102">
        <v>108.724</v>
      </c>
      <c r="G102">
        <v>19.882881516423701</v>
      </c>
      <c r="H102">
        <v>6</v>
      </c>
      <c r="I102">
        <v>4.1095890000000003E-2</v>
      </c>
      <c r="J102">
        <v>44</v>
      </c>
      <c r="K102">
        <v>0.30136985999999999</v>
      </c>
      <c r="L102">
        <v>0.268571428</v>
      </c>
      <c r="N102">
        <v>0.388571428</v>
      </c>
      <c r="P102">
        <v>0.31706981059800698</v>
      </c>
      <c r="R102" t="s">
        <v>155</v>
      </c>
      <c r="S102">
        <v>16556</v>
      </c>
      <c r="T102">
        <v>645277</v>
      </c>
    </row>
    <row r="103" spans="1:20" x14ac:dyDescent="0.45">
      <c r="A103" t="s">
        <v>108</v>
      </c>
      <c r="B103" t="s">
        <v>76</v>
      </c>
      <c r="C103">
        <v>207</v>
      </c>
      <c r="D103">
        <v>157</v>
      </c>
      <c r="E103">
        <v>88.509040929709201</v>
      </c>
      <c r="F103">
        <v>109.887</v>
      </c>
      <c r="G103">
        <v>13.5061480771204</v>
      </c>
      <c r="H103">
        <v>11</v>
      </c>
      <c r="I103">
        <v>7.0063689999999998E-2</v>
      </c>
      <c r="J103">
        <v>51</v>
      </c>
      <c r="K103">
        <v>0.32484076000000001</v>
      </c>
      <c r="L103">
        <v>0.27835051500000002</v>
      </c>
      <c r="N103">
        <v>0.42268041200000001</v>
      </c>
      <c r="P103">
        <v>0.324918515152401</v>
      </c>
      <c r="R103" t="s">
        <v>108</v>
      </c>
      <c r="S103">
        <v>19844</v>
      </c>
      <c r="T103">
        <v>647351</v>
      </c>
    </row>
    <row r="104" spans="1:20" x14ac:dyDescent="0.45">
      <c r="A104" t="s">
        <v>158</v>
      </c>
      <c r="B104" t="s">
        <v>96</v>
      </c>
      <c r="C104">
        <v>176</v>
      </c>
      <c r="D104">
        <v>130</v>
      </c>
      <c r="E104">
        <v>88.497242648784905</v>
      </c>
      <c r="F104">
        <v>109.17</v>
      </c>
      <c r="G104">
        <v>22.321411730692901</v>
      </c>
      <c r="H104">
        <v>11</v>
      </c>
      <c r="I104">
        <v>8.4615380000000004E-2</v>
      </c>
      <c r="J104">
        <v>45</v>
      </c>
      <c r="K104">
        <v>0.34615384999999999</v>
      </c>
      <c r="L104">
        <v>0.25316455599999999</v>
      </c>
      <c r="N104">
        <v>0.443037974</v>
      </c>
      <c r="P104">
        <v>0.323634962009829</v>
      </c>
      <c r="R104" t="s">
        <v>158</v>
      </c>
      <c r="S104">
        <v>15998</v>
      </c>
      <c r="T104">
        <v>641355</v>
      </c>
    </row>
    <row r="105" spans="1:20" x14ac:dyDescent="0.45">
      <c r="A105" t="s">
        <v>185</v>
      </c>
      <c r="B105" t="s">
        <v>68</v>
      </c>
      <c r="C105">
        <v>213</v>
      </c>
      <c r="D105">
        <v>161</v>
      </c>
      <c r="E105">
        <v>88.475078938170199</v>
      </c>
      <c r="F105">
        <v>109.423</v>
      </c>
      <c r="G105">
        <v>14.2275319987942</v>
      </c>
      <c r="H105">
        <v>11</v>
      </c>
      <c r="I105">
        <v>6.8322980000000005E-2</v>
      </c>
      <c r="J105">
        <v>67</v>
      </c>
      <c r="K105">
        <v>0.41614907000000001</v>
      </c>
      <c r="L105">
        <v>0.23383084500000001</v>
      </c>
      <c r="N105">
        <v>0.37313432800000002</v>
      </c>
      <c r="P105">
        <v>0.28353037772603901</v>
      </c>
      <c r="R105" t="s">
        <v>185</v>
      </c>
      <c r="S105">
        <v>19238</v>
      </c>
      <c r="T105">
        <v>666971</v>
      </c>
    </row>
    <row r="106" spans="1:20" x14ac:dyDescent="0.45">
      <c r="A106" t="s">
        <v>81</v>
      </c>
      <c r="B106" t="s">
        <v>64</v>
      </c>
      <c r="C106">
        <v>209</v>
      </c>
      <c r="D106">
        <v>130</v>
      </c>
      <c r="E106">
        <v>88.458768737792894</v>
      </c>
      <c r="F106">
        <v>109.786</v>
      </c>
      <c r="G106">
        <v>10.8242262191772</v>
      </c>
      <c r="H106">
        <v>11</v>
      </c>
      <c r="I106">
        <v>8.4615380000000004E-2</v>
      </c>
      <c r="J106">
        <v>52</v>
      </c>
      <c r="K106">
        <v>0.4</v>
      </c>
      <c r="L106">
        <v>0.26881720399999998</v>
      </c>
      <c r="N106">
        <v>0.42473118199999998</v>
      </c>
      <c r="P106">
        <v>0.33398937397790102</v>
      </c>
      <c r="R106" t="s">
        <v>81</v>
      </c>
      <c r="S106">
        <v>25479</v>
      </c>
      <c r="T106">
        <v>686668</v>
      </c>
    </row>
    <row r="107" spans="1:20" x14ac:dyDescent="0.45">
      <c r="A107" t="s">
        <v>170</v>
      </c>
      <c r="B107" t="s">
        <v>90</v>
      </c>
      <c r="C107">
        <v>225</v>
      </c>
      <c r="D107">
        <v>168</v>
      </c>
      <c r="E107">
        <v>88.384668498695902</v>
      </c>
      <c r="F107">
        <v>107.89100000000001</v>
      </c>
      <c r="G107">
        <v>12.7127750476677</v>
      </c>
      <c r="H107">
        <v>11</v>
      </c>
      <c r="I107">
        <v>6.5476190000000004E-2</v>
      </c>
      <c r="J107">
        <v>63</v>
      </c>
      <c r="K107">
        <v>0.375</v>
      </c>
      <c r="L107">
        <v>0.228426395</v>
      </c>
      <c r="N107">
        <v>0.36040609099999998</v>
      </c>
      <c r="P107">
        <v>0.29736187987857299</v>
      </c>
      <c r="R107" t="s">
        <v>170</v>
      </c>
      <c r="S107">
        <v>24679</v>
      </c>
      <c r="T107">
        <v>680977</v>
      </c>
    </row>
    <row r="108" spans="1:20" x14ac:dyDescent="0.45">
      <c r="A108" t="s">
        <v>74</v>
      </c>
      <c r="B108" t="s">
        <v>64</v>
      </c>
      <c r="C108">
        <v>234</v>
      </c>
      <c r="D108">
        <v>152</v>
      </c>
      <c r="E108">
        <v>88.322038714517603</v>
      </c>
      <c r="F108">
        <v>107.22199999999999</v>
      </c>
      <c r="G108">
        <v>19.654131618722101</v>
      </c>
      <c r="H108">
        <v>12</v>
      </c>
      <c r="I108">
        <v>7.8947370000000003E-2</v>
      </c>
      <c r="J108">
        <v>60</v>
      </c>
      <c r="K108">
        <v>0.39473683999999998</v>
      </c>
      <c r="L108">
        <v>0.28310502199999998</v>
      </c>
      <c r="N108">
        <v>0.46118721400000001</v>
      </c>
      <c r="P108">
        <v>0.33350963019705399</v>
      </c>
      <c r="R108" t="s">
        <v>74</v>
      </c>
      <c r="S108">
        <v>24064</v>
      </c>
      <c r="T108">
        <v>678662</v>
      </c>
    </row>
    <row r="109" spans="1:20" x14ac:dyDescent="0.45">
      <c r="A109" t="s">
        <v>135</v>
      </c>
      <c r="B109" t="s">
        <v>41</v>
      </c>
      <c r="C109">
        <v>216</v>
      </c>
      <c r="D109">
        <v>145</v>
      </c>
      <c r="E109">
        <v>88.234822220272406</v>
      </c>
      <c r="F109">
        <v>108.002</v>
      </c>
      <c r="G109">
        <v>16.865143017636399</v>
      </c>
      <c r="H109">
        <v>9</v>
      </c>
      <c r="I109">
        <v>6.2068970000000001E-2</v>
      </c>
      <c r="J109">
        <v>59</v>
      </c>
      <c r="K109">
        <v>0.40689655000000002</v>
      </c>
      <c r="L109">
        <v>0.23076922999999999</v>
      </c>
      <c r="N109">
        <v>0.40659340599999999</v>
      </c>
      <c r="P109">
        <v>0.33170989169630799</v>
      </c>
      <c r="R109" t="s">
        <v>135</v>
      </c>
      <c r="S109">
        <v>26323</v>
      </c>
      <c r="T109">
        <v>668715</v>
      </c>
    </row>
    <row r="110" spans="1:20" x14ac:dyDescent="0.45">
      <c r="A110" t="s">
        <v>112</v>
      </c>
      <c r="B110" t="s">
        <v>76</v>
      </c>
      <c r="C110">
        <v>214</v>
      </c>
      <c r="D110">
        <v>152</v>
      </c>
      <c r="E110">
        <v>88.205006612141901</v>
      </c>
      <c r="F110">
        <v>110.199</v>
      </c>
      <c r="G110">
        <v>19.122465035915301</v>
      </c>
      <c r="H110">
        <v>14</v>
      </c>
      <c r="I110">
        <v>9.2105259999999994E-2</v>
      </c>
      <c r="J110">
        <v>51</v>
      </c>
      <c r="K110">
        <v>0.33552631999999999</v>
      </c>
      <c r="L110">
        <v>0.23958333300000001</v>
      </c>
      <c r="N110">
        <v>0.46354166600000002</v>
      </c>
      <c r="P110">
        <v>0.33123363222556002</v>
      </c>
      <c r="R110" t="s">
        <v>112</v>
      </c>
      <c r="S110">
        <v>26368</v>
      </c>
      <c r="T110">
        <v>668709</v>
      </c>
    </row>
    <row r="111" spans="1:20" x14ac:dyDescent="0.45">
      <c r="A111" t="s">
        <v>150</v>
      </c>
      <c r="B111" t="s">
        <v>96</v>
      </c>
      <c r="C111">
        <v>182</v>
      </c>
      <c r="D111">
        <v>97</v>
      </c>
      <c r="E111">
        <v>88.189268072446097</v>
      </c>
      <c r="F111">
        <v>108.997</v>
      </c>
      <c r="G111">
        <v>18.4054639438788</v>
      </c>
      <c r="H111">
        <v>12</v>
      </c>
      <c r="I111">
        <v>0.12371134</v>
      </c>
      <c r="J111">
        <v>35</v>
      </c>
      <c r="K111">
        <v>0.36082473999999998</v>
      </c>
      <c r="L111">
        <v>0.23417721499999999</v>
      </c>
      <c r="N111">
        <v>0.43037974600000001</v>
      </c>
      <c r="P111">
        <v>0.32384855308375499</v>
      </c>
      <c r="R111" t="s">
        <v>150</v>
      </c>
      <c r="S111">
        <v>26319</v>
      </c>
      <c r="T111">
        <v>683737</v>
      </c>
    </row>
    <row r="112" spans="1:20" x14ac:dyDescent="0.45">
      <c r="A112" t="s">
        <v>154</v>
      </c>
      <c r="B112" t="s">
        <v>105</v>
      </c>
      <c r="C112">
        <v>190</v>
      </c>
      <c r="D112">
        <v>128</v>
      </c>
      <c r="E112">
        <v>88.101670673915294</v>
      </c>
      <c r="F112">
        <v>110.72799999999999</v>
      </c>
      <c r="G112">
        <v>14.0872775467615</v>
      </c>
      <c r="H112">
        <v>12</v>
      </c>
      <c r="I112">
        <v>9.375E-2</v>
      </c>
      <c r="J112">
        <v>44</v>
      </c>
      <c r="K112">
        <v>0.34375</v>
      </c>
      <c r="L112">
        <v>0.25423728800000001</v>
      </c>
      <c r="N112">
        <v>0.42372881299999998</v>
      </c>
      <c r="P112">
        <v>0.31610916915692699</v>
      </c>
      <c r="R112" t="s">
        <v>154</v>
      </c>
      <c r="S112">
        <v>31347</v>
      </c>
      <c r="T112">
        <v>687263</v>
      </c>
    </row>
    <row r="113" spans="1:20" x14ac:dyDescent="0.45">
      <c r="A113" t="s">
        <v>122</v>
      </c>
      <c r="B113" t="s">
        <v>96</v>
      </c>
      <c r="C113">
        <v>191</v>
      </c>
      <c r="D113">
        <v>123</v>
      </c>
      <c r="E113">
        <v>88.011310050158002</v>
      </c>
      <c r="F113">
        <v>110.285</v>
      </c>
      <c r="G113">
        <v>15.814379376124499</v>
      </c>
      <c r="H113">
        <v>9</v>
      </c>
      <c r="I113">
        <v>7.3170730000000003E-2</v>
      </c>
      <c r="J113">
        <v>46</v>
      </c>
      <c r="K113">
        <v>0.37398374000000001</v>
      </c>
      <c r="L113">
        <v>0.26708074500000001</v>
      </c>
      <c r="N113">
        <v>0.40993788799999997</v>
      </c>
      <c r="P113">
        <v>0.34887824539114598</v>
      </c>
      <c r="R113" t="s">
        <v>122</v>
      </c>
      <c r="S113">
        <v>15274</v>
      </c>
      <c r="T113">
        <v>643565</v>
      </c>
    </row>
    <row r="114" spans="1:20" x14ac:dyDescent="0.45">
      <c r="A114" t="s">
        <v>183</v>
      </c>
      <c r="B114" t="s">
        <v>38</v>
      </c>
      <c r="C114">
        <v>168</v>
      </c>
      <c r="D114">
        <v>112</v>
      </c>
      <c r="E114">
        <v>88.000980411876299</v>
      </c>
      <c r="F114">
        <v>108.636</v>
      </c>
      <c r="G114">
        <v>7.7400807359001798</v>
      </c>
      <c r="H114">
        <v>7</v>
      </c>
      <c r="I114">
        <v>6.25E-2</v>
      </c>
      <c r="J114">
        <v>46</v>
      </c>
      <c r="K114">
        <v>0.41071428999999998</v>
      </c>
      <c r="L114">
        <v>0.21794871699999999</v>
      </c>
      <c r="N114">
        <v>0.33974358900000001</v>
      </c>
      <c r="P114">
        <v>0.26431851900980102</v>
      </c>
      <c r="R114" t="s">
        <v>183</v>
      </c>
      <c r="S114">
        <v>28806</v>
      </c>
      <c r="T114">
        <v>694192</v>
      </c>
    </row>
    <row r="115" spans="1:20" x14ac:dyDescent="0.45">
      <c r="A115" t="s">
        <v>126</v>
      </c>
      <c r="B115" t="s">
        <v>32</v>
      </c>
      <c r="C115">
        <v>213</v>
      </c>
      <c r="D115">
        <v>170</v>
      </c>
      <c r="E115">
        <v>87.984602662938499</v>
      </c>
      <c r="F115">
        <v>110.122</v>
      </c>
      <c r="G115">
        <v>9.6912220018149799</v>
      </c>
      <c r="H115">
        <v>11</v>
      </c>
      <c r="I115">
        <v>6.4705879999999993E-2</v>
      </c>
      <c r="J115">
        <v>61</v>
      </c>
      <c r="K115">
        <v>0.35882353</v>
      </c>
      <c r="L115">
        <v>0.26063829700000002</v>
      </c>
      <c r="N115">
        <v>0.43085106299999998</v>
      </c>
      <c r="P115">
        <v>0.32489393042846398</v>
      </c>
      <c r="R115" t="s">
        <v>126</v>
      </c>
      <c r="S115">
        <v>17027</v>
      </c>
      <c r="T115">
        <v>657077</v>
      </c>
    </row>
    <row r="116" spans="1:20" x14ac:dyDescent="0.45">
      <c r="A116" t="s">
        <v>39</v>
      </c>
      <c r="B116" t="s">
        <v>32</v>
      </c>
      <c r="C116">
        <v>245</v>
      </c>
      <c r="D116">
        <v>168</v>
      </c>
      <c r="E116">
        <v>87.734314203262301</v>
      </c>
      <c r="F116">
        <v>107.36799999999999</v>
      </c>
      <c r="G116">
        <v>8.3416890088468794</v>
      </c>
      <c r="H116">
        <v>8</v>
      </c>
      <c r="I116">
        <v>4.7619050000000003E-2</v>
      </c>
      <c r="J116">
        <v>60</v>
      </c>
      <c r="K116">
        <v>0.35714286000000001</v>
      </c>
      <c r="L116">
        <v>0.282407407</v>
      </c>
      <c r="N116">
        <v>0.43518518499999997</v>
      </c>
      <c r="P116">
        <v>0.34503722584937202</v>
      </c>
      <c r="R116" t="s">
        <v>39</v>
      </c>
      <c r="S116">
        <v>27647</v>
      </c>
      <c r="T116">
        <v>683011</v>
      </c>
    </row>
    <row r="117" spans="1:20" x14ac:dyDescent="0.45">
      <c r="A117" t="s">
        <v>221</v>
      </c>
      <c r="B117" t="s">
        <v>45</v>
      </c>
      <c r="C117">
        <v>227</v>
      </c>
      <c r="D117">
        <v>157</v>
      </c>
      <c r="E117">
        <v>87.733490864941999</v>
      </c>
      <c r="F117">
        <v>111.004</v>
      </c>
      <c r="G117">
        <v>14.9065333221368</v>
      </c>
      <c r="H117">
        <v>10</v>
      </c>
      <c r="I117">
        <v>6.3694269999999997E-2</v>
      </c>
      <c r="J117">
        <v>58</v>
      </c>
      <c r="K117">
        <v>0.36942675000000003</v>
      </c>
      <c r="L117">
        <v>0.19806763199999999</v>
      </c>
      <c r="N117">
        <v>0.30917874299999998</v>
      </c>
      <c r="P117">
        <v>0.25582426208756498</v>
      </c>
      <c r="R117" t="s">
        <v>221</v>
      </c>
      <c r="S117">
        <v>11737</v>
      </c>
      <c r="T117">
        <v>592206</v>
      </c>
    </row>
    <row r="118" spans="1:20" x14ac:dyDescent="0.45">
      <c r="A118" t="s">
        <v>205</v>
      </c>
      <c r="B118" t="s">
        <v>121</v>
      </c>
      <c r="C118">
        <v>197</v>
      </c>
      <c r="D118">
        <v>126</v>
      </c>
      <c r="E118">
        <v>87.673616394042895</v>
      </c>
      <c r="F118">
        <v>108.042</v>
      </c>
      <c r="G118">
        <v>8.7170696334838809</v>
      </c>
      <c r="H118">
        <v>5</v>
      </c>
      <c r="I118">
        <v>3.9682540000000002E-2</v>
      </c>
      <c r="J118">
        <v>47</v>
      </c>
      <c r="K118">
        <v>0.37301587000000003</v>
      </c>
      <c r="L118">
        <v>0.203488372</v>
      </c>
      <c r="N118">
        <v>0.27325581300000001</v>
      </c>
      <c r="P118">
        <v>0.25704738422093598</v>
      </c>
      <c r="R118" t="s">
        <v>205</v>
      </c>
      <c r="S118">
        <v>25807</v>
      </c>
      <c r="T118">
        <v>669707</v>
      </c>
    </row>
    <row r="119" spans="1:20" x14ac:dyDescent="0.45">
      <c r="A119" t="s">
        <v>58</v>
      </c>
      <c r="B119" t="s">
        <v>26</v>
      </c>
      <c r="C119">
        <v>239</v>
      </c>
      <c r="D119">
        <v>179</v>
      </c>
      <c r="E119">
        <v>87.562711465018097</v>
      </c>
      <c r="F119">
        <v>106.947</v>
      </c>
      <c r="G119">
        <v>15.5847837809153</v>
      </c>
      <c r="H119">
        <v>13</v>
      </c>
      <c r="I119">
        <v>7.2625700000000001E-2</v>
      </c>
      <c r="J119">
        <v>59</v>
      </c>
      <c r="K119">
        <v>0.32960894000000002</v>
      </c>
      <c r="L119">
        <v>0.29545454500000001</v>
      </c>
      <c r="N119">
        <v>0.46818181800000003</v>
      </c>
      <c r="P119">
        <v>0.35422040459488602</v>
      </c>
      <c r="R119" t="s">
        <v>58</v>
      </c>
      <c r="S119">
        <v>5417</v>
      </c>
      <c r="T119">
        <v>514888</v>
      </c>
    </row>
    <row r="120" spans="1:20" x14ac:dyDescent="0.45">
      <c r="A120" t="s">
        <v>101</v>
      </c>
      <c r="B120" t="s">
        <v>78</v>
      </c>
      <c r="C120">
        <v>200</v>
      </c>
      <c r="D120">
        <v>128</v>
      </c>
      <c r="E120">
        <v>87.535148010253906</v>
      </c>
      <c r="F120">
        <v>108.223</v>
      </c>
      <c r="G120">
        <v>11.113795105457299</v>
      </c>
      <c r="H120">
        <v>8</v>
      </c>
      <c r="I120">
        <v>6.25E-2</v>
      </c>
      <c r="J120">
        <v>50</v>
      </c>
      <c r="K120">
        <v>0.390625</v>
      </c>
      <c r="L120">
        <v>0.25280898800000001</v>
      </c>
      <c r="N120">
        <v>0.41573033700000001</v>
      </c>
      <c r="P120">
        <v>0.32546656697988502</v>
      </c>
      <c r="R120" t="s">
        <v>101</v>
      </c>
      <c r="S120">
        <v>17338</v>
      </c>
      <c r="T120">
        <v>650489</v>
      </c>
    </row>
    <row r="121" spans="1:20" x14ac:dyDescent="0.45">
      <c r="A121" t="s">
        <v>182</v>
      </c>
      <c r="B121" t="s">
        <v>26</v>
      </c>
      <c r="C121">
        <v>220</v>
      </c>
      <c r="D121">
        <v>172</v>
      </c>
      <c r="E121">
        <v>87.474243208419395</v>
      </c>
      <c r="F121">
        <v>107.199</v>
      </c>
      <c r="G121">
        <v>21.817691193070502</v>
      </c>
      <c r="H121">
        <v>9</v>
      </c>
      <c r="I121">
        <v>5.2325579999999997E-2</v>
      </c>
      <c r="J121">
        <v>61</v>
      </c>
      <c r="K121">
        <v>0.35465116000000002</v>
      </c>
      <c r="L121">
        <v>0.20603015</v>
      </c>
      <c r="N121">
        <v>0.31658291399999999</v>
      </c>
      <c r="P121">
        <v>0.26173314154148097</v>
      </c>
      <c r="R121" t="s">
        <v>182</v>
      </c>
      <c r="S121">
        <v>17678</v>
      </c>
      <c r="T121">
        <v>608324</v>
      </c>
    </row>
    <row r="122" spans="1:20" x14ac:dyDescent="0.45">
      <c r="A122" t="s">
        <v>210</v>
      </c>
      <c r="B122" t="s">
        <v>70</v>
      </c>
      <c r="C122">
        <v>175</v>
      </c>
      <c r="D122">
        <v>128</v>
      </c>
      <c r="E122">
        <v>87.409492254257202</v>
      </c>
      <c r="F122">
        <v>106.753</v>
      </c>
      <c r="G122">
        <v>17.822274278849299</v>
      </c>
      <c r="H122">
        <v>5</v>
      </c>
      <c r="I122">
        <v>3.90625E-2</v>
      </c>
      <c r="J122">
        <v>41</v>
      </c>
      <c r="K122">
        <v>0.3203125</v>
      </c>
      <c r="L122">
        <v>0.219354838</v>
      </c>
      <c r="N122">
        <v>0.35483870899999997</v>
      </c>
      <c r="P122">
        <v>0.28808059215545601</v>
      </c>
      <c r="R122" t="s">
        <v>210</v>
      </c>
      <c r="S122">
        <v>5235</v>
      </c>
      <c r="T122">
        <v>457759</v>
      </c>
    </row>
    <row r="123" spans="1:20" x14ac:dyDescent="0.45">
      <c r="A123" t="s">
        <v>222</v>
      </c>
      <c r="B123" t="s">
        <v>166</v>
      </c>
      <c r="C123">
        <v>191</v>
      </c>
      <c r="D123">
        <v>148</v>
      </c>
      <c r="E123">
        <v>87.397118298760702</v>
      </c>
      <c r="F123">
        <v>109.494</v>
      </c>
      <c r="G123">
        <v>16.1154347880133</v>
      </c>
      <c r="H123">
        <v>8</v>
      </c>
      <c r="I123">
        <v>5.4054049999999999E-2</v>
      </c>
      <c r="J123">
        <v>43</v>
      </c>
      <c r="K123">
        <v>0.29054054000000001</v>
      </c>
      <c r="L123">
        <v>0.19337016500000001</v>
      </c>
      <c r="N123">
        <v>0.270718232</v>
      </c>
      <c r="P123">
        <v>0.22190333941844101</v>
      </c>
      <c r="R123" t="s">
        <v>222</v>
      </c>
      <c r="S123">
        <v>17901</v>
      </c>
      <c r="T123">
        <v>643217</v>
      </c>
    </row>
    <row r="124" spans="1:20" x14ac:dyDescent="0.45">
      <c r="A124" t="s">
        <v>173</v>
      </c>
      <c r="B124" t="s">
        <v>35</v>
      </c>
      <c r="C124">
        <v>201</v>
      </c>
      <c r="D124">
        <v>140</v>
      </c>
      <c r="E124">
        <v>87.2331905776648</v>
      </c>
      <c r="F124">
        <v>113.499</v>
      </c>
      <c r="G124">
        <v>24.284417337650801</v>
      </c>
      <c r="H124">
        <v>10</v>
      </c>
      <c r="I124">
        <v>7.1428569999999997E-2</v>
      </c>
      <c r="J124">
        <v>46</v>
      </c>
      <c r="K124">
        <v>0.32857143</v>
      </c>
      <c r="L124">
        <v>0.20111731799999999</v>
      </c>
      <c r="N124">
        <v>0.42458100500000001</v>
      </c>
      <c r="P124">
        <v>0.30638937392638099</v>
      </c>
      <c r="R124" t="s">
        <v>173</v>
      </c>
      <c r="S124">
        <v>14551</v>
      </c>
      <c r="T124">
        <v>623993</v>
      </c>
    </row>
    <row r="125" spans="1:20" x14ac:dyDescent="0.45">
      <c r="A125" t="s">
        <v>197</v>
      </c>
      <c r="B125" t="s">
        <v>41</v>
      </c>
      <c r="C125">
        <v>187</v>
      </c>
      <c r="D125">
        <v>120</v>
      </c>
      <c r="E125">
        <v>87.218205483754403</v>
      </c>
      <c r="F125">
        <v>106.96</v>
      </c>
      <c r="G125">
        <v>16.272089902559902</v>
      </c>
      <c r="H125">
        <v>8</v>
      </c>
      <c r="I125">
        <v>6.6666669999999997E-2</v>
      </c>
      <c r="J125">
        <v>40</v>
      </c>
      <c r="K125">
        <v>0.33333332999999998</v>
      </c>
      <c r="L125">
        <v>0.22155688600000001</v>
      </c>
      <c r="N125">
        <v>0.41916167599999998</v>
      </c>
      <c r="P125">
        <v>0.311491237604681</v>
      </c>
      <c r="R125" t="s">
        <v>197</v>
      </c>
      <c r="S125">
        <v>13621</v>
      </c>
      <c r="T125">
        <v>600869</v>
      </c>
    </row>
    <row r="126" spans="1:20" x14ac:dyDescent="0.45">
      <c r="A126" t="s">
        <v>127</v>
      </c>
      <c r="B126" t="s">
        <v>86</v>
      </c>
      <c r="C126">
        <v>218</v>
      </c>
      <c r="D126">
        <v>168</v>
      </c>
      <c r="E126">
        <v>87.216773392911406</v>
      </c>
      <c r="F126">
        <v>106.477</v>
      </c>
      <c r="G126">
        <v>8.7433565305378593</v>
      </c>
      <c r="H126">
        <v>11</v>
      </c>
      <c r="I126">
        <v>6.5476190000000004E-2</v>
      </c>
      <c r="J126">
        <v>62</v>
      </c>
      <c r="K126">
        <v>0.36904762000000002</v>
      </c>
      <c r="L126">
        <v>0.23786407700000001</v>
      </c>
      <c r="N126">
        <v>0.41747572799999999</v>
      </c>
      <c r="P126">
        <v>0.29450131118844403</v>
      </c>
      <c r="R126" t="s">
        <v>127</v>
      </c>
      <c r="S126">
        <v>16426</v>
      </c>
      <c r="T126">
        <v>642731</v>
      </c>
    </row>
    <row r="127" spans="1:20" x14ac:dyDescent="0.45">
      <c r="A127" t="s">
        <v>95</v>
      </c>
      <c r="B127" t="s">
        <v>96</v>
      </c>
      <c r="C127">
        <v>204</v>
      </c>
      <c r="D127">
        <v>158</v>
      </c>
      <c r="E127">
        <v>87.209615779828397</v>
      </c>
      <c r="F127">
        <v>110.10599999999999</v>
      </c>
      <c r="G127">
        <v>11.390610691867201</v>
      </c>
      <c r="H127">
        <v>3</v>
      </c>
      <c r="I127">
        <v>1.8987339999999998E-2</v>
      </c>
      <c r="J127">
        <v>55</v>
      </c>
      <c r="K127">
        <v>0.34810127000000002</v>
      </c>
      <c r="L127">
        <v>0.26404494299999998</v>
      </c>
      <c r="N127">
        <v>0.37640449399999998</v>
      </c>
      <c r="P127">
        <v>0.32313995437669002</v>
      </c>
      <c r="R127" t="s">
        <v>95</v>
      </c>
      <c r="S127">
        <v>21479</v>
      </c>
      <c r="T127">
        <v>663538</v>
      </c>
    </row>
    <row r="128" spans="1:20" x14ac:dyDescent="0.45">
      <c r="A128" t="s">
        <v>189</v>
      </c>
      <c r="B128" t="s">
        <v>32</v>
      </c>
      <c r="C128">
        <v>225</v>
      </c>
      <c r="D128">
        <v>164</v>
      </c>
      <c r="E128">
        <v>87.188316391735498</v>
      </c>
      <c r="F128">
        <v>110.47499999999999</v>
      </c>
      <c r="G128">
        <v>15.4927376828542</v>
      </c>
      <c r="H128">
        <v>9</v>
      </c>
      <c r="I128">
        <v>5.4878049999999998E-2</v>
      </c>
      <c r="J128">
        <v>56</v>
      </c>
      <c r="K128">
        <v>0.34146341000000002</v>
      </c>
      <c r="L128">
        <v>0.25</v>
      </c>
      <c r="N128">
        <v>0.37745097999999999</v>
      </c>
      <c r="P128">
        <v>0.306198448605007</v>
      </c>
      <c r="R128" t="s">
        <v>189</v>
      </c>
      <c r="S128">
        <v>3473</v>
      </c>
      <c r="T128">
        <v>519203</v>
      </c>
    </row>
    <row r="129" spans="1:20" x14ac:dyDescent="0.45">
      <c r="A129" t="s">
        <v>60</v>
      </c>
      <c r="B129" t="s">
        <v>61</v>
      </c>
      <c r="C129">
        <v>248</v>
      </c>
      <c r="D129">
        <v>195</v>
      </c>
      <c r="E129">
        <v>87.1541832557091</v>
      </c>
      <c r="F129">
        <v>112.099</v>
      </c>
      <c r="G129">
        <v>17.034262629044299</v>
      </c>
      <c r="H129">
        <v>13</v>
      </c>
      <c r="I129">
        <v>6.6666669999999997E-2</v>
      </c>
      <c r="J129">
        <v>65</v>
      </c>
      <c r="K129">
        <v>0.33333332999999998</v>
      </c>
      <c r="L129">
        <v>0.253275109</v>
      </c>
      <c r="N129">
        <v>0.43231440999999998</v>
      </c>
      <c r="P129">
        <v>0.31902611736328301</v>
      </c>
      <c r="R129" t="s">
        <v>60</v>
      </c>
      <c r="S129">
        <v>12533</v>
      </c>
      <c r="T129">
        <v>543760</v>
      </c>
    </row>
    <row r="130" spans="1:20" x14ac:dyDescent="0.45">
      <c r="A130" t="s">
        <v>198</v>
      </c>
      <c r="B130" t="s">
        <v>68</v>
      </c>
      <c r="C130">
        <v>223</v>
      </c>
      <c r="D130">
        <v>155</v>
      </c>
      <c r="E130">
        <v>87.126311091633497</v>
      </c>
      <c r="F130">
        <v>111.51900000000001</v>
      </c>
      <c r="G130">
        <v>11.2200895872983</v>
      </c>
      <c r="H130">
        <v>9</v>
      </c>
      <c r="I130">
        <v>5.8064520000000001E-2</v>
      </c>
      <c r="J130">
        <v>53</v>
      </c>
      <c r="K130">
        <v>0.34193548000000001</v>
      </c>
      <c r="L130">
        <v>0.18781725799999999</v>
      </c>
      <c r="N130">
        <v>0.28426395900000001</v>
      </c>
      <c r="P130">
        <v>0.25206494277902702</v>
      </c>
      <c r="R130" t="s">
        <v>198</v>
      </c>
      <c r="S130">
        <v>25878</v>
      </c>
      <c r="T130">
        <v>682998</v>
      </c>
    </row>
    <row r="131" spans="1:20" x14ac:dyDescent="0.45">
      <c r="A131" t="s">
        <v>190</v>
      </c>
      <c r="B131" t="s">
        <v>68</v>
      </c>
      <c r="C131">
        <v>208</v>
      </c>
      <c r="D131">
        <v>130</v>
      </c>
      <c r="E131">
        <v>87.126167473426193</v>
      </c>
      <c r="F131">
        <v>108.916</v>
      </c>
      <c r="G131">
        <v>18.230395922294001</v>
      </c>
      <c r="H131">
        <v>8</v>
      </c>
      <c r="I131">
        <v>6.1538460000000003E-2</v>
      </c>
      <c r="J131">
        <v>43</v>
      </c>
      <c r="K131">
        <v>0.33076923000000003</v>
      </c>
      <c r="L131">
        <v>0.21925133599999999</v>
      </c>
      <c r="N131">
        <v>0.32085561400000001</v>
      </c>
      <c r="P131">
        <v>0.26868331231749898</v>
      </c>
      <c r="R131" t="s">
        <v>191</v>
      </c>
      <c r="S131">
        <v>12552</v>
      </c>
      <c r="T131">
        <v>553993</v>
      </c>
    </row>
    <row r="132" spans="1:20" x14ac:dyDescent="0.45">
      <c r="A132" t="s">
        <v>94</v>
      </c>
      <c r="B132" t="s">
        <v>53</v>
      </c>
      <c r="C132">
        <v>224</v>
      </c>
      <c r="D132">
        <v>151</v>
      </c>
      <c r="E132">
        <v>87.022648837115298</v>
      </c>
      <c r="F132">
        <v>107.262</v>
      </c>
      <c r="G132">
        <v>15.2678996453414</v>
      </c>
      <c r="H132">
        <v>8</v>
      </c>
      <c r="I132">
        <v>5.298013E-2</v>
      </c>
      <c r="J132">
        <v>48</v>
      </c>
      <c r="K132">
        <v>0.31788079000000002</v>
      </c>
      <c r="L132">
        <v>0.21693121600000001</v>
      </c>
      <c r="N132">
        <v>0.359788359</v>
      </c>
      <c r="P132">
        <v>0.30487917905503997</v>
      </c>
      <c r="R132" t="s">
        <v>94</v>
      </c>
      <c r="S132">
        <v>27506</v>
      </c>
      <c r="T132">
        <v>673490</v>
      </c>
    </row>
    <row r="133" spans="1:20" x14ac:dyDescent="0.45">
      <c r="A133" t="s">
        <v>140</v>
      </c>
      <c r="B133" t="s">
        <v>64</v>
      </c>
      <c r="C133">
        <v>172</v>
      </c>
      <c r="D133">
        <v>131</v>
      </c>
      <c r="E133">
        <v>86.993645946796093</v>
      </c>
      <c r="F133">
        <v>110.54</v>
      </c>
      <c r="G133">
        <v>10.909864537532499</v>
      </c>
      <c r="H133">
        <v>6</v>
      </c>
      <c r="I133">
        <v>4.580153E-2</v>
      </c>
      <c r="J133">
        <v>42</v>
      </c>
      <c r="K133">
        <v>0.32061068999999998</v>
      </c>
      <c r="L133">
        <v>0.30379746800000001</v>
      </c>
      <c r="N133">
        <v>0.43670885999999998</v>
      </c>
      <c r="P133">
        <v>0.33685233908541001</v>
      </c>
      <c r="R133" t="s">
        <v>141</v>
      </c>
      <c r="S133">
        <v>11680</v>
      </c>
      <c r="T133">
        <v>553869</v>
      </c>
    </row>
    <row r="134" spans="1:20" x14ac:dyDescent="0.45">
      <c r="A134" t="s">
        <v>175</v>
      </c>
      <c r="B134" t="s">
        <v>41</v>
      </c>
      <c r="C134">
        <v>195</v>
      </c>
      <c r="D134">
        <v>129</v>
      </c>
      <c r="E134">
        <v>86.907021671533499</v>
      </c>
      <c r="F134">
        <v>110.812</v>
      </c>
      <c r="G134">
        <v>8.0903790742158801</v>
      </c>
      <c r="H134">
        <v>4</v>
      </c>
      <c r="I134">
        <v>3.1007750000000001E-2</v>
      </c>
      <c r="J134">
        <v>42</v>
      </c>
      <c r="K134">
        <v>0.32558140000000002</v>
      </c>
      <c r="L134">
        <v>0.22289156600000001</v>
      </c>
      <c r="N134">
        <v>0.313253012</v>
      </c>
      <c r="P134">
        <v>0.29561461607615103</v>
      </c>
      <c r="R134" t="s">
        <v>175</v>
      </c>
      <c r="S134">
        <v>21523</v>
      </c>
      <c r="T134">
        <v>663697</v>
      </c>
    </row>
    <row r="135" spans="1:20" x14ac:dyDescent="0.45">
      <c r="A135" t="s">
        <v>120</v>
      </c>
      <c r="B135" t="s">
        <v>121</v>
      </c>
      <c r="C135">
        <v>188</v>
      </c>
      <c r="D135">
        <v>133</v>
      </c>
      <c r="E135">
        <v>86.641781799775302</v>
      </c>
      <c r="F135">
        <v>109.40300000000001</v>
      </c>
      <c r="G135">
        <v>13.681406715758699</v>
      </c>
      <c r="H135">
        <v>9</v>
      </c>
      <c r="I135">
        <v>6.7669170000000001E-2</v>
      </c>
      <c r="J135">
        <v>46</v>
      </c>
      <c r="K135">
        <v>0.34586465999999999</v>
      </c>
      <c r="L135">
        <v>0.27976190400000001</v>
      </c>
      <c r="N135">
        <v>0.45833333300000001</v>
      </c>
      <c r="P135">
        <v>0.351021221660553</v>
      </c>
      <c r="R135" t="s">
        <v>120</v>
      </c>
      <c r="S135">
        <v>16572</v>
      </c>
      <c r="T135">
        <v>656582</v>
      </c>
    </row>
    <row r="136" spans="1:20" x14ac:dyDescent="0.45">
      <c r="A136" t="s">
        <v>212</v>
      </c>
      <c r="B136" t="s">
        <v>98</v>
      </c>
      <c r="C136">
        <v>181</v>
      </c>
      <c r="D136">
        <v>103</v>
      </c>
      <c r="E136">
        <v>86.496693143657595</v>
      </c>
      <c r="F136">
        <v>109.871</v>
      </c>
      <c r="G136">
        <v>17.469529607716701</v>
      </c>
      <c r="H136">
        <v>6</v>
      </c>
      <c r="I136">
        <v>5.8252430000000001E-2</v>
      </c>
      <c r="J136">
        <v>37</v>
      </c>
      <c r="K136">
        <v>0.35922330000000002</v>
      </c>
      <c r="L136">
        <v>0.19496855299999999</v>
      </c>
      <c r="N136">
        <v>0.30188679200000001</v>
      </c>
      <c r="P136">
        <v>0.26873901486396701</v>
      </c>
      <c r="R136" t="s">
        <v>212</v>
      </c>
      <c r="S136">
        <v>13152</v>
      </c>
      <c r="T136">
        <v>593871</v>
      </c>
    </row>
    <row r="137" spans="1:20" x14ac:dyDescent="0.45">
      <c r="A137" t="s">
        <v>206</v>
      </c>
      <c r="B137" t="s">
        <v>70</v>
      </c>
      <c r="C137">
        <v>201</v>
      </c>
      <c r="D137">
        <v>148</v>
      </c>
      <c r="E137">
        <v>86.303832113331694</v>
      </c>
      <c r="F137">
        <v>109.739</v>
      </c>
      <c r="G137">
        <v>9.2997849365760494</v>
      </c>
      <c r="H137">
        <v>8</v>
      </c>
      <c r="I137">
        <v>5.4054049999999999E-2</v>
      </c>
      <c r="J137">
        <v>49</v>
      </c>
      <c r="K137">
        <v>0.33108108000000003</v>
      </c>
      <c r="L137">
        <v>0.19553072599999999</v>
      </c>
      <c r="N137">
        <v>0.29608938499999998</v>
      </c>
      <c r="P137">
        <v>0.25622131397475001</v>
      </c>
      <c r="R137" t="s">
        <v>206</v>
      </c>
      <c r="S137">
        <v>12856</v>
      </c>
      <c r="T137">
        <v>543807</v>
      </c>
    </row>
    <row r="138" spans="1:20" x14ac:dyDescent="0.45">
      <c r="A138" t="s">
        <v>168</v>
      </c>
      <c r="B138" t="s">
        <v>103</v>
      </c>
      <c r="C138">
        <v>202</v>
      </c>
      <c r="D138">
        <v>158</v>
      </c>
      <c r="E138">
        <v>86.211240411573797</v>
      </c>
      <c r="F138">
        <v>103.914</v>
      </c>
      <c r="G138">
        <v>14.9831955479037</v>
      </c>
      <c r="H138">
        <v>3</v>
      </c>
      <c r="I138">
        <v>1.8987339999999998E-2</v>
      </c>
      <c r="J138">
        <v>46</v>
      </c>
      <c r="K138">
        <v>0.29113924000000002</v>
      </c>
      <c r="L138">
        <v>0.23756906</v>
      </c>
      <c r="N138">
        <v>0.34254143599999998</v>
      </c>
      <c r="P138">
        <v>0.29336356790504597</v>
      </c>
      <c r="R138" t="s">
        <v>168</v>
      </c>
      <c r="S138">
        <v>15362</v>
      </c>
      <c r="T138">
        <v>643446</v>
      </c>
    </row>
    <row r="139" spans="1:20" x14ac:dyDescent="0.45">
      <c r="A139" t="s">
        <v>179</v>
      </c>
      <c r="B139" t="s">
        <v>53</v>
      </c>
      <c r="C139">
        <v>200</v>
      </c>
      <c r="D139">
        <v>148</v>
      </c>
      <c r="E139">
        <v>86.191007150185996</v>
      </c>
      <c r="F139">
        <v>111.289</v>
      </c>
      <c r="G139">
        <v>12.9383878707885</v>
      </c>
      <c r="H139">
        <v>10</v>
      </c>
      <c r="I139">
        <v>6.7567569999999993E-2</v>
      </c>
      <c r="J139">
        <v>45</v>
      </c>
      <c r="K139">
        <v>0.30405405000000002</v>
      </c>
      <c r="L139">
        <v>0.21925133599999999</v>
      </c>
      <c r="N139">
        <v>0.31550802100000003</v>
      </c>
      <c r="P139">
        <v>0.25635303199291198</v>
      </c>
      <c r="R139" t="s">
        <v>179</v>
      </c>
      <c r="S139">
        <v>12161</v>
      </c>
      <c r="T139">
        <v>593428</v>
      </c>
    </row>
    <row r="140" spans="1:20" x14ac:dyDescent="0.45">
      <c r="A140" t="s">
        <v>91</v>
      </c>
      <c r="B140" t="s">
        <v>61</v>
      </c>
      <c r="C140">
        <v>186</v>
      </c>
      <c r="D140">
        <v>126</v>
      </c>
      <c r="E140">
        <v>86.146826660156194</v>
      </c>
      <c r="F140">
        <v>107.187</v>
      </c>
      <c r="G140">
        <v>12.854344900131199</v>
      </c>
      <c r="H140">
        <v>3</v>
      </c>
      <c r="I140">
        <v>2.3809520000000001E-2</v>
      </c>
      <c r="J140">
        <v>41</v>
      </c>
      <c r="K140">
        <v>0.32539683000000003</v>
      </c>
      <c r="L140">
        <v>0.27950310499999997</v>
      </c>
      <c r="N140">
        <v>0.40993788799999997</v>
      </c>
      <c r="P140">
        <v>0.34939836526429702</v>
      </c>
      <c r="R140" t="s">
        <v>91</v>
      </c>
      <c r="S140">
        <v>26396</v>
      </c>
      <c r="T140">
        <v>669701</v>
      </c>
    </row>
    <row r="141" spans="1:20" x14ac:dyDescent="0.45">
      <c r="A141" t="s">
        <v>69</v>
      </c>
      <c r="B141" t="s">
        <v>70</v>
      </c>
      <c r="C141">
        <v>188</v>
      </c>
      <c r="D141">
        <v>120</v>
      </c>
      <c r="E141">
        <v>85.859847331869105</v>
      </c>
      <c r="F141">
        <v>108.197</v>
      </c>
      <c r="G141">
        <v>27.646252617753699</v>
      </c>
      <c r="H141">
        <v>10</v>
      </c>
      <c r="I141">
        <v>8.3333329999999997E-2</v>
      </c>
      <c r="J141">
        <v>39</v>
      </c>
      <c r="K141">
        <v>0.32500000000000001</v>
      </c>
      <c r="L141">
        <v>0.20481927699999999</v>
      </c>
      <c r="N141">
        <v>0.45180722800000001</v>
      </c>
      <c r="P141">
        <v>0.32327350530218502</v>
      </c>
      <c r="R141" t="s">
        <v>69</v>
      </c>
      <c r="S141">
        <v>19918</v>
      </c>
      <c r="T141">
        <v>662139</v>
      </c>
    </row>
    <row r="142" spans="1:20" x14ac:dyDescent="0.45">
      <c r="A142" t="s">
        <v>72</v>
      </c>
      <c r="B142" t="s">
        <v>49</v>
      </c>
      <c r="C142">
        <v>225</v>
      </c>
      <c r="D142">
        <v>172</v>
      </c>
      <c r="E142">
        <v>85.859790983654193</v>
      </c>
      <c r="F142">
        <v>106.29900000000001</v>
      </c>
      <c r="G142">
        <v>9.6248708197048707</v>
      </c>
      <c r="H142">
        <v>7</v>
      </c>
      <c r="I142">
        <v>4.0697669999999998E-2</v>
      </c>
      <c r="J142">
        <v>46</v>
      </c>
      <c r="K142">
        <v>0.26744185999999998</v>
      </c>
      <c r="L142">
        <v>0.26865671600000002</v>
      </c>
      <c r="N142">
        <v>0.37810945200000001</v>
      </c>
      <c r="P142">
        <v>0.312494332769087</v>
      </c>
      <c r="R142" t="s">
        <v>73</v>
      </c>
      <c r="S142">
        <v>19950</v>
      </c>
      <c r="T142">
        <v>665926</v>
      </c>
    </row>
    <row r="143" spans="1:20" x14ac:dyDescent="0.45">
      <c r="A143" t="s">
        <v>200</v>
      </c>
      <c r="B143" t="s">
        <v>105</v>
      </c>
      <c r="C143">
        <v>194</v>
      </c>
      <c r="D143">
        <v>144</v>
      </c>
      <c r="E143">
        <v>85.831048801967</v>
      </c>
      <c r="F143">
        <v>103.94799999999999</v>
      </c>
      <c r="G143">
        <v>6.8697595681462902</v>
      </c>
      <c r="H143">
        <v>4</v>
      </c>
      <c r="I143">
        <v>2.7777779999999998E-2</v>
      </c>
      <c r="J143">
        <v>37</v>
      </c>
      <c r="K143">
        <v>0.25694444</v>
      </c>
      <c r="L143">
        <v>0.23837209300000001</v>
      </c>
      <c r="N143">
        <v>0.34883720899999998</v>
      </c>
      <c r="P143">
        <v>0.291248163518806</v>
      </c>
      <c r="R143" t="s">
        <v>200</v>
      </c>
      <c r="S143">
        <v>33189</v>
      </c>
      <c r="T143">
        <v>694384</v>
      </c>
    </row>
    <row r="144" spans="1:20" x14ac:dyDescent="0.45">
      <c r="A144" t="s">
        <v>148</v>
      </c>
      <c r="B144" t="s">
        <v>149</v>
      </c>
      <c r="C144">
        <v>243</v>
      </c>
      <c r="D144">
        <v>215</v>
      </c>
      <c r="E144">
        <v>85.752388716863294</v>
      </c>
      <c r="F144">
        <v>108.449</v>
      </c>
      <c r="G144">
        <v>11.966891098190301</v>
      </c>
      <c r="H144">
        <v>3</v>
      </c>
      <c r="I144">
        <v>1.3953490000000001E-2</v>
      </c>
      <c r="J144">
        <v>43</v>
      </c>
      <c r="K144">
        <v>0.2</v>
      </c>
      <c r="L144">
        <v>0.33333333300000001</v>
      </c>
      <c r="N144">
        <v>0.40789473599999998</v>
      </c>
      <c r="P144">
        <v>0.343117885599451</v>
      </c>
      <c r="R144" t="s">
        <v>148</v>
      </c>
      <c r="S144">
        <v>18568</v>
      </c>
      <c r="T144">
        <v>650333</v>
      </c>
    </row>
    <row r="145" spans="1:20" x14ac:dyDescent="0.45">
      <c r="A145" t="s">
        <v>153</v>
      </c>
      <c r="B145" t="s">
        <v>90</v>
      </c>
      <c r="C145">
        <v>217</v>
      </c>
      <c r="D145">
        <v>165</v>
      </c>
      <c r="E145">
        <v>85.732911820845104</v>
      </c>
      <c r="F145">
        <v>106.474</v>
      </c>
      <c r="G145">
        <v>18.003803302302501</v>
      </c>
      <c r="H145">
        <v>3</v>
      </c>
      <c r="I145">
        <v>1.8181820000000001E-2</v>
      </c>
      <c r="J145">
        <v>47</v>
      </c>
      <c r="K145">
        <v>0.28484848000000001</v>
      </c>
      <c r="L145">
        <v>0.25757575700000002</v>
      </c>
      <c r="N145">
        <v>0.353535353</v>
      </c>
      <c r="P145">
        <v>0.29136565918197199</v>
      </c>
      <c r="R145" t="s">
        <v>153</v>
      </c>
      <c r="S145">
        <v>9777</v>
      </c>
      <c r="T145">
        <v>571448</v>
      </c>
    </row>
    <row r="146" spans="1:20" x14ac:dyDescent="0.45">
      <c r="A146" t="s">
        <v>169</v>
      </c>
      <c r="B146" t="s">
        <v>90</v>
      </c>
      <c r="C146">
        <v>176</v>
      </c>
      <c r="D146">
        <v>93</v>
      </c>
      <c r="E146">
        <v>85.583305687032706</v>
      </c>
      <c r="F146">
        <v>110.274</v>
      </c>
      <c r="G146">
        <v>18.097095056246602</v>
      </c>
      <c r="H146">
        <v>14</v>
      </c>
      <c r="I146">
        <v>0.15053763000000001</v>
      </c>
      <c r="J146">
        <v>33</v>
      </c>
      <c r="K146">
        <v>0.35483871</v>
      </c>
      <c r="L146">
        <v>0.212903225</v>
      </c>
      <c r="N146">
        <v>0.41290322499999998</v>
      </c>
      <c r="P146">
        <v>0.31285050255911601</v>
      </c>
      <c r="R146" t="s">
        <v>169</v>
      </c>
      <c r="S146">
        <v>22263</v>
      </c>
      <c r="T146">
        <v>669357</v>
      </c>
    </row>
    <row r="147" spans="1:20" x14ac:dyDescent="0.45">
      <c r="A147" t="s">
        <v>100</v>
      </c>
      <c r="B147" t="s">
        <v>45</v>
      </c>
      <c r="C147">
        <v>194</v>
      </c>
      <c r="D147">
        <v>140</v>
      </c>
      <c r="E147">
        <v>85.519977016725406</v>
      </c>
      <c r="F147">
        <v>107.968</v>
      </c>
      <c r="G147">
        <v>14.723321075888601</v>
      </c>
      <c r="H147">
        <v>7</v>
      </c>
      <c r="I147">
        <v>0.05</v>
      </c>
      <c r="J147">
        <v>37</v>
      </c>
      <c r="K147">
        <v>0.26428571000000001</v>
      </c>
      <c r="L147">
        <v>0.25</v>
      </c>
      <c r="N147">
        <v>0.4</v>
      </c>
      <c r="P147">
        <v>0.33198113416887998</v>
      </c>
      <c r="R147" t="s">
        <v>100</v>
      </c>
      <c r="S147">
        <v>26294</v>
      </c>
      <c r="T147">
        <v>681082</v>
      </c>
    </row>
    <row r="148" spans="1:20" x14ac:dyDescent="0.45">
      <c r="A148" t="s">
        <v>89</v>
      </c>
      <c r="B148" t="s">
        <v>90</v>
      </c>
      <c r="C148">
        <v>169</v>
      </c>
      <c r="D148">
        <v>127</v>
      </c>
      <c r="E148">
        <v>85.502221704498496</v>
      </c>
      <c r="F148">
        <v>108.39700000000001</v>
      </c>
      <c r="G148">
        <v>15.0756062685958</v>
      </c>
      <c r="H148">
        <v>1</v>
      </c>
      <c r="I148">
        <v>7.8740200000000007E-3</v>
      </c>
      <c r="J148">
        <v>33</v>
      </c>
      <c r="K148">
        <v>0.25984252000000002</v>
      </c>
      <c r="L148">
        <v>0.3</v>
      </c>
      <c r="N148">
        <v>0.43333333299999999</v>
      </c>
      <c r="P148">
        <v>0.33769419430250103</v>
      </c>
      <c r="R148" t="s">
        <v>89</v>
      </c>
      <c r="S148">
        <v>27479</v>
      </c>
      <c r="T148">
        <v>691026</v>
      </c>
    </row>
    <row r="149" spans="1:20" x14ac:dyDescent="0.45">
      <c r="A149" t="s">
        <v>77</v>
      </c>
      <c r="B149" t="s">
        <v>78</v>
      </c>
      <c r="C149">
        <v>184</v>
      </c>
      <c r="D149">
        <v>119</v>
      </c>
      <c r="E149">
        <v>85.436302762071605</v>
      </c>
      <c r="F149">
        <v>113.94199999999999</v>
      </c>
      <c r="G149">
        <v>15.6499764538612</v>
      </c>
      <c r="H149">
        <v>14</v>
      </c>
      <c r="I149">
        <v>0.11764706</v>
      </c>
      <c r="J149">
        <v>40</v>
      </c>
      <c r="K149">
        <v>0.33613444999999997</v>
      </c>
      <c r="L149">
        <v>0.25786163499999998</v>
      </c>
      <c r="N149">
        <v>0.52830188600000005</v>
      </c>
      <c r="P149">
        <v>0.36973694485166703</v>
      </c>
      <c r="R149" t="s">
        <v>77</v>
      </c>
      <c r="S149">
        <v>24618</v>
      </c>
      <c r="T149">
        <v>680777</v>
      </c>
    </row>
    <row r="150" spans="1:20" x14ac:dyDescent="0.45">
      <c r="A150" t="s">
        <v>161</v>
      </c>
      <c r="B150" t="s">
        <v>38</v>
      </c>
      <c r="C150">
        <v>186</v>
      </c>
      <c r="D150">
        <v>128</v>
      </c>
      <c r="E150">
        <v>85.249017395019493</v>
      </c>
      <c r="F150">
        <v>105.871</v>
      </c>
      <c r="G150">
        <v>5.3163806521703298</v>
      </c>
      <c r="H150">
        <v>1</v>
      </c>
      <c r="I150">
        <v>7.8125E-3</v>
      </c>
      <c r="J150">
        <v>27</v>
      </c>
      <c r="K150">
        <v>0.2109375</v>
      </c>
      <c r="L150">
        <v>0.24698795100000001</v>
      </c>
      <c r="N150">
        <v>0.33132530100000002</v>
      </c>
      <c r="P150">
        <v>0.296957469755603</v>
      </c>
      <c r="R150" t="s">
        <v>161</v>
      </c>
      <c r="S150">
        <v>29622</v>
      </c>
      <c r="T150">
        <v>686217</v>
      </c>
    </row>
    <row r="151" spans="1:20" x14ac:dyDescent="0.45">
      <c r="A151" t="s">
        <v>177</v>
      </c>
      <c r="B151" t="s">
        <v>49</v>
      </c>
      <c r="C151">
        <v>172</v>
      </c>
      <c r="D151">
        <v>119</v>
      </c>
      <c r="E151">
        <v>85.244619698359998</v>
      </c>
      <c r="F151">
        <v>106.71299999999999</v>
      </c>
      <c r="G151">
        <v>7.8349085018552502</v>
      </c>
      <c r="H151">
        <v>3</v>
      </c>
      <c r="I151">
        <v>2.5210079999999999E-2</v>
      </c>
      <c r="J151">
        <v>26</v>
      </c>
      <c r="K151">
        <v>0.21848739</v>
      </c>
      <c r="L151">
        <v>0.19863013600000001</v>
      </c>
      <c r="N151">
        <v>0.26027397200000002</v>
      </c>
      <c r="P151">
        <v>0.26208324564827801</v>
      </c>
      <c r="R151" t="s">
        <v>177</v>
      </c>
      <c r="S151">
        <v>23690</v>
      </c>
      <c r="T151">
        <v>677587</v>
      </c>
    </row>
    <row r="152" spans="1:20" x14ac:dyDescent="0.45">
      <c r="A152" t="s">
        <v>42</v>
      </c>
      <c r="B152" t="s">
        <v>43</v>
      </c>
      <c r="C152">
        <v>213</v>
      </c>
      <c r="D152">
        <v>151</v>
      </c>
      <c r="E152">
        <v>85.1165746474108</v>
      </c>
      <c r="F152">
        <v>106.553</v>
      </c>
      <c r="G152">
        <v>23.796221938354201</v>
      </c>
      <c r="H152">
        <v>9</v>
      </c>
      <c r="I152">
        <v>5.960265E-2</v>
      </c>
      <c r="J152">
        <v>42</v>
      </c>
      <c r="K152">
        <v>0.2781457</v>
      </c>
      <c r="L152">
        <v>0.30054644800000002</v>
      </c>
      <c r="N152">
        <v>0.49726775899999998</v>
      </c>
      <c r="P152">
        <v>0.38216665724538401</v>
      </c>
      <c r="R152" t="s">
        <v>42</v>
      </c>
      <c r="S152">
        <v>20036</v>
      </c>
      <c r="T152">
        <v>670623</v>
      </c>
    </row>
    <row r="153" spans="1:20" x14ac:dyDescent="0.45">
      <c r="A153" t="s">
        <v>207</v>
      </c>
      <c r="B153" t="s">
        <v>55</v>
      </c>
      <c r="C153">
        <v>194</v>
      </c>
      <c r="D153">
        <v>137</v>
      </c>
      <c r="E153">
        <v>85.038682112053195</v>
      </c>
      <c r="F153">
        <v>106.489</v>
      </c>
      <c r="G153">
        <v>16.662934164502701</v>
      </c>
      <c r="H153">
        <v>8</v>
      </c>
      <c r="I153">
        <v>5.8394160000000001E-2</v>
      </c>
      <c r="J153">
        <v>44</v>
      </c>
      <c r="K153">
        <v>0.32116788000000002</v>
      </c>
      <c r="L153">
        <v>0.20879120800000001</v>
      </c>
      <c r="N153">
        <v>0.36263736200000002</v>
      </c>
      <c r="P153">
        <v>0.25464013963937698</v>
      </c>
      <c r="R153" t="s">
        <v>207</v>
      </c>
      <c r="S153">
        <v>24262</v>
      </c>
      <c r="T153">
        <v>678882</v>
      </c>
    </row>
    <row r="154" spans="1:20" x14ac:dyDescent="0.45">
      <c r="A154" t="s">
        <v>209</v>
      </c>
      <c r="B154" t="s">
        <v>64</v>
      </c>
      <c r="C154">
        <v>173</v>
      </c>
      <c r="D154">
        <v>137</v>
      </c>
      <c r="E154">
        <v>84.289565591251105</v>
      </c>
      <c r="F154">
        <v>107.622</v>
      </c>
      <c r="G154">
        <v>15.8712311211754</v>
      </c>
      <c r="H154">
        <v>8</v>
      </c>
      <c r="I154">
        <v>5.8394160000000001E-2</v>
      </c>
      <c r="J154">
        <v>37</v>
      </c>
      <c r="K154">
        <v>0.27007299000000001</v>
      </c>
      <c r="L154">
        <v>0.23717948699999999</v>
      </c>
      <c r="N154">
        <v>0.378205128</v>
      </c>
      <c r="P154">
        <v>0.299140630758296</v>
      </c>
      <c r="R154" t="s">
        <v>209</v>
      </c>
      <c r="S154">
        <v>7859</v>
      </c>
      <c r="T154">
        <v>453568</v>
      </c>
    </row>
    <row r="155" spans="1:20" x14ac:dyDescent="0.45">
      <c r="A155" t="s">
        <v>109</v>
      </c>
      <c r="B155" t="s">
        <v>43</v>
      </c>
      <c r="C155">
        <v>179</v>
      </c>
      <c r="D155">
        <v>116</v>
      </c>
      <c r="E155">
        <v>83.187510681152304</v>
      </c>
      <c r="F155">
        <v>109.008</v>
      </c>
      <c r="G155">
        <v>13.7143467339602</v>
      </c>
      <c r="H155">
        <v>4</v>
      </c>
      <c r="I155">
        <v>3.4482760000000001E-2</v>
      </c>
      <c r="J155">
        <v>28</v>
      </c>
      <c r="K155">
        <v>0.24137931000000001</v>
      </c>
      <c r="L155">
        <v>0.25925925900000002</v>
      </c>
      <c r="N155">
        <v>0.36419752999999999</v>
      </c>
      <c r="P155">
        <v>0.30029123381706202</v>
      </c>
      <c r="R155" t="s">
        <v>110</v>
      </c>
      <c r="S155">
        <v>23401</v>
      </c>
      <c r="T155">
        <v>676609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57AD2-1C49-41D3-9F27-2863932EF964}">
  <dimension ref="A1:X148"/>
  <sheetViews>
    <sheetView topLeftCell="A91" workbookViewId="0">
      <selection activeCell="A121" sqref="A121:XFD121"/>
    </sheetView>
  </sheetViews>
  <sheetFormatPr defaultRowHeight="14.25" x14ac:dyDescent="0.45"/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23</v>
      </c>
      <c r="X1" t="s">
        <v>24</v>
      </c>
    </row>
    <row r="2" spans="1:24" x14ac:dyDescent="0.45">
      <c r="A2" t="s">
        <v>31</v>
      </c>
      <c r="B2" t="s">
        <v>32</v>
      </c>
      <c r="C2">
        <v>89</v>
      </c>
      <c r="D2">
        <v>398</v>
      </c>
      <c r="E2">
        <v>35</v>
      </c>
      <c r="F2">
        <v>75</v>
      </c>
      <c r="G2">
        <v>89</v>
      </c>
      <c r="H2">
        <v>6</v>
      </c>
      <c r="I2" s="19">
        <v>0.186</v>
      </c>
      <c r="J2" s="19">
        <v>0.24099999999999999</v>
      </c>
      <c r="K2">
        <v>0.38800000000000001</v>
      </c>
      <c r="L2">
        <v>0.40899999999999997</v>
      </c>
      <c r="M2">
        <v>0.35</v>
      </c>
      <c r="N2">
        <v>0.48199999999999998</v>
      </c>
      <c r="O2">
        <v>0.73799999999999999</v>
      </c>
      <c r="P2">
        <v>0.499</v>
      </c>
      <c r="R2">
        <v>233</v>
      </c>
      <c r="S2">
        <v>-0.3</v>
      </c>
      <c r="T2">
        <v>60.8</v>
      </c>
      <c r="U2">
        <v>-6.2</v>
      </c>
      <c r="V2">
        <v>7</v>
      </c>
      <c r="W2">
        <v>15640</v>
      </c>
      <c r="X2">
        <v>592450</v>
      </c>
    </row>
    <row r="3" spans="1:24" x14ac:dyDescent="0.45">
      <c r="A3" t="s">
        <v>27</v>
      </c>
      <c r="B3" t="s">
        <v>28</v>
      </c>
      <c r="C3">
        <v>93</v>
      </c>
      <c r="D3">
        <v>410</v>
      </c>
      <c r="E3">
        <v>22</v>
      </c>
      <c r="F3">
        <v>72</v>
      </c>
      <c r="G3">
        <v>64</v>
      </c>
      <c r="H3">
        <v>12</v>
      </c>
      <c r="I3" s="19">
        <v>7.0999999999999994E-2</v>
      </c>
      <c r="J3" s="19">
        <v>0.13900000000000001</v>
      </c>
      <c r="K3">
        <v>0.27300000000000002</v>
      </c>
      <c r="L3">
        <v>0.36699999999999999</v>
      </c>
      <c r="M3">
        <v>0.35099999999999998</v>
      </c>
      <c r="N3">
        <v>0.40200000000000002</v>
      </c>
      <c r="O3">
        <v>0.625</v>
      </c>
      <c r="P3">
        <v>0.43099999999999999</v>
      </c>
      <c r="R3">
        <v>181</v>
      </c>
      <c r="S3">
        <v>1.6</v>
      </c>
      <c r="T3">
        <v>40</v>
      </c>
      <c r="U3">
        <v>11.6</v>
      </c>
      <c r="V3">
        <v>6.7</v>
      </c>
      <c r="W3">
        <v>25764</v>
      </c>
      <c r="X3">
        <v>677951</v>
      </c>
    </row>
    <row r="4" spans="1:24" x14ac:dyDescent="0.45">
      <c r="A4" t="s">
        <v>119</v>
      </c>
      <c r="B4" t="s">
        <v>103</v>
      </c>
      <c r="C4">
        <v>94</v>
      </c>
      <c r="D4">
        <v>431</v>
      </c>
      <c r="E4">
        <v>23</v>
      </c>
      <c r="F4">
        <v>71</v>
      </c>
      <c r="G4">
        <v>60</v>
      </c>
      <c r="H4">
        <v>21</v>
      </c>
      <c r="I4" s="19">
        <v>8.5999999999999993E-2</v>
      </c>
      <c r="J4" s="19">
        <v>0.2</v>
      </c>
      <c r="K4">
        <v>0.254</v>
      </c>
      <c r="L4">
        <v>0.33500000000000002</v>
      </c>
      <c r="M4">
        <v>0.30099999999999999</v>
      </c>
      <c r="N4">
        <v>0.371</v>
      </c>
      <c r="O4">
        <v>0.55400000000000005</v>
      </c>
      <c r="P4">
        <v>0.39500000000000002</v>
      </c>
      <c r="R4">
        <v>160</v>
      </c>
      <c r="S4">
        <v>3.6</v>
      </c>
      <c r="T4">
        <v>34.6</v>
      </c>
      <c r="U4">
        <v>11.3</v>
      </c>
      <c r="V4">
        <v>6.2</v>
      </c>
      <c r="W4">
        <v>12916</v>
      </c>
      <c r="X4">
        <v>596019</v>
      </c>
    </row>
    <row r="5" spans="1:24" x14ac:dyDescent="0.45">
      <c r="A5" t="s">
        <v>36</v>
      </c>
      <c r="B5" t="s">
        <v>32</v>
      </c>
      <c r="C5">
        <v>87</v>
      </c>
      <c r="D5">
        <v>399</v>
      </c>
      <c r="E5">
        <v>24</v>
      </c>
      <c r="F5">
        <v>75</v>
      </c>
      <c r="G5">
        <v>55</v>
      </c>
      <c r="H5">
        <v>1</v>
      </c>
      <c r="I5" s="19">
        <v>0.20599999999999999</v>
      </c>
      <c r="J5" s="19">
        <v>0.16</v>
      </c>
      <c r="K5">
        <v>0.30599999999999999</v>
      </c>
      <c r="L5">
        <v>0.27800000000000002</v>
      </c>
      <c r="M5">
        <v>0.27700000000000002</v>
      </c>
      <c r="N5">
        <v>0.42899999999999999</v>
      </c>
      <c r="O5">
        <v>0.58299999999999996</v>
      </c>
      <c r="P5">
        <v>0.42899999999999999</v>
      </c>
      <c r="R5">
        <v>184</v>
      </c>
      <c r="S5">
        <v>-2.8</v>
      </c>
      <c r="T5">
        <v>35.9</v>
      </c>
      <c r="U5">
        <v>-2.2999999999999998</v>
      </c>
      <c r="V5">
        <v>4.8</v>
      </c>
      <c r="W5">
        <v>24617</v>
      </c>
      <c r="X5">
        <v>680776</v>
      </c>
    </row>
    <row r="6" spans="1:24" x14ac:dyDescent="0.45">
      <c r="A6" t="s">
        <v>54</v>
      </c>
      <c r="B6" t="s">
        <v>55</v>
      </c>
      <c r="C6">
        <v>91</v>
      </c>
      <c r="D6">
        <v>421</v>
      </c>
      <c r="E6">
        <v>18</v>
      </c>
      <c r="F6">
        <v>68</v>
      </c>
      <c r="G6">
        <v>51</v>
      </c>
      <c r="H6">
        <v>21</v>
      </c>
      <c r="I6" s="19">
        <v>7.3999999999999996E-2</v>
      </c>
      <c r="J6" s="19">
        <v>0.221</v>
      </c>
      <c r="K6">
        <v>0.24099999999999999</v>
      </c>
      <c r="L6">
        <v>0.34699999999999998</v>
      </c>
      <c r="M6">
        <v>0.29499999999999998</v>
      </c>
      <c r="N6">
        <v>0.34799999999999998</v>
      </c>
      <c r="O6">
        <v>0.53600000000000003</v>
      </c>
      <c r="P6">
        <v>0.376</v>
      </c>
      <c r="R6">
        <v>141</v>
      </c>
      <c r="S6">
        <v>5.2</v>
      </c>
      <c r="T6">
        <v>25.2</v>
      </c>
      <c r="U6">
        <v>4.7</v>
      </c>
      <c r="V6">
        <v>4.5</v>
      </c>
      <c r="W6">
        <v>20123</v>
      </c>
      <c r="X6">
        <v>665742</v>
      </c>
    </row>
    <row r="7" spans="1:24" x14ac:dyDescent="0.45">
      <c r="A7" t="s">
        <v>34</v>
      </c>
      <c r="B7" t="s">
        <v>35</v>
      </c>
      <c r="C7">
        <v>94</v>
      </c>
      <c r="D7">
        <v>427</v>
      </c>
      <c r="E7">
        <v>19</v>
      </c>
      <c r="F7">
        <v>70</v>
      </c>
      <c r="G7">
        <v>48</v>
      </c>
      <c r="H7">
        <v>11</v>
      </c>
      <c r="I7" s="19">
        <v>0.112</v>
      </c>
      <c r="J7" s="19">
        <v>0.218</v>
      </c>
      <c r="K7">
        <v>0.218</v>
      </c>
      <c r="L7">
        <v>0.33600000000000002</v>
      </c>
      <c r="M7">
        <v>0.28699999999999998</v>
      </c>
      <c r="N7">
        <v>0.37</v>
      </c>
      <c r="O7">
        <v>0.505</v>
      </c>
      <c r="P7">
        <v>0.377</v>
      </c>
      <c r="R7">
        <v>150</v>
      </c>
      <c r="S7">
        <v>1.5</v>
      </c>
      <c r="T7">
        <v>26.5</v>
      </c>
      <c r="U7">
        <v>2.6</v>
      </c>
      <c r="V7">
        <v>4.4000000000000004</v>
      </c>
      <c r="W7">
        <v>19556</v>
      </c>
      <c r="X7">
        <v>670541</v>
      </c>
    </row>
    <row r="8" spans="1:24" x14ac:dyDescent="0.45">
      <c r="A8" t="s">
        <v>144</v>
      </c>
      <c r="B8" t="s">
        <v>26</v>
      </c>
      <c r="C8">
        <v>84</v>
      </c>
      <c r="D8">
        <v>358</v>
      </c>
      <c r="E8">
        <v>23</v>
      </c>
      <c r="F8">
        <v>53</v>
      </c>
      <c r="G8">
        <v>58</v>
      </c>
      <c r="H8">
        <v>5</v>
      </c>
      <c r="I8" s="19">
        <v>0.11700000000000001</v>
      </c>
      <c r="J8" s="19">
        <v>0.128</v>
      </c>
      <c r="K8">
        <v>0.30499999999999999</v>
      </c>
      <c r="L8">
        <v>0.33800000000000002</v>
      </c>
      <c r="M8">
        <v>0.33800000000000002</v>
      </c>
      <c r="N8">
        <v>0.42699999999999999</v>
      </c>
      <c r="O8">
        <v>0.64300000000000002</v>
      </c>
      <c r="P8">
        <v>0.44400000000000001</v>
      </c>
      <c r="R8">
        <v>196</v>
      </c>
      <c r="S8">
        <v>-1.4</v>
      </c>
      <c r="T8">
        <v>38.5</v>
      </c>
      <c r="U8">
        <v>-9.1</v>
      </c>
      <c r="V8">
        <v>4.2</v>
      </c>
      <c r="W8">
        <v>26289</v>
      </c>
      <c r="X8">
        <v>683002</v>
      </c>
    </row>
    <row r="9" spans="1:24" x14ac:dyDescent="0.45">
      <c r="A9" t="s">
        <v>33</v>
      </c>
      <c r="B9" t="s">
        <v>30</v>
      </c>
      <c r="C9">
        <v>90</v>
      </c>
      <c r="D9">
        <v>416</v>
      </c>
      <c r="E9">
        <v>33</v>
      </c>
      <c r="F9">
        <v>76</v>
      </c>
      <c r="G9">
        <v>66</v>
      </c>
      <c r="H9">
        <v>34</v>
      </c>
      <c r="I9" s="19">
        <v>0.11799999999999999</v>
      </c>
      <c r="J9" s="19">
        <v>0.25</v>
      </c>
      <c r="K9">
        <v>0.34599999999999997</v>
      </c>
      <c r="L9">
        <v>0.27700000000000002</v>
      </c>
      <c r="M9">
        <v>0.26500000000000001</v>
      </c>
      <c r="N9">
        <v>0.35699999999999998</v>
      </c>
      <c r="O9">
        <v>0.61199999999999999</v>
      </c>
      <c r="P9">
        <v>0.39900000000000002</v>
      </c>
      <c r="R9">
        <v>160</v>
      </c>
      <c r="S9">
        <v>4.7</v>
      </c>
      <c r="T9">
        <v>34.700000000000003</v>
      </c>
      <c r="U9">
        <v>-9.8000000000000007</v>
      </c>
      <c r="V9">
        <v>4</v>
      </c>
      <c r="W9">
        <v>13613</v>
      </c>
      <c r="X9">
        <v>606466</v>
      </c>
    </row>
    <row r="10" spans="1:24" x14ac:dyDescent="0.45">
      <c r="A10" t="s">
        <v>113</v>
      </c>
      <c r="B10" t="s">
        <v>70</v>
      </c>
      <c r="C10">
        <v>92</v>
      </c>
      <c r="D10">
        <v>401</v>
      </c>
      <c r="E10">
        <v>23</v>
      </c>
      <c r="F10">
        <v>64</v>
      </c>
      <c r="G10">
        <v>70</v>
      </c>
      <c r="H10">
        <v>1</v>
      </c>
      <c r="I10" s="19">
        <v>8.6999999999999994E-2</v>
      </c>
      <c r="J10" s="19">
        <v>0.115</v>
      </c>
      <c r="K10">
        <v>0.28399999999999997</v>
      </c>
      <c r="L10">
        <v>0.33800000000000002</v>
      </c>
      <c r="M10">
        <v>0.34</v>
      </c>
      <c r="N10">
        <v>0.40100000000000002</v>
      </c>
      <c r="O10">
        <v>0.624</v>
      </c>
      <c r="P10">
        <v>0.42799999999999999</v>
      </c>
      <c r="R10">
        <v>184</v>
      </c>
      <c r="S10">
        <v>-3.3</v>
      </c>
      <c r="T10">
        <v>35.9</v>
      </c>
      <c r="U10">
        <v>-10.5</v>
      </c>
      <c r="V10">
        <v>4</v>
      </c>
      <c r="W10">
        <v>19611</v>
      </c>
      <c r="X10">
        <v>665489</v>
      </c>
    </row>
    <row r="11" spans="1:24" x14ac:dyDescent="0.45">
      <c r="A11" t="s">
        <v>40</v>
      </c>
      <c r="B11" t="s">
        <v>41</v>
      </c>
      <c r="C11">
        <v>92</v>
      </c>
      <c r="D11">
        <v>411</v>
      </c>
      <c r="E11">
        <v>14</v>
      </c>
      <c r="F11">
        <v>60</v>
      </c>
      <c r="G11">
        <v>42</v>
      </c>
      <c r="H11">
        <v>31</v>
      </c>
      <c r="I11" s="19">
        <v>9.7000000000000003E-2</v>
      </c>
      <c r="J11" s="19">
        <v>0.29399999999999998</v>
      </c>
      <c r="K11">
        <v>0.216</v>
      </c>
      <c r="L11">
        <v>0.35799999999999998</v>
      </c>
      <c r="M11">
        <v>0.26500000000000001</v>
      </c>
      <c r="N11">
        <v>0.34100000000000003</v>
      </c>
      <c r="O11">
        <v>0.48099999999999998</v>
      </c>
      <c r="P11">
        <v>0.35199999999999998</v>
      </c>
      <c r="R11">
        <v>121</v>
      </c>
      <c r="S11">
        <v>3.4</v>
      </c>
      <c r="T11">
        <v>13.7</v>
      </c>
      <c r="U11">
        <v>10.9</v>
      </c>
      <c r="V11">
        <v>3.9</v>
      </c>
      <c r="W11">
        <v>26668</v>
      </c>
      <c r="X11">
        <v>682829</v>
      </c>
    </row>
    <row r="12" spans="1:24" x14ac:dyDescent="0.45">
      <c r="A12" t="s">
        <v>139</v>
      </c>
      <c r="B12" t="s">
        <v>53</v>
      </c>
      <c r="C12">
        <v>90</v>
      </c>
      <c r="D12">
        <v>352</v>
      </c>
      <c r="E12">
        <v>20</v>
      </c>
      <c r="F12">
        <v>52</v>
      </c>
      <c r="G12">
        <v>63</v>
      </c>
      <c r="H12">
        <v>9</v>
      </c>
      <c r="I12" s="19">
        <v>0.04</v>
      </c>
      <c r="J12" s="19">
        <v>0.182</v>
      </c>
      <c r="K12">
        <v>0.26900000000000002</v>
      </c>
      <c r="L12">
        <v>0.307</v>
      </c>
      <c r="M12">
        <v>0.29299999999999998</v>
      </c>
      <c r="N12">
        <v>0.32</v>
      </c>
      <c r="O12">
        <v>0.56200000000000006</v>
      </c>
      <c r="P12">
        <v>0.371</v>
      </c>
      <c r="R12">
        <v>143</v>
      </c>
      <c r="S12">
        <v>2.7</v>
      </c>
      <c r="T12">
        <v>21</v>
      </c>
      <c r="U12">
        <v>2.4</v>
      </c>
      <c r="V12">
        <v>3.6</v>
      </c>
      <c r="W12">
        <v>19755</v>
      </c>
      <c r="X12">
        <v>660271</v>
      </c>
    </row>
    <row r="13" spans="1:24" x14ac:dyDescent="0.45">
      <c r="A13" t="s">
        <v>198</v>
      </c>
      <c r="B13" t="s">
        <v>68</v>
      </c>
      <c r="C13">
        <v>91</v>
      </c>
      <c r="D13">
        <v>389</v>
      </c>
      <c r="E13">
        <v>17</v>
      </c>
      <c r="F13">
        <v>85</v>
      </c>
      <c r="G13">
        <v>50</v>
      </c>
      <c r="H13">
        <v>18</v>
      </c>
      <c r="I13" s="19">
        <v>0.105</v>
      </c>
      <c r="J13" s="19">
        <v>0.17699999999999999</v>
      </c>
      <c r="K13">
        <v>0.249</v>
      </c>
      <c r="L13">
        <v>0.26500000000000001</v>
      </c>
      <c r="M13">
        <v>0.252</v>
      </c>
      <c r="N13">
        <v>0.33900000000000002</v>
      </c>
      <c r="O13">
        <v>0.502</v>
      </c>
      <c r="P13">
        <v>0.35699999999999998</v>
      </c>
      <c r="R13">
        <v>129</v>
      </c>
      <c r="S13">
        <v>6.8</v>
      </c>
      <c r="T13">
        <v>20.399999999999999</v>
      </c>
      <c r="U13">
        <v>0.3</v>
      </c>
      <c r="V13">
        <v>3.5</v>
      </c>
      <c r="W13">
        <v>29490</v>
      </c>
      <c r="X13">
        <v>701538</v>
      </c>
    </row>
    <row r="14" spans="1:24" x14ac:dyDescent="0.45">
      <c r="A14" t="s">
        <v>85</v>
      </c>
      <c r="B14" t="s">
        <v>86</v>
      </c>
      <c r="C14">
        <v>89</v>
      </c>
      <c r="D14">
        <v>380</v>
      </c>
      <c r="E14">
        <v>15</v>
      </c>
      <c r="F14">
        <v>58</v>
      </c>
      <c r="G14">
        <v>44</v>
      </c>
      <c r="H14">
        <v>10</v>
      </c>
      <c r="I14" s="19">
        <v>0.11799999999999999</v>
      </c>
      <c r="J14" s="19">
        <v>0.247</v>
      </c>
      <c r="K14">
        <v>0.20599999999999999</v>
      </c>
      <c r="L14">
        <v>0.309</v>
      </c>
      <c r="M14">
        <v>0.255</v>
      </c>
      <c r="N14">
        <v>0.34699999999999998</v>
      </c>
      <c r="O14">
        <v>0.46100000000000002</v>
      </c>
      <c r="P14">
        <v>0.34899999999999998</v>
      </c>
      <c r="R14">
        <v>127</v>
      </c>
      <c r="S14">
        <v>1.9</v>
      </c>
      <c r="T14">
        <v>14.2</v>
      </c>
      <c r="U14">
        <v>6.1</v>
      </c>
      <c r="V14">
        <v>3.4</v>
      </c>
      <c r="W14">
        <v>17678</v>
      </c>
      <c r="X14">
        <v>608324</v>
      </c>
    </row>
    <row r="15" spans="1:24" x14ac:dyDescent="0.45">
      <c r="A15" t="s">
        <v>48</v>
      </c>
      <c r="B15" t="s">
        <v>49</v>
      </c>
      <c r="C15">
        <v>91</v>
      </c>
      <c r="D15">
        <v>392</v>
      </c>
      <c r="E15">
        <v>20</v>
      </c>
      <c r="F15">
        <v>67</v>
      </c>
      <c r="G15">
        <v>57</v>
      </c>
      <c r="H15">
        <v>29</v>
      </c>
      <c r="I15" s="19">
        <v>9.1999999999999998E-2</v>
      </c>
      <c r="J15" s="19">
        <v>0.13</v>
      </c>
      <c r="K15">
        <v>0.23300000000000001</v>
      </c>
      <c r="L15">
        <v>0.27100000000000002</v>
      </c>
      <c r="M15">
        <v>0.27600000000000002</v>
      </c>
      <c r="N15">
        <v>0.34</v>
      </c>
      <c r="O15">
        <v>0.50900000000000001</v>
      </c>
      <c r="P15">
        <v>0.35499999999999998</v>
      </c>
      <c r="R15">
        <v>133</v>
      </c>
      <c r="S15">
        <v>3.8</v>
      </c>
      <c r="T15">
        <v>18.8</v>
      </c>
      <c r="U15">
        <v>0.7</v>
      </c>
      <c r="V15">
        <v>3.3</v>
      </c>
      <c r="W15">
        <v>25878</v>
      </c>
      <c r="X15">
        <v>682998</v>
      </c>
    </row>
    <row r="16" spans="1:24" x14ac:dyDescent="0.45">
      <c r="A16" t="s">
        <v>75</v>
      </c>
      <c r="B16" t="s">
        <v>76</v>
      </c>
      <c r="C16">
        <v>86</v>
      </c>
      <c r="D16">
        <v>364</v>
      </c>
      <c r="E16">
        <v>24</v>
      </c>
      <c r="F16">
        <v>51</v>
      </c>
      <c r="G16">
        <v>67</v>
      </c>
      <c r="H16">
        <v>6</v>
      </c>
      <c r="I16" s="19">
        <v>9.9000000000000005E-2</v>
      </c>
      <c r="J16" s="19">
        <v>0.26600000000000001</v>
      </c>
      <c r="K16">
        <v>0.28699999999999998</v>
      </c>
      <c r="L16">
        <v>0.36299999999999999</v>
      </c>
      <c r="M16">
        <v>0.30499999999999999</v>
      </c>
      <c r="N16">
        <v>0.376</v>
      </c>
      <c r="O16">
        <v>0.59199999999999997</v>
      </c>
      <c r="P16">
        <v>0.40600000000000003</v>
      </c>
      <c r="R16">
        <v>172</v>
      </c>
      <c r="S16">
        <v>-0.1</v>
      </c>
      <c r="T16">
        <v>30.2</v>
      </c>
      <c r="U16">
        <v>-10</v>
      </c>
      <c r="V16">
        <v>3.3</v>
      </c>
      <c r="W16">
        <v>13510</v>
      </c>
      <c r="X16">
        <v>608070</v>
      </c>
    </row>
    <row r="17" spans="1:24" x14ac:dyDescent="0.45">
      <c r="A17" t="s">
        <v>162</v>
      </c>
      <c r="B17" t="s">
        <v>96</v>
      </c>
      <c r="C17">
        <v>91</v>
      </c>
      <c r="D17">
        <v>382</v>
      </c>
      <c r="E17">
        <v>21</v>
      </c>
      <c r="F17">
        <v>57</v>
      </c>
      <c r="G17">
        <v>67</v>
      </c>
      <c r="H17">
        <v>9</v>
      </c>
      <c r="I17" s="19">
        <v>0.11799999999999999</v>
      </c>
      <c r="J17" s="19">
        <v>0.26200000000000001</v>
      </c>
      <c r="K17">
        <v>0.26800000000000002</v>
      </c>
      <c r="L17">
        <v>0.30499999999999999</v>
      </c>
      <c r="M17">
        <v>0.25900000000000001</v>
      </c>
      <c r="N17">
        <v>0.35099999999999998</v>
      </c>
      <c r="O17">
        <v>0.52700000000000002</v>
      </c>
      <c r="P17">
        <v>0.374</v>
      </c>
      <c r="R17">
        <v>144</v>
      </c>
      <c r="S17">
        <v>1</v>
      </c>
      <c r="T17">
        <v>21</v>
      </c>
      <c r="U17">
        <v>-1.7</v>
      </c>
      <c r="V17">
        <v>3.3</v>
      </c>
      <c r="W17">
        <v>16505</v>
      </c>
      <c r="X17">
        <v>656305</v>
      </c>
    </row>
    <row r="18" spans="1:24" x14ac:dyDescent="0.45">
      <c r="A18" t="s">
        <v>182</v>
      </c>
      <c r="B18" t="s">
        <v>26</v>
      </c>
      <c r="C18">
        <v>81</v>
      </c>
      <c r="D18">
        <v>355</v>
      </c>
      <c r="E18">
        <v>18</v>
      </c>
      <c r="F18">
        <v>56</v>
      </c>
      <c r="G18">
        <v>44</v>
      </c>
      <c r="H18">
        <v>1</v>
      </c>
      <c r="I18" s="19">
        <v>5.6000000000000001E-2</v>
      </c>
      <c r="J18" s="19">
        <v>0.14399999999999999</v>
      </c>
      <c r="K18">
        <v>0.22700000000000001</v>
      </c>
      <c r="L18">
        <v>0.29499999999999998</v>
      </c>
      <c r="M18">
        <v>0.28799999999999998</v>
      </c>
      <c r="N18">
        <v>0.33800000000000002</v>
      </c>
      <c r="O18">
        <v>0.51500000000000001</v>
      </c>
      <c r="P18">
        <v>0.36599999999999999</v>
      </c>
      <c r="R18">
        <v>142</v>
      </c>
      <c r="S18">
        <v>-1.4</v>
      </c>
      <c r="T18">
        <v>15.7</v>
      </c>
      <c r="U18">
        <v>4.5</v>
      </c>
      <c r="V18">
        <v>3.3</v>
      </c>
      <c r="W18">
        <v>28806</v>
      </c>
      <c r="X18">
        <v>694192</v>
      </c>
    </row>
    <row r="19" spans="1:24" x14ac:dyDescent="0.45">
      <c r="A19" t="s">
        <v>190</v>
      </c>
      <c r="B19" t="s">
        <v>68</v>
      </c>
      <c r="C19">
        <v>90</v>
      </c>
      <c r="D19">
        <v>365</v>
      </c>
      <c r="E19">
        <v>23</v>
      </c>
      <c r="F19">
        <v>61</v>
      </c>
      <c r="G19">
        <v>66</v>
      </c>
      <c r="H19">
        <v>1</v>
      </c>
      <c r="I19" s="19">
        <v>0.09</v>
      </c>
      <c r="J19" s="19">
        <v>0.25800000000000001</v>
      </c>
      <c r="K19">
        <v>0.28000000000000003</v>
      </c>
      <c r="L19">
        <v>0.30299999999999999</v>
      </c>
      <c r="M19">
        <v>0.27100000000000002</v>
      </c>
      <c r="N19">
        <v>0.34</v>
      </c>
      <c r="O19">
        <v>0.55100000000000005</v>
      </c>
      <c r="P19">
        <v>0.375</v>
      </c>
      <c r="R19">
        <v>141</v>
      </c>
      <c r="S19">
        <v>-0.8</v>
      </c>
      <c r="T19">
        <v>17.2</v>
      </c>
      <c r="U19">
        <v>2.2999999999999998</v>
      </c>
      <c r="V19">
        <v>3.3</v>
      </c>
      <c r="W19">
        <v>15986</v>
      </c>
      <c r="X19">
        <v>642715</v>
      </c>
    </row>
    <row r="20" spans="1:24" x14ac:dyDescent="0.45">
      <c r="A20" t="s">
        <v>93</v>
      </c>
      <c r="B20" t="s">
        <v>61</v>
      </c>
      <c r="C20">
        <v>76</v>
      </c>
      <c r="D20">
        <v>324</v>
      </c>
      <c r="E20">
        <v>21</v>
      </c>
      <c r="F20">
        <v>46</v>
      </c>
      <c r="G20">
        <v>53</v>
      </c>
      <c r="H20">
        <v>1</v>
      </c>
      <c r="I20" s="19">
        <v>8.3000000000000004E-2</v>
      </c>
      <c r="J20" s="19">
        <v>0.185</v>
      </c>
      <c r="K20">
        <v>0.27600000000000002</v>
      </c>
      <c r="L20">
        <v>0.30399999999999999</v>
      </c>
      <c r="M20">
        <v>0.29299999999999998</v>
      </c>
      <c r="N20">
        <v>0.35499999999999998</v>
      </c>
      <c r="O20">
        <v>0.56799999999999995</v>
      </c>
      <c r="P20">
        <v>0.38600000000000001</v>
      </c>
      <c r="R20">
        <v>154</v>
      </c>
      <c r="S20">
        <v>-3.2</v>
      </c>
      <c r="T20">
        <v>17.100000000000001</v>
      </c>
      <c r="U20">
        <v>4</v>
      </c>
      <c r="V20">
        <v>3.3</v>
      </c>
      <c r="W20">
        <v>19627</v>
      </c>
      <c r="X20">
        <v>667670</v>
      </c>
    </row>
    <row r="21" spans="1:24" x14ac:dyDescent="0.45">
      <c r="A21" t="s">
        <v>183</v>
      </c>
      <c r="B21" t="s">
        <v>38</v>
      </c>
      <c r="C21">
        <v>83</v>
      </c>
      <c r="D21">
        <v>331</v>
      </c>
      <c r="E21">
        <v>14</v>
      </c>
      <c r="F21">
        <v>49</v>
      </c>
      <c r="G21">
        <v>54</v>
      </c>
      <c r="H21">
        <v>13</v>
      </c>
      <c r="I21" s="19">
        <v>7.5999999999999998E-2</v>
      </c>
      <c r="J21" s="19">
        <v>0.16900000000000001</v>
      </c>
      <c r="K21">
        <v>0.22500000000000001</v>
      </c>
      <c r="L21">
        <v>0.33500000000000002</v>
      </c>
      <c r="M21">
        <v>0.30499999999999999</v>
      </c>
      <c r="N21">
        <v>0.36299999999999999</v>
      </c>
      <c r="O21">
        <v>0.53</v>
      </c>
      <c r="P21">
        <v>0.379</v>
      </c>
      <c r="R21">
        <v>145</v>
      </c>
      <c r="S21">
        <v>1.8</v>
      </c>
      <c r="T21">
        <v>19.5</v>
      </c>
      <c r="U21">
        <v>1.1000000000000001</v>
      </c>
      <c r="V21">
        <v>3.3</v>
      </c>
      <c r="W21">
        <v>13624</v>
      </c>
      <c r="X21">
        <v>608369</v>
      </c>
    </row>
    <row r="22" spans="1:24" x14ac:dyDescent="0.45">
      <c r="A22" t="s">
        <v>82</v>
      </c>
      <c r="B22" t="s">
        <v>38</v>
      </c>
      <c r="C22">
        <v>93</v>
      </c>
      <c r="D22">
        <v>396</v>
      </c>
      <c r="E22">
        <v>23</v>
      </c>
      <c r="F22">
        <v>59</v>
      </c>
      <c r="G22">
        <v>69</v>
      </c>
      <c r="H22">
        <v>10</v>
      </c>
      <c r="I22" s="19">
        <v>0.11600000000000001</v>
      </c>
      <c r="J22" s="19">
        <v>0.27300000000000002</v>
      </c>
      <c r="K22">
        <v>0.23899999999999999</v>
      </c>
      <c r="L22">
        <v>0.30099999999999999</v>
      </c>
      <c r="M22">
        <v>0.25600000000000001</v>
      </c>
      <c r="N22">
        <v>0.34100000000000003</v>
      </c>
      <c r="O22">
        <v>0.49399999999999999</v>
      </c>
      <c r="P22">
        <v>0.35599999999999998</v>
      </c>
      <c r="R22">
        <v>130</v>
      </c>
      <c r="S22">
        <v>0.9</v>
      </c>
      <c r="T22">
        <v>14.9</v>
      </c>
      <c r="U22">
        <v>3.4</v>
      </c>
      <c r="V22">
        <v>3.3</v>
      </c>
      <c r="W22">
        <v>17919</v>
      </c>
      <c r="X22">
        <v>664023</v>
      </c>
    </row>
    <row r="23" spans="1:24" x14ac:dyDescent="0.45">
      <c r="A23" t="s">
        <v>145</v>
      </c>
      <c r="B23" t="s">
        <v>45</v>
      </c>
      <c r="C23">
        <v>83</v>
      </c>
      <c r="D23">
        <v>388</v>
      </c>
      <c r="E23">
        <v>25</v>
      </c>
      <c r="F23">
        <v>60</v>
      </c>
      <c r="G23">
        <v>64</v>
      </c>
      <c r="H23">
        <v>3</v>
      </c>
      <c r="I23" s="19">
        <v>0.155</v>
      </c>
      <c r="J23" s="19">
        <v>0.27300000000000002</v>
      </c>
      <c r="K23">
        <v>0.28799999999999998</v>
      </c>
      <c r="L23">
        <v>0.311</v>
      </c>
      <c r="M23">
        <v>0.26600000000000001</v>
      </c>
      <c r="N23">
        <v>0.38400000000000001</v>
      </c>
      <c r="O23">
        <v>0.55300000000000005</v>
      </c>
      <c r="P23">
        <v>0.39600000000000002</v>
      </c>
      <c r="R23">
        <v>157</v>
      </c>
      <c r="S23">
        <v>-1</v>
      </c>
      <c r="T23">
        <v>25.2</v>
      </c>
      <c r="U23">
        <v>-9.3000000000000007</v>
      </c>
      <c r="V23">
        <v>3</v>
      </c>
      <c r="W23">
        <v>17350</v>
      </c>
      <c r="X23">
        <v>646240</v>
      </c>
    </row>
    <row r="24" spans="1:24" x14ac:dyDescent="0.45">
      <c r="A24" t="s">
        <v>188</v>
      </c>
      <c r="B24" t="s">
        <v>53</v>
      </c>
      <c r="C24">
        <v>87</v>
      </c>
      <c r="D24">
        <v>366</v>
      </c>
      <c r="E24">
        <v>20</v>
      </c>
      <c r="F24">
        <v>47</v>
      </c>
      <c r="G24">
        <v>63</v>
      </c>
      <c r="H24">
        <v>7</v>
      </c>
      <c r="I24" s="19">
        <v>7.6999999999999999E-2</v>
      </c>
      <c r="J24" s="19">
        <v>0.156</v>
      </c>
      <c r="K24">
        <v>0.22800000000000001</v>
      </c>
      <c r="L24">
        <v>0.308</v>
      </c>
      <c r="M24">
        <v>0.29899999999999999</v>
      </c>
      <c r="N24">
        <v>0.35199999999999998</v>
      </c>
      <c r="O24">
        <v>0.52700000000000002</v>
      </c>
      <c r="P24">
        <v>0.371</v>
      </c>
      <c r="R24">
        <v>144</v>
      </c>
      <c r="S24">
        <v>0</v>
      </c>
      <c r="T24">
        <v>19.100000000000001</v>
      </c>
      <c r="U24">
        <v>-2.9</v>
      </c>
      <c r="V24">
        <v>2.9</v>
      </c>
      <c r="W24">
        <v>14551</v>
      </c>
      <c r="X24">
        <v>623993</v>
      </c>
    </row>
    <row r="25" spans="1:24" x14ac:dyDescent="0.45">
      <c r="A25" t="s">
        <v>173</v>
      </c>
      <c r="B25" t="s">
        <v>35</v>
      </c>
      <c r="C25">
        <v>93</v>
      </c>
      <c r="D25">
        <v>403</v>
      </c>
      <c r="E25">
        <v>32</v>
      </c>
      <c r="F25">
        <v>59</v>
      </c>
      <c r="G25">
        <v>67</v>
      </c>
      <c r="H25">
        <v>2</v>
      </c>
      <c r="I25" s="19">
        <v>8.6999999999999994E-2</v>
      </c>
      <c r="J25" s="19">
        <v>0.20300000000000001</v>
      </c>
      <c r="K25">
        <v>0.30399999999999999</v>
      </c>
      <c r="L25">
        <v>0.246</v>
      </c>
      <c r="M25">
        <v>0.26</v>
      </c>
      <c r="N25">
        <v>0.32500000000000001</v>
      </c>
      <c r="O25">
        <v>0.56399999999999995</v>
      </c>
      <c r="P25">
        <v>0.373</v>
      </c>
      <c r="R25">
        <v>148</v>
      </c>
      <c r="S25">
        <v>-1.6</v>
      </c>
      <c r="T25">
        <v>20.7</v>
      </c>
      <c r="U25">
        <v>-5.8</v>
      </c>
      <c r="V25">
        <v>2.9</v>
      </c>
      <c r="W25">
        <v>30116</v>
      </c>
      <c r="X25">
        <v>673548</v>
      </c>
    </row>
    <row r="26" spans="1:24" x14ac:dyDescent="0.45">
      <c r="A26" t="s">
        <v>80</v>
      </c>
      <c r="B26" t="s">
        <v>55</v>
      </c>
      <c r="C26">
        <v>88</v>
      </c>
      <c r="D26">
        <v>383</v>
      </c>
      <c r="E26">
        <v>18</v>
      </c>
      <c r="F26">
        <v>59</v>
      </c>
      <c r="G26">
        <v>58</v>
      </c>
      <c r="H26">
        <v>1</v>
      </c>
      <c r="I26" s="19">
        <v>9.9000000000000005E-2</v>
      </c>
      <c r="J26" s="19">
        <v>0.23799999999999999</v>
      </c>
      <c r="K26">
        <v>0.26</v>
      </c>
      <c r="L26">
        <v>0.33500000000000002</v>
      </c>
      <c r="M26">
        <v>0.28599999999999998</v>
      </c>
      <c r="N26">
        <v>0.35199999999999998</v>
      </c>
      <c r="O26">
        <v>0.54600000000000004</v>
      </c>
      <c r="P26">
        <v>0.371</v>
      </c>
      <c r="R26">
        <v>137</v>
      </c>
      <c r="S26">
        <v>-0.7</v>
      </c>
      <c r="T26">
        <v>15.9</v>
      </c>
      <c r="U26">
        <v>-1.6</v>
      </c>
      <c r="V26">
        <v>2.8</v>
      </c>
      <c r="W26">
        <v>21711</v>
      </c>
      <c r="X26">
        <v>665833</v>
      </c>
    </row>
    <row r="27" spans="1:24" x14ac:dyDescent="0.45">
      <c r="A27" t="s">
        <v>97</v>
      </c>
      <c r="B27" t="s">
        <v>98</v>
      </c>
      <c r="C27">
        <v>90</v>
      </c>
      <c r="D27">
        <v>371</v>
      </c>
      <c r="E27">
        <v>18</v>
      </c>
      <c r="F27">
        <v>39</v>
      </c>
      <c r="G27">
        <v>62</v>
      </c>
      <c r="H27">
        <v>6</v>
      </c>
      <c r="I27" s="19">
        <v>0.11600000000000001</v>
      </c>
      <c r="J27" s="19">
        <v>0.27200000000000002</v>
      </c>
      <c r="K27">
        <v>0.20300000000000001</v>
      </c>
      <c r="L27">
        <v>0.23899999999999999</v>
      </c>
      <c r="M27">
        <v>0.20899999999999999</v>
      </c>
      <c r="N27">
        <v>0.307</v>
      </c>
      <c r="O27">
        <v>0.41299999999999998</v>
      </c>
      <c r="P27">
        <v>0.31</v>
      </c>
      <c r="R27">
        <v>107</v>
      </c>
      <c r="S27">
        <v>-1.3</v>
      </c>
      <c r="T27">
        <v>1.9</v>
      </c>
      <c r="U27">
        <v>12.6</v>
      </c>
      <c r="V27">
        <v>2.8</v>
      </c>
      <c r="W27">
        <v>11493</v>
      </c>
      <c r="X27">
        <v>592518</v>
      </c>
    </row>
    <row r="28" spans="1:24" x14ac:dyDescent="0.45">
      <c r="A28" t="s">
        <v>56</v>
      </c>
      <c r="B28" t="s">
        <v>45</v>
      </c>
      <c r="C28">
        <v>81</v>
      </c>
      <c r="D28">
        <v>354</v>
      </c>
      <c r="E28">
        <v>14</v>
      </c>
      <c r="F28">
        <v>45</v>
      </c>
      <c r="G28">
        <v>42</v>
      </c>
      <c r="H28">
        <v>2</v>
      </c>
      <c r="I28" s="19">
        <v>0.10199999999999999</v>
      </c>
      <c r="J28" s="19">
        <v>0.19500000000000001</v>
      </c>
      <c r="K28">
        <v>0.219</v>
      </c>
      <c r="L28">
        <v>0.33200000000000002</v>
      </c>
      <c r="M28">
        <v>0.28899999999999998</v>
      </c>
      <c r="N28">
        <v>0.36499999999999999</v>
      </c>
      <c r="O28">
        <v>0.50800000000000001</v>
      </c>
      <c r="P28">
        <v>0.373</v>
      </c>
      <c r="R28">
        <v>141</v>
      </c>
      <c r="S28">
        <v>-0.1</v>
      </c>
      <c r="T28">
        <v>17.100000000000001</v>
      </c>
      <c r="U28">
        <v>-2.2000000000000002</v>
      </c>
      <c r="V28">
        <v>2.8</v>
      </c>
      <c r="W28">
        <v>11579</v>
      </c>
      <c r="X28">
        <v>547180</v>
      </c>
    </row>
    <row r="29" spans="1:24" x14ac:dyDescent="0.45">
      <c r="A29" t="s">
        <v>1093</v>
      </c>
      <c r="B29" t="s">
        <v>96</v>
      </c>
      <c r="C29">
        <v>93</v>
      </c>
      <c r="D29">
        <v>365</v>
      </c>
      <c r="E29">
        <v>10</v>
      </c>
      <c r="F29">
        <v>45</v>
      </c>
      <c r="G29">
        <v>46</v>
      </c>
      <c r="H29">
        <v>12</v>
      </c>
      <c r="I29" s="19">
        <v>9.2999999999999999E-2</v>
      </c>
      <c r="J29" s="19">
        <v>0.23799999999999999</v>
      </c>
      <c r="K29">
        <v>0.152</v>
      </c>
      <c r="L29">
        <v>0.3</v>
      </c>
      <c r="M29">
        <v>0.24399999999999999</v>
      </c>
      <c r="N29">
        <v>0.315</v>
      </c>
      <c r="O29">
        <v>0.39600000000000002</v>
      </c>
      <c r="P29">
        <v>0.309</v>
      </c>
      <c r="R29">
        <v>100</v>
      </c>
      <c r="S29">
        <v>2.9</v>
      </c>
      <c r="T29">
        <v>3.1</v>
      </c>
      <c r="U29">
        <v>11.2</v>
      </c>
      <c r="V29">
        <v>2.7</v>
      </c>
      <c r="W29">
        <v>25479</v>
      </c>
      <c r="X29">
        <v>686668</v>
      </c>
    </row>
    <row r="30" spans="1:24" x14ac:dyDescent="0.45">
      <c r="A30" t="s">
        <v>87</v>
      </c>
      <c r="B30" t="s">
        <v>30</v>
      </c>
      <c r="C30">
        <v>79</v>
      </c>
      <c r="D30">
        <v>340</v>
      </c>
      <c r="E30">
        <v>16</v>
      </c>
      <c r="F30">
        <v>44</v>
      </c>
      <c r="G30">
        <v>54</v>
      </c>
      <c r="H30">
        <v>5</v>
      </c>
      <c r="I30" s="19">
        <v>0.121</v>
      </c>
      <c r="J30" s="19">
        <v>0.156</v>
      </c>
      <c r="K30">
        <v>0.23400000000000001</v>
      </c>
      <c r="L30">
        <v>0.30099999999999999</v>
      </c>
      <c r="M30">
        <v>0.28899999999999998</v>
      </c>
      <c r="N30">
        <v>0.379</v>
      </c>
      <c r="O30">
        <v>0.52200000000000002</v>
      </c>
      <c r="P30">
        <v>0.38100000000000001</v>
      </c>
      <c r="R30">
        <v>148</v>
      </c>
      <c r="S30">
        <v>-0.7</v>
      </c>
      <c r="T30">
        <v>18.899999999999999</v>
      </c>
      <c r="U30">
        <v>-4.9000000000000004</v>
      </c>
      <c r="V30">
        <v>2.6</v>
      </c>
      <c r="W30">
        <v>23003</v>
      </c>
      <c r="X30">
        <v>673237</v>
      </c>
    </row>
    <row r="31" spans="1:24" x14ac:dyDescent="0.45">
      <c r="A31" t="s">
        <v>154</v>
      </c>
      <c r="B31" t="s">
        <v>105</v>
      </c>
      <c r="C31">
        <v>91</v>
      </c>
      <c r="D31">
        <v>358</v>
      </c>
      <c r="E31">
        <v>14</v>
      </c>
      <c r="F31">
        <v>46</v>
      </c>
      <c r="G31">
        <v>49</v>
      </c>
      <c r="H31">
        <v>23</v>
      </c>
      <c r="I31" s="19">
        <v>6.4000000000000001E-2</v>
      </c>
      <c r="J31" s="19">
        <v>0.20100000000000001</v>
      </c>
      <c r="K31">
        <v>0.19900000000000001</v>
      </c>
      <c r="L31">
        <v>0.29399999999999998</v>
      </c>
      <c r="M31">
        <v>0.25900000000000001</v>
      </c>
      <c r="N31">
        <v>0.33800000000000002</v>
      </c>
      <c r="O31">
        <v>0.45900000000000002</v>
      </c>
      <c r="P31">
        <v>0.34599999999999997</v>
      </c>
      <c r="R31">
        <v>124</v>
      </c>
      <c r="S31">
        <v>3.2</v>
      </c>
      <c r="T31">
        <v>13</v>
      </c>
      <c r="U31">
        <v>0.4</v>
      </c>
      <c r="V31">
        <v>2.6</v>
      </c>
      <c r="W31">
        <v>10324</v>
      </c>
      <c r="X31">
        <v>542303</v>
      </c>
    </row>
    <row r="32" spans="1:24" x14ac:dyDescent="0.45">
      <c r="A32" t="s">
        <v>142</v>
      </c>
      <c r="B32" t="s">
        <v>121</v>
      </c>
      <c r="C32">
        <v>80</v>
      </c>
      <c r="D32">
        <v>336</v>
      </c>
      <c r="E32">
        <v>12</v>
      </c>
      <c r="F32">
        <v>44</v>
      </c>
      <c r="G32">
        <v>51</v>
      </c>
      <c r="H32">
        <v>17</v>
      </c>
      <c r="I32" s="19">
        <v>7.6999999999999999E-2</v>
      </c>
      <c r="J32" s="19">
        <v>0.28000000000000003</v>
      </c>
      <c r="K32">
        <v>0.20799999999999999</v>
      </c>
      <c r="L32">
        <v>0.36299999999999999</v>
      </c>
      <c r="M32">
        <v>0.28100000000000003</v>
      </c>
      <c r="N32">
        <v>0.33900000000000002</v>
      </c>
      <c r="O32">
        <v>0.48799999999999999</v>
      </c>
      <c r="P32">
        <v>0.35099999999999998</v>
      </c>
      <c r="R32">
        <v>124</v>
      </c>
      <c r="S32">
        <v>3.9</v>
      </c>
      <c r="T32">
        <v>13.4</v>
      </c>
      <c r="U32">
        <v>0.4</v>
      </c>
      <c r="V32">
        <v>2.6</v>
      </c>
      <c r="W32">
        <v>21622</v>
      </c>
      <c r="X32">
        <v>664983</v>
      </c>
    </row>
    <row r="33" spans="1:24" x14ac:dyDescent="0.45">
      <c r="A33" t="s">
        <v>81</v>
      </c>
      <c r="B33" t="s">
        <v>64</v>
      </c>
      <c r="C33">
        <v>88</v>
      </c>
      <c r="D33">
        <v>356</v>
      </c>
      <c r="E33">
        <v>17</v>
      </c>
      <c r="F33">
        <v>48</v>
      </c>
      <c r="G33">
        <v>51</v>
      </c>
      <c r="H33">
        <v>16</v>
      </c>
      <c r="I33" s="19">
        <v>7.5999999999999998E-2</v>
      </c>
      <c r="J33" s="19">
        <v>0.25800000000000001</v>
      </c>
      <c r="K33">
        <v>0.215</v>
      </c>
      <c r="L33">
        <v>0.318</v>
      </c>
      <c r="M33">
        <v>0.26800000000000002</v>
      </c>
      <c r="N33">
        <v>0.32400000000000001</v>
      </c>
      <c r="O33">
        <v>0.48299999999999998</v>
      </c>
      <c r="P33">
        <v>0.34300000000000003</v>
      </c>
      <c r="R33">
        <v>108</v>
      </c>
      <c r="S33">
        <v>2.6</v>
      </c>
      <c r="T33">
        <v>6</v>
      </c>
      <c r="U33">
        <v>6.4</v>
      </c>
      <c r="V33">
        <v>2.5</v>
      </c>
      <c r="W33">
        <v>18314</v>
      </c>
      <c r="X33">
        <v>621020</v>
      </c>
    </row>
    <row r="34" spans="1:24" x14ac:dyDescent="0.45">
      <c r="A34" t="s">
        <v>181</v>
      </c>
      <c r="B34" t="s">
        <v>26</v>
      </c>
      <c r="C34">
        <v>84</v>
      </c>
      <c r="D34">
        <v>355</v>
      </c>
      <c r="E34">
        <v>13</v>
      </c>
      <c r="F34">
        <v>45</v>
      </c>
      <c r="G34">
        <v>59</v>
      </c>
      <c r="H34">
        <v>2</v>
      </c>
      <c r="I34" s="19">
        <v>3.9E-2</v>
      </c>
      <c r="J34" s="19">
        <v>0.18</v>
      </c>
      <c r="K34">
        <v>0.17100000000000001</v>
      </c>
      <c r="L34">
        <v>0.35399999999999998</v>
      </c>
      <c r="M34">
        <v>0.317</v>
      </c>
      <c r="N34">
        <v>0.34100000000000003</v>
      </c>
      <c r="O34">
        <v>0.48799999999999999</v>
      </c>
      <c r="P34">
        <v>0.35299999999999998</v>
      </c>
      <c r="R34">
        <v>133</v>
      </c>
      <c r="S34">
        <v>-0.7</v>
      </c>
      <c r="T34">
        <v>12.7</v>
      </c>
      <c r="U34">
        <v>-0.7</v>
      </c>
      <c r="V34">
        <v>2.5</v>
      </c>
      <c r="W34">
        <v>12552</v>
      </c>
      <c r="X34">
        <v>553993</v>
      </c>
    </row>
    <row r="35" spans="1:24" x14ac:dyDescent="0.45">
      <c r="A35" t="s">
        <v>83</v>
      </c>
      <c r="B35" t="s">
        <v>1336</v>
      </c>
      <c r="C35">
        <v>80</v>
      </c>
      <c r="D35">
        <v>341</v>
      </c>
      <c r="E35">
        <v>15</v>
      </c>
      <c r="F35">
        <v>43</v>
      </c>
      <c r="G35">
        <v>40</v>
      </c>
      <c r="H35">
        <v>26</v>
      </c>
      <c r="I35" s="19">
        <v>8.2000000000000003E-2</v>
      </c>
      <c r="J35" s="19">
        <v>0.246</v>
      </c>
      <c r="K35">
        <v>0.19400000000000001</v>
      </c>
      <c r="L35">
        <v>0.32100000000000001</v>
      </c>
      <c r="M35">
        <v>0.26800000000000002</v>
      </c>
      <c r="N35">
        <v>0.33100000000000002</v>
      </c>
      <c r="O35">
        <v>0.46100000000000002</v>
      </c>
      <c r="P35">
        <v>0.34</v>
      </c>
      <c r="R35">
        <v>119</v>
      </c>
      <c r="S35">
        <v>4.3</v>
      </c>
      <c r="T35">
        <v>11.6</v>
      </c>
      <c r="U35">
        <v>0.8</v>
      </c>
      <c r="V35">
        <v>2.4</v>
      </c>
      <c r="W35">
        <v>18882</v>
      </c>
      <c r="X35">
        <v>664040</v>
      </c>
    </row>
    <row r="36" spans="1:24" x14ac:dyDescent="0.45">
      <c r="A36" t="s">
        <v>1081</v>
      </c>
      <c r="B36" t="s">
        <v>96</v>
      </c>
      <c r="C36">
        <v>91</v>
      </c>
      <c r="D36">
        <v>399</v>
      </c>
      <c r="E36">
        <v>15</v>
      </c>
      <c r="F36">
        <v>49</v>
      </c>
      <c r="G36">
        <v>48</v>
      </c>
      <c r="H36">
        <v>13</v>
      </c>
      <c r="I36" s="19">
        <v>0.105</v>
      </c>
      <c r="J36" s="19">
        <v>0.28599999999999998</v>
      </c>
      <c r="K36">
        <v>0.21199999999999999</v>
      </c>
      <c r="L36">
        <v>0.36399999999999999</v>
      </c>
      <c r="M36">
        <v>0.27500000000000002</v>
      </c>
      <c r="N36">
        <v>0.35599999999999998</v>
      </c>
      <c r="O36">
        <v>0.48699999999999999</v>
      </c>
      <c r="P36">
        <v>0.36199999999999999</v>
      </c>
      <c r="R36">
        <v>136</v>
      </c>
      <c r="S36">
        <v>0</v>
      </c>
      <c r="T36">
        <v>17.100000000000001</v>
      </c>
      <c r="U36">
        <v>-7</v>
      </c>
      <c r="V36">
        <v>2.4</v>
      </c>
      <c r="W36">
        <v>5361</v>
      </c>
      <c r="X36">
        <v>518692</v>
      </c>
    </row>
    <row r="37" spans="1:24" x14ac:dyDescent="0.45">
      <c r="A37" t="s">
        <v>46</v>
      </c>
      <c r="B37" t="s">
        <v>47</v>
      </c>
      <c r="C37">
        <v>96</v>
      </c>
      <c r="D37">
        <v>409</v>
      </c>
      <c r="E37">
        <v>22</v>
      </c>
      <c r="F37">
        <v>57</v>
      </c>
      <c r="G37">
        <v>51</v>
      </c>
      <c r="H37">
        <v>0</v>
      </c>
      <c r="I37" s="19">
        <v>9.5000000000000001E-2</v>
      </c>
      <c r="J37" s="19">
        <v>0.27100000000000002</v>
      </c>
      <c r="K37">
        <v>0.23</v>
      </c>
      <c r="L37">
        <v>0.37</v>
      </c>
      <c r="M37">
        <v>0.29799999999999999</v>
      </c>
      <c r="N37">
        <v>0.36699999999999999</v>
      </c>
      <c r="O37">
        <v>0.52700000000000002</v>
      </c>
      <c r="P37">
        <v>0.38200000000000001</v>
      </c>
      <c r="R37">
        <v>146</v>
      </c>
      <c r="S37">
        <v>-2.7</v>
      </c>
      <c r="T37">
        <v>19.899999999999999</v>
      </c>
      <c r="U37">
        <v>-10.4</v>
      </c>
      <c r="V37">
        <v>2.4</v>
      </c>
      <c r="W37">
        <v>24610</v>
      </c>
      <c r="X37">
        <v>680757</v>
      </c>
    </row>
    <row r="38" spans="1:24" x14ac:dyDescent="0.45">
      <c r="A38" t="s">
        <v>1117</v>
      </c>
      <c r="B38" t="s">
        <v>68</v>
      </c>
      <c r="C38">
        <v>82</v>
      </c>
      <c r="D38">
        <v>309</v>
      </c>
      <c r="E38">
        <v>6</v>
      </c>
      <c r="F38">
        <v>44</v>
      </c>
      <c r="G38">
        <v>40</v>
      </c>
      <c r="H38">
        <v>18</v>
      </c>
      <c r="I38" s="19">
        <v>5.8000000000000003E-2</v>
      </c>
      <c r="J38" s="19">
        <v>0.16200000000000001</v>
      </c>
      <c r="K38">
        <v>0.13500000000000001</v>
      </c>
      <c r="L38">
        <v>0.34799999999999998</v>
      </c>
      <c r="M38">
        <v>0.30199999999999999</v>
      </c>
      <c r="N38">
        <v>0.36799999999999999</v>
      </c>
      <c r="O38">
        <v>0.436</v>
      </c>
      <c r="P38">
        <v>0.35099999999999998</v>
      </c>
      <c r="R38">
        <v>125</v>
      </c>
      <c r="S38">
        <v>3.1</v>
      </c>
      <c r="T38">
        <v>12.3</v>
      </c>
      <c r="U38">
        <v>0.5</v>
      </c>
      <c r="V38">
        <v>2.4</v>
      </c>
      <c r="W38">
        <v>22275</v>
      </c>
      <c r="X38">
        <v>669394</v>
      </c>
    </row>
    <row r="39" spans="1:24" x14ac:dyDescent="0.45">
      <c r="A39" t="s">
        <v>1083</v>
      </c>
      <c r="B39" t="s">
        <v>43</v>
      </c>
      <c r="C39">
        <v>78</v>
      </c>
      <c r="D39">
        <v>311</v>
      </c>
      <c r="E39">
        <v>16</v>
      </c>
      <c r="F39">
        <v>45</v>
      </c>
      <c r="G39">
        <v>46</v>
      </c>
      <c r="H39">
        <v>5</v>
      </c>
      <c r="I39" s="19">
        <v>0.09</v>
      </c>
      <c r="J39" s="19">
        <v>0.26400000000000001</v>
      </c>
      <c r="K39">
        <v>0.252</v>
      </c>
      <c r="L39">
        <v>0.309</v>
      </c>
      <c r="M39">
        <v>0.25900000000000001</v>
      </c>
      <c r="N39">
        <v>0.33400000000000002</v>
      </c>
      <c r="O39">
        <v>0.51100000000000001</v>
      </c>
      <c r="P39">
        <v>0.35899999999999999</v>
      </c>
      <c r="R39">
        <v>139</v>
      </c>
      <c r="S39">
        <v>1.8</v>
      </c>
      <c r="T39">
        <v>16</v>
      </c>
      <c r="U39">
        <v>-3.6</v>
      </c>
      <c r="V39">
        <v>2.2999999999999998</v>
      </c>
      <c r="W39">
        <v>21534</v>
      </c>
      <c r="X39">
        <v>663728</v>
      </c>
    </row>
    <row r="40" spans="1:24" x14ac:dyDescent="0.45">
      <c r="A40" t="s">
        <v>137</v>
      </c>
      <c r="B40" t="s">
        <v>98</v>
      </c>
      <c r="C40">
        <v>73</v>
      </c>
      <c r="D40">
        <v>306</v>
      </c>
      <c r="E40">
        <v>12</v>
      </c>
      <c r="F40">
        <v>41</v>
      </c>
      <c r="G40">
        <v>35</v>
      </c>
      <c r="H40">
        <v>12</v>
      </c>
      <c r="I40" s="19">
        <v>7.4999999999999997E-2</v>
      </c>
      <c r="J40" s="19">
        <v>0.23499999999999999</v>
      </c>
      <c r="K40">
        <v>0.16200000000000001</v>
      </c>
      <c r="L40">
        <v>0.32300000000000001</v>
      </c>
      <c r="M40">
        <v>0.27</v>
      </c>
      <c r="N40">
        <v>0.33300000000000002</v>
      </c>
      <c r="O40">
        <v>0.432</v>
      </c>
      <c r="P40">
        <v>0.33400000000000002</v>
      </c>
      <c r="R40">
        <v>124</v>
      </c>
      <c r="S40">
        <v>1.1000000000000001</v>
      </c>
      <c r="T40">
        <v>9.5</v>
      </c>
      <c r="U40">
        <v>2.6</v>
      </c>
      <c r="V40">
        <v>2.2999999999999998</v>
      </c>
      <c r="W40">
        <v>2396</v>
      </c>
      <c r="X40">
        <v>467793</v>
      </c>
    </row>
    <row r="41" spans="1:24" x14ac:dyDescent="0.45">
      <c r="A41" t="s">
        <v>58</v>
      </c>
      <c r="B41" t="s">
        <v>26</v>
      </c>
      <c r="C41">
        <v>89</v>
      </c>
      <c r="D41">
        <v>390</v>
      </c>
      <c r="E41">
        <v>10</v>
      </c>
      <c r="F41">
        <v>53</v>
      </c>
      <c r="G41">
        <v>42</v>
      </c>
      <c r="H41">
        <v>13</v>
      </c>
      <c r="I41" s="19">
        <v>6.7000000000000004E-2</v>
      </c>
      <c r="J41" s="19">
        <v>0.17899999999999999</v>
      </c>
      <c r="K41">
        <v>0.13100000000000001</v>
      </c>
      <c r="L41">
        <v>0.35399999999999998</v>
      </c>
      <c r="M41">
        <v>0.30299999999999999</v>
      </c>
      <c r="N41">
        <v>0.35599999999999998</v>
      </c>
      <c r="O41">
        <v>0.433</v>
      </c>
      <c r="P41">
        <v>0.34499999999999997</v>
      </c>
      <c r="R41">
        <v>127</v>
      </c>
      <c r="S41">
        <v>-0.4</v>
      </c>
      <c r="T41">
        <v>11.8</v>
      </c>
      <c r="U41">
        <v>-2.5</v>
      </c>
      <c r="V41">
        <v>2.2999999999999998</v>
      </c>
      <c r="W41">
        <v>31347</v>
      </c>
      <c r="X41">
        <v>687263</v>
      </c>
    </row>
    <row r="42" spans="1:24" x14ac:dyDescent="0.45">
      <c r="A42" t="s">
        <v>180</v>
      </c>
      <c r="B42" t="s">
        <v>78</v>
      </c>
      <c r="C42">
        <v>86</v>
      </c>
      <c r="D42">
        <v>342</v>
      </c>
      <c r="E42">
        <v>13</v>
      </c>
      <c r="F42">
        <v>38</v>
      </c>
      <c r="G42">
        <v>39</v>
      </c>
      <c r="H42">
        <v>4</v>
      </c>
      <c r="I42" s="19">
        <v>0.123</v>
      </c>
      <c r="J42" s="19">
        <v>0.161</v>
      </c>
      <c r="K42">
        <v>0.193</v>
      </c>
      <c r="L42">
        <v>0.26600000000000001</v>
      </c>
      <c r="M42">
        <v>0.251</v>
      </c>
      <c r="N42">
        <v>0.34799999999999998</v>
      </c>
      <c r="O42">
        <v>0.44400000000000001</v>
      </c>
      <c r="P42">
        <v>0.34599999999999997</v>
      </c>
      <c r="R42">
        <v>127</v>
      </c>
      <c r="S42">
        <v>-0.4</v>
      </c>
      <c r="T42">
        <v>10.199999999999999</v>
      </c>
      <c r="U42">
        <v>0.6</v>
      </c>
      <c r="V42">
        <v>2.2999999999999998</v>
      </c>
      <c r="W42">
        <v>27479</v>
      </c>
      <c r="X42">
        <v>691026</v>
      </c>
    </row>
    <row r="43" spans="1:24" x14ac:dyDescent="0.45">
      <c r="A43" t="s">
        <v>1082</v>
      </c>
      <c r="B43" t="s">
        <v>103</v>
      </c>
      <c r="C43">
        <v>84</v>
      </c>
      <c r="D43">
        <v>344</v>
      </c>
      <c r="E43">
        <v>21</v>
      </c>
      <c r="F43">
        <v>43</v>
      </c>
      <c r="G43">
        <v>56</v>
      </c>
      <c r="H43">
        <v>0</v>
      </c>
      <c r="I43" s="19">
        <v>7.2999999999999995E-2</v>
      </c>
      <c r="J43" s="19">
        <v>0.29099999999999998</v>
      </c>
      <c r="K43">
        <v>0.252</v>
      </c>
      <c r="L43">
        <v>0.33300000000000002</v>
      </c>
      <c r="M43">
        <v>0.27500000000000002</v>
      </c>
      <c r="N43">
        <v>0.33100000000000002</v>
      </c>
      <c r="O43">
        <v>0.52700000000000002</v>
      </c>
      <c r="P43">
        <v>0.36499999999999999</v>
      </c>
      <c r="R43">
        <v>140</v>
      </c>
      <c r="S43">
        <v>-1.9</v>
      </c>
      <c r="T43">
        <v>14.4</v>
      </c>
      <c r="U43">
        <v>-3.9</v>
      </c>
      <c r="V43">
        <v>2.2999999999999998</v>
      </c>
      <c r="W43">
        <v>21523</v>
      </c>
      <c r="X43">
        <v>663697</v>
      </c>
    </row>
    <row r="44" spans="1:24" x14ac:dyDescent="0.45">
      <c r="A44" t="s">
        <v>117</v>
      </c>
      <c r="B44" t="s">
        <v>118</v>
      </c>
      <c r="C44">
        <v>68</v>
      </c>
      <c r="D44">
        <v>290</v>
      </c>
      <c r="E44">
        <v>11</v>
      </c>
      <c r="F44">
        <v>37</v>
      </c>
      <c r="G44">
        <v>41</v>
      </c>
      <c r="H44">
        <v>3</v>
      </c>
      <c r="I44" s="19">
        <v>0.10299999999999999</v>
      </c>
      <c r="J44" s="19">
        <v>0.26900000000000002</v>
      </c>
      <c r="K44">
        <v>0.224</v>
      </c>
      <c r="L44">
        <v>0.36099999999999999</v>
      </c>
      <c r="M44">
        <v>0.27800000000000002</v>
      </c>
      <c r="N44">
        <v>0.36299999999999999</v>
      </c>
      <c r="O44">
        <v>0.502</v>
      </c>
      <c r="P44">
        <v>0.371</v>
      </c>
      <c r="R44">
        <v>144</v>
      </c>
      <c r="S44">
        <v>0</v>
      </c>
      <c r="T44">
        <v>14.8</v>
      </c>
      <c r="U44">
        <v>-2.6</v>
      </c>
      <c r="V44">
        <v>2.2000000000000002</v>
      </c>
      <c r="W44">
        <v>20391</v>
      </c>
      <c r="X44">
        <v>671277</v>
      </c>
    </row>
    <row r="45" spans="1:24" x14ac:dyDescent="0.45">
      <c r="A45" t="s">
        <v>217</v>
      </c>
      <c r="B45" t="s">
        <v>1336</v>
      </c>
      <c r="C45">
        <v>87</v>
      </c>
      <c r="D45">
        <v>360</v>
      </c>
      <c r="E45">
        <v>11</v>
      </c>
      <c r="F45">
        <v>48</v>
      </c>
      <c r="G45">
        <v>34</v>
      </c>
      <c r="H45">
        <v>13</v>
      </c>
      <c r="I45" s="19">
        <v>0.114</v>
      </c>
      <c r="J45" s="19">
        <v>0.23100000000000001</v>
      </c>
      <c r="K45">
        <v>0.186</v>
      </c>
      <c r="L45">
        <v>0.32</v>
      </c>
      <c r="M45">
        <v>0.26</v>
      </c>
      <c r="N45">
        <v>0.38100000000000001</v>
      </c>
      <c r="O45">
        <v>0.44600000000000001</v>
      </c>
      <c r="P45">
        <v>0.36299999999999999</v>
      </c>
      <c r="R45">
        <v>143</v>
      </c>
      <c r="S45">
        <v>-0.6</v>
      </c>
      <c r="T45">
        <v>17.399999999999999</v>
      </c>
      <c r="U45">
        <v>-8.1999999999999993</v>
      </c>
      <c r="V45">
        <v>2.2000000000000002</v>
      </c>
      <c r="W45">
        <v>19955</v>
      </c>
      <c r="X45">
        <v>666158</v>
      </c>
    </row>
    <row r="46" spans="1:24" x14ac:dyDescent="0.45">
      <c r="A46" t="s">
        <v>1085</v>
      </c>
      <c r="B46" t="s">
        <v>86</v>
      </c>
      <c r="C46">
        <v>76</v>
      </c>
      <c r="D46">
        <v>291</v>
      </c>
      <c r="E46">
        <v>3</v>
      </c>
      <c r="F46">
        <v>27</v>
      </c>
      <c r="G46">
        <v>26</v>
      </c>
      <c r="H46">
        <v>1</v>
      </c>
      <c r="I46" s="19">
        <v>8.8999999999999996E-2</v>
      </c>
      <c r="J46" s="19">
        <v>0.22700000000000001</v>
      </c>
      <c r="K46">
        <v>7.2999999999999995E-2</v>
      </c>
      <c r="L46">
        <v>0.26</v>
      </c>
      <c r="M46">
        <v>0.20599999999999999</v>
      </c>
      <c r="N46">
        <v>0.27500000000000002</v>
      </c>
      <c r="O46">
        <v>0.27900000000000003</v>
      </c>
      <c r="P46">
        <v>0.25</v>
      </c>
      <c r="R46">
        <v>60</v>
      </c>
      <c r="S46">
        <v>0.2</v>
      </c>
      <c r="T46">
        <v>-13.7</v>
      </c>
      <c r="U46">
        <v>24.6</v>
      </c>
      <c r="V46">
        <v>2.1</v>
      </c>
      <c r="W46">
        <v>19290</v>
      </c>
      <c r="X46">
        <v>668227</v>
      </c>
    </row>
    <row r="47" spans="1:24" x14ac:dyDescent="0.45">
      <c r="A47" t="s">
        <v>1114</v>
      </c>
      <c r="B47" t="s">
        <v>49</v>
      </c>
      <c r="C47">
        <v>85</v>
      </c>
      <c r="D47">
        <v>373</v>
      </c>
      <c r="E47">
        <v>10</v>
      </c>
      <c r="F47">
        <v>50</v>
      </c>
      <c r="G47">
        <v>32</v>
      </c>
      <c r="H47">
        <v>9</v>
      </c>
      <c r="I47" s="19">
        <v>9.7000000000000003E-2</v>
      </c>
      <c r="J47" s="19">
        <v>9.9000000000000005E-2</v>
      </c>
      <c r="K47">
        <v>0.127</v>
      </c>
      <c r="L47">
        <v>0.27</v>
      </c>
      <c r="M47">
        <v>0.26200000000000001</v>
      </c>
      <c r="N47">
        <v>0.34</v>
      </c>
      <c r="O47">
        <v>0.38900000000000001</v>
      </c>
      <c r="P47">
        <v>0.32300000000000001</v>
      </c>
      <c r="R47">
        <v>111</v>
      </c>
      <c r="S47">
        <v>0.9</v>
      </c>
      <c r="T47">
        <v>5.5</v>
      </c>
      <c r="U47">
        <v>2.5</v>
      </c>
      <c r="V47">
        <v>2.1</v>
      </c>
      <c r="W47">
        <v>9777</v>
      </c>
      <c r="X47">
        <v>571448</v>
      </c>
    </row>
    <row r="48" spans="1:24" x14ac:dyDescent="0.45">
      <c r="A48" t="s">
        <v>79</v>
      </c>
      <c r="B48" t="s">
        <v>35</v>
      </c>
      <c r="C48">
        <v>90</v>
      </c>
      <c r="D48">
        <v>343</v>
      </c>
      <c r="E48">
        <v>14</v>
      </c>
      <c r="F48">
        <v>54</v>
      </c>
      <c r="G48">
        <v>39</v>
      </c>
      <c r="H48">
        <v>5</v>
      </c>
      <c r="I48" s="19">
        <v>0.09</v>
      </c>
      <c r="J48" s="19">
        <v>0.30599999999999999</v>
      </c>
      <c r="K48">
        <v>0.183</v>
      </c>
      <c r="L48">
        <v>0.309</v>
      </c>
      <c r="M48">
        <v>0.23499999999999999</v>
      </c>
      <c r="N48">
        <v>0.315</v>
      </c>
      <c r="O48">
        <v>0.41799999999999998</v>
      </c>
      <c r="P48">
        <v>0.31900000000000001</v>
      </c>
      <c r="R48">
        <v>110</v>
      </c>
      <c r="S48">
        <v>0.3</v>
      </c>
      <c r="T48">
        <v>4.3</v>
      </c>
      <c r="U48">
        <v>4.2</v>
      </c>
      <c r="V48">
        <v>2.1</v>
      </c>
      <c r="W48">
        <v>17988</v>
      </c>
      <c r="X48">
        <v>663886</v>
      </c>
    </row>
    <row r="49" spans="1:24" x14ac:dyDescent="0.45">
      <c r="A49" t="s">
        <v>1091</v>
      </c>
      <c r="B49" t="s">
        <v>41</v>
      </c>
      <c r="C49">
        <v>82</v>
      </c>
      <c r="D49">
        <v>315</v>
      </c>
      <c r="E49">
        <v>13</v>
      </c>
      <c r="F49">
        <v>43</v>
      </c>
      <c r="G49">
        <v>42</v>
      </c>
      <c r="H49">
        <v>0</v>
      </c>
      <c r="I49" s="19">
        <v>8.8999999999999996E-2</v>
      </c>
      <c r="J49" s="19">
        <v>0.21299999999999999</v>
      </c>
      <c r="K49">
        <v>0.20300000000000001</v>
      </c>
      <c r="L49">
        <v>0.30199999999999999</v>
      </c>
      <c r="M49">
        <v>0.26300000000000001</v>
      </c>
      <c r="N49">
        <v>0.34</v>
      </c>
      <c r="O49">
        <v>0.46600000000000003</v>
      </c>
      <c r="P49">
        <v>0.34799999999999998</v>
      </c>
      <c r="R49">
        <v>118</v>
      </c>
      <c r="S49">
        <v>-2.2000000000000002</v>
      </c>
      <c r="T49">
        <v>4.7</v>
      </c>
      <c r="U49">
        <v>4.3</v>
      </c>
      <c r="V49">
        <v>2</v>
      </c>
      <c r="W49">
        <v>17338</v>
      </c>
      <c r="X49">
        <v>650489</v>
      </c>
    </row>
    <row r="50" spans="1:24" x14ac:dyDescent="0.45">
      <c r="A50" t="s">
        <v>91</v>
      </c>
      <c r="B50" t="s">
        <v>61</v>
      </c>
      <c r="C50">
        <v>82</v>
      </c>
      <c r="D50">
        <v>340</v>
      </c>
      <c r="E50">
        <v>10</v>
      </c>
      <c r="F50">
        <v>37</v>
      </c>
      <c r="G50">
        <v>36</v>
      </c>
      <c r="H50">
        <v>8</v>
      </c>
      <c r="I50" s="19">
        <v>8.5000000000000006E-2</v>
      </c>
      <c r="J50" s="19">
        <v>0.2</v>
      </c>
      <c r="K50">
        <v>0.151</v>
      </c>
      <c r="L50">
        <v>0.30599999999999999</v>
      </c>
      <c r="M50">
        <v>0.26200000000000001</v>
      </c>
      <c r="N50">
        <v>0.34300000000000003</v>
      </c>
      <c r="O50">
        <v>0.41299999999999998</v>
      </c>
      <c r="P50">
        <v>0.33200000000000002</v>
      </c>
      <c r="R50">
        <v>116</v>
      </c>
      <c r="S50">
        <v>0</v>
      </c>
      <c r="T50">
        <v>6.3</v>
      </c>
      <c r="U50">
        <v>1.9</v>
      </c>
      <c r="V50">
        <v>2</v>
      </c>
      <c r="W50">
        <v>18360</v>
      </c>
      <c r="X50">
        <v>663586</v>
      </c>
    </row>
    <row r="51" spans="1:24" x14ac:dyDescent="0.45">
      <c r="A51" t="s">
        <v>175</v>
      </c>
      <c r="B51" t="s">
        <v>41</v>
      </c>
      <c r="C51">
        <v>90</v>
      </c>
      <c r="D51">
        <v>382</v>
      </c>
      <c r="E51">
        <v>11</v>
      </c>
      <c r="F51">
        <v>60</v>
      </c>
      <c r="G51">
        <v>38</v>
      </c>
      <c r="H51">
        <v>8</v>
      </c>
      <c r="I51" s="19">
        <v>0.115</v>
      </c>
      <c r="J51" s="19">
        <v>0.20899999999999999</v>
      </c>
      <c r="K51">
        <v>0.17100000000000001</v>
      </c>
      <c r="L51">
        <v>0.3</v>
      </c>
      <c r="M51">
        <v>0.255</v>
      </c>
      <c r="N51">
        <v>0.35399999999999998</v>
      </c>
      <c r="O51">
        <v>0.42499999999999999</v>
      </c>
      <c r="P51">
        <v>0.34100000000000003</v>
      </c>
      <c r="R51">
        <v>114</v>
      </c>
      <c r="S51">
        <v>0.5</v>
      </c>
      <c r="T51">
        <v>6.8</v>
      </c>
      <c r="U51">
        <v>-0.4</v>
      </c>
      <c r="V51">
        <v>2</v>
      </c>
      <c r="W51">
        <v>26368</v>
      </c>
      <c r="X51">
        <v>668709</v>
      </c>
    </row>
    <row r="52" spans="1:24" x14ac:dyDescent="0.45">
      <c r="A52" t="s">
        <v>1079</v>
      </c>
      <c r="B52" t="s">
        <v>84</v>
      </c>
      <c r="C52">
        <v>87</v>
      </c>
      <c r="D52">
        <v>372</v>
      </c>
      <c r="E52">
        <v>21</v>
      </c>
      <c r="F52">
        <v>48</v>
      </c>
      <c r="G52">
        <v>43</v>
      </c>
      <c r="H52">
        <v>1</v>
      </c>
      <c r="I52" s="19">
        <v>6.2E-2</v>
      </c>
      <c r="J52" s="19">
        <v>0.26600000000000001</v>
      </c>
      <c r="K52">
        <v>0.23899999999999999</v>
      </c>
      <c r="L52">
        <v>0.314</v>
      </c>
      <c r="M52">
        <v>0.26500000000000001</v>
      </c>
      <c r="N52">
        <v>0.32800000000000001</v>
      </c>
      <c r="O52">
        <v>0.504</v>
      </c>
      <c r="P52">
        <v>0.35599999999999998</v>
      </c>
      <c r="R52">
        <v>128</v>
      </c>
      <c r="S52">
        <v>-0.2</v>
      </c>
      <c r="T52">
        <v>12</v>
      </c>
      <c r="U52">
        <v>-5.3</v>
      </c>
      <c r="V52">
        <v>2</v>
      </c>
      <c r="W52">
        <v>29591</v>
      </c>
      <c r="X52">
        <v>681297</v>
      </c>
    </row>
    <row r="53" spans="1:24" x14ac:dyDescent="0.45">
      <c r="A53" t="s">
        <v>171</v>
      </c>
      <c r="B53" t="s">
        <v>47</v>
      </c>
      <c r="C53">
        <v>73</v>
      </c>
      <c r="D53">
        <v>306</v>
      </c>
      <c r="E53">
        <v>16</v>
      </c>
      <c r="F53">
        <v>41</v>
      </c>
      <c r="G53">
        <v>38</v>
      </c>
      <c r="H53">
        <v>0</v>
      </c>
      <c r="I53" s="19">
        <v>7.4999999999999997E-2</v>
      </c>
      <c r="J53" s="19">
        <v>0.25800000000000001</v>
      </c>
      <c r="K53">
        <v>0.23699999999999999</v>
      </c>
      <c r="L53">
        <v>0.308</v>
      </c>
      <c r="M53">
        <v>0.26300000000000001</v>
      </c>
      <c r="N53">
        <v>0.32400000000000001</v>
      </c>
      <c r="O53">
        <v>0.5</v>
      </c>
      <c r="P53">
        <v>0.35199999999999998</v>
      </c>
      <c r="R53">
        <v>126</v>
      </c>
      <c r="S53">
        <v>-0.8</v>
      </c>
      <c r="T53">
        <v>8.6</v>
      </c>
      <c r="U53">
        <v>-0.2</v>
      </c>
      <c r="V53">
        <v>1.9</v>
      </c>
      <c r="W53">
        <v>22184</v>
      </c>
      <c r="X53">
        <v>668901</v>
      </c>
    </row>
    <row r="54" spans="1:24" x14ac:dyDescent="0.45">
      <c r="A54" t="s">
        <v>1118</v>
      </c>
      <c r="B54" t="s">
        <v>125</v>
      </c>
      <c r="C54">
        <v>92</v>
      </c>
      <c r="D54">
        <v>327</v>
      </c>
      <c r="E54">
        <v>3</v>
      </c>
      <c r="F54">
        <v>49</v>
      </c>
      <c r="G54">
        <v>23</v>
      </c>
      <c r="H54">
        <v>16</v>
      </c>
      <c r="I54" s="19">
        <v>6.0999999999999999E-2</v>
      </c>
      <c r="J54" s="19">
        <v>0.19</v>
      </c>
      <c r="K54">
        <v>9.1999999999999998E-2</v>
      </c>
      <c r="L54">
        <v>0.312</v>
      </c>
      <c r="M54">
        <v>0.254</v>
      </c>
      <c r="N54">
        <v>0.314</v>
      </c>
      <c r="O54">
        <v>0.34599999999999997</v>
      </c>
      <c r="P54">
        <v>0.29299999999999998</v>
      </c>
      <c r="R54">
        <v>88</v>
      </c>
      <c r="S54">
        <v>2.4</v>
      </c>
      <c r="T54">
        <v>-2.5</v>
      </c>
      <c r="U54">
        <v>10</v>
      </c>
      <c r="V54">
        <v>1.9</v>
      </c>
      <c r="W54">
        <v>22515</v>
      </c>
      <c r="X54">
        <v>671218</v>
      </c>
    </row>
    <row r="55" spans="1:24" x14ac:dyDescent="0.45">
      <c r="A55" t="s">
        <v>44</v>
      </c>
      <c r="B55" t="s">
        <v>45</v>
      </c>
      <c r="C55">
        <v>80</v>
      </c>
      <c r="D55">
        <v>341</v>
      </c>
      <c r="E55">
        <v>8</v>
      </c>
      <c r="F55">
        <v>35</v>
      </c>
      <c r="G55">
        <v>43</v>
      </c>
      <c r="H55">
        <v>3</v>
      </c>
      <c r="I55" s="19">
        <v>6.5000000000000002E-2</v>
      </c>
      <c r="J55" s="19">
        <v>0.13200000000000001</v>
      </c>
      <c r="K55">
        <v>0.16</v>
      </c>
      <c r="L55">
        <v>0.29699999999999999</v>
      </c>
      <c r="M55">
        <v>0.27500000000000002</v>
      </c>
      <c r="N55">
        <v>0.32600000000000001</v>
      </c>
      <c r="O55">
        <v>0.435</v>
      </c>
      <c r="P55">
        <v>0.32800000000000001</v>
      </c>
      <c r="R55">
        <v>110</v>
      </c>
      <c r="S55">
        <v>-1</v>
      </c>
      <c r="T55">
        <v>3.2</v>
      </c>
      <c r="U55">
        <v>3.7</v>
      </c>
      <c r="V55">
        <v>1.9</v>
      </c>
      <c r="W55">
        <v>20454</v>
      </c>
      <c r="X55">
        <v>665862</v>
      </c>
    </row>
    <row r="56" spans="1:24" x14ac:dyDescent="0.45">
      <c r="A56" t="s">
        <v>1088</v>
      </c>
      <c r="B56" t="s">
        <v>86</v>
      </c>
      <c r="C56">
        <v>89</v>
      </c>
      <c r="D56">
        <v>384</v>
      </c>
      <c r="E56">
        <v>18</v>
      </c>
      <c r="F56">
        <v>37</v>
      </c>
      <c r="G56">
        <v>58</v>
      </c>
      <c r="H56">
        <v>4</v>
      </c>
      <c r="I56" s="19">
        <v>7.2999999999999995E-2</v>
      </c>
      <c r="J56" s="19">
        <v>0.26300000000000001</v>
      </c>
      <c r="K56">
        <v>0.214</v>
      </c>
      <c r="L56">
        <v>0.32800000000000001</v>
      </c>
      <c r="M56">
        <v>0.27100000000000002</v>
      </c>
      <c r="N56">
        <v>0.32600000000000001</v>
      </c>
      <c r="O56">
        <v>0.48599999999999999</v>
      </c>
      <c r="P56">
        <v>0.34499999999999997</v>
      </c>
      <c r="R56">
        <v>124</v>
      </c>
      <c r="S56">
        <v>-0.2</v>
      </c>
      <c r="T56">
        <v>11</v>
      </c>
      <c r="U56">
        <v>-5.8</v>
      </c>
      <c r="V56">
        <v>1.9</v>
      </c>
      <c r="W56">
        <v>5417</v>
      </c>
      <c r="X56">
        <v>514888</v>
      </c>
    </row>
    <row r="57" spans="1:24" x14ac:dyDescent="0.45">
      <c r="A57" t="s">
        <v>89</v>
      </c>
      <c r="B57" t="s">
        <v>90</v>
      </c>
      <c r="C57">
        <v>90</v>
      </c>
      <c r="D57">
        <v>406</v>
      </c>
      <c r="E57">
        <v>10</v>
      </c>
      <c r="F57">
        <v>54</v>
      </c>
      <c r="G57">
        <v>35</v>
      </c>
      <c r="H57">
        <v>3</v>
      </c>
      <c r="I57" s="19">
        <v>5.8999999999999997E-2</v>
      </c>
      <c r="J57" s="19">
        <v>0.17499999999999999</v>
      </c>
      <c r="K57">
        <v>0.13500000000000001</v>
      </c>
      <c r="L57">
        <v>0.30099999999999999</v>
      </c>
      <c r="M57">
        <v>0.26500000000000001</v>
      </c>
      <c r="N57">
        <v>0.309</v>
      </c>
      <c r="O57">
        <v>0.39900000000000002</v>
      </c>
      <c r="P57">
        <v>0.308</v>
      </c>
      <c r="R57">
        <v>99</v>
      </c>
      <c r="S57">
        <v>0</v>
      </c>
      <c r="T57">
        <v>-0.7</v>
      </c>
      <c r="U57">
        <v>5</v>
      </c>
      <c r="V57">
        <v>1.8</v>
      </c>
      <c r="W57">
        <v>21618</v>
      </c>
      <c r="X57">
        <v>664761</v>
      </c>
    </row>
    <row r="58" spans="1:24" x14ac:dyDescent="0.45">
      <c r="A58" t="s">
        <v>52</v>
      </c>
      <c r="B58" t="s">
        <v>53</v>
      </c>
      <c r="C58">
        <v>88</v>
      </c>
      <c r="D58">
        <v>386</v>
      </c>
      <c r="E58">
        <v>15</v>
      </c>
      <c r="F58">
        <v>49</v>
      </c>
      <c r="G58">
        <v>50</v>
      </c>
      <c r="H58">
        <v>6</v>
      </c>
      <c r="I58" s="19">
        <v>0.109</v>
      </c>
      <c r="J58" s="19">
        <v>0.153</v>
      </c>
      <c r="K58">
        <v>0.182</v>
      </c>
      <c r="L58">
        <v>0.25700000000000001</v>
      </c>
      <c r="M58">
        <v>0.247</v>
      </c>
      <c r="N58">
        <v>0.35499999999999998</v>
      </c>
      <c r="O58">
        <v>0.42899999999999999</v>
      </c>
      <c r="P58">
        <v>0.34300000000000003</v>
      </c>
      <c r="R58">
        <v>124</v>
      </c>
      <c r="S58">
        <v>0.1</v>
      </c>
      <c r="T58">
        <v>11.4</v>
      </c>
      <c r="U58">
        <v>-6.6</v>
      </c>
      <c r="V58">
        <v>1.8</v>
      </c>
      <c r="W58">
        <v>10815</v>
      </c>
      <c r="X58">
        <v>595777</v>
      </c>
    </row>
    <row r="59" spans="1:24" x14ac:dyDescent="0.45">
      <c r="A59" t="s">
        <v>170</v>
      </c>
      <c r="B59" t="s">
        <v>90</v>
      </c>
      <c r="C59">
        <v>87</v>
      </c>
      <c r="D59">
        <v>360</v>
      </c>
      <c r="E59">
        <v>7</v>
      </c>
      <c r="F59">
        <v>37</v>
      </c>
      <c r="G59">
        <v>38</v>
      </c>
      <c r="H59">
        <v>4</v>
      </c>
      <c r="I59" s="19">
        <v>6.0999999999999999E-2</v>
      </c>
      <c r="J59" s="19">
        <v>0.114</v>
      </c>
      <c r="K59">
        <v>0.124</v>
      </c>
      <c r="L59">
        <v>0.311</v>
      </c>
      <c r="M59">
        <v>0.28799999999999998</v>
      </c>
      <c r="N59">
        <v>0.34399999999999997</v>
      </c>
      <c r="O59">
        <v>0.41199999999999998</v>
      </c>
      <c r="P59">
        <v>0.33200000000000002</v>
      </c>
      <c r="R59">
        <v>115</v>
      </c>
      <c r="S59">
        <v>-0.6</v>
      </c>
      <c r="T59">
        <v>5.7</v>
      </c>
      <c r="U59">
        <v>-0.1</v>
      </c>
      <c r="V59">
        <v>1.8</v>
      </c>
      <c r="W59">
        <v>19238</v>
      </c>
      <c r="X59">
        <v>666971</v>
      </c>
    </row>
    <row r="60" spans="1:24" x14ac:dyDescent="0.45">
      <c r="A60" t="s">
        <v>106</v>
      </c>
      <c r="B60" t="s">
        <v>30</v>
      </c>
      <c r="C60">
        <v>85</v>
      </c>
      <c r="D60">
        <v>361</v>
      </c>
      <c r="E60">
        <v>16</v>
      </c>
      <c r="F60">
        <v>42</v>
      </c>
      <c r="G60">
        <v>49</v>
      </c>
      <c r="H60">
        <v>7</v>
      </c>
      <c r="I60" s="19">
        <v>7.1999999999999995E-2</v>
      </c>
      <c r="J60" s="19">
        <v>0.28000000000000003</v>
      </c>
      <c r="K60">
        <v>0.215</v>
      </c>
      <c r="L60">
        <v>0.34599999999999997</v>
      </c>
      <c r="M60">
        <v>0.27300000000000002</v>
      </c>
      <c r="N60">
        <v>0.33200000000000002</v>
      </c>
      <c r="O60">
        <v>0.48799999999999999</v>
      </c>
      <c r="P60">
        <v>0.35099999999999998</v>
      </c>
      <c r="R60">
        <v>128</v>
      </c>
      <c r="S60">
        <v>1.2</v>
      </c>
      <c r="T60">
        <v>13.1</v>
      </c>
      <c r="U60">
        <v>-7.6</v>
      </c>
      <c r="V60">
        <v>1.8</v>
      </c>
      <c r="W60">
        <v>20503</v>
      </c>
      <c r="X60">
        <v>661388</v>
      </c>
    </row>
    <row r="61" spans="1:24" x14ac:dyDescent="0.45">
      <c r="A61" t="s">
        <v>153</v>
      </c>
      <c r="B61" t="s">
        <v>90</v>
      </c>
      <c r="C61">
        <v>88</v>
      </c>
      <c r="D61">
        <v>363</v>
      </c>
      <c r="E61">
        <v>12</v>
      </c>
      <c r="F61">
        <v>43</v>
      </c>
      <c r="G61">
        <v>42</v>
      </c>
      <c r="H61">
        <v>2</v>
      </c>
      <c r="I61" s="19">
        <v>6.6000000000000003E-2</v>
      </c>
      <c r="J61" s="19">
        <v>0.13200000000000001</v>
      </c>
      <c r="K61">
        <v>0.14099999999999999</v>
      </c>
      <c r="L61">
        <v>0.27500000000000002</v>
      </c>
      <c r="M61">
        <v>0.26400000000000001</v>
      </c>
      <c r="N61">
        <v>0.315</v>
      </c>
      <c r="O61">
        <v>0.40500000000000003</v>
      </c>
      <c r="P61">
        <v>0.313</v>
      </c>
      <c r="R61">
        <v>102</v>
      </c>
      <c r="S61">
        <v>-0.5</v>
      </c>
      <c r="T61">
        <v>0.3</v>
      </c>
      <c r="U61">
        <v>5.0999999999999996</v>
      </c>
      <c r="V61">
        <v>1.8</v>
      </c>
      <c r="W61">
        <v>12927</v>
      </c>
      <c r="X61">
        <v>607043</v>
      </c>
    </row>
    <row r="62" spans="1:24" x14ac:dyDescent="0.45">
      <c r="A62" t="s">
        <v>1106</v>
      </c>
      <c r="B62" t="s">
        <v>70</v>
      </c>
      <c r="C62">
        <v>81</v>
      </c>
      <c r="D62">
        <v>315</v>
      </c>
      <c r="E62">
        <v>12</v>
      </c>
      <c r="F62">
        <v>42</v>
      </c>
      <c r="G62">
        <v>34</v>
      </c>
      <c r="H62">
        <v>0</v>
      </c>
      <c r="I62" s="19">
        <v>0.105</v>
      </c>
      <c r="J62" s="19">
        <v>0.17799999999999999</v>
      </c>
      <c r="K62">
        <v>0.193</v>
      </c>
      <c r="L62">
        <v>0.30099999999999999</v>
      </c>
      <c r="M62">
        <v>0.27400000000000002</v>
      </c>
      <c r="N62">
        <v>0.35899999999999999</v>
      </c>
      <c r="O62">
        <v>0.46700000000000003</v>
      </c>
      <c r="P62">
        <v>0.35599999999999998</v>
      </c>
      <c r="R62">
        <v>134</v>
      </c>
      <c r="S62">
        <v>-3.5</v>
      </c>
      <c r="T62">
        <v>9</v>
      </c>
      <c r="U62">
        <v>-2</v>
      </c>
      <c r="V62">
        <v>1.8</v>
      </c>
      <c r="W62">
        <v>24679</v>
      </c>
      <c r="X62">
        <v>680977</v>
      </c>
    </row>
    <row r="63" spans="1:24" x14ac:dyDescent="0.45">
      <c r="A63" t="s">
        <v>1100</v>
      </c>
      <c r="B63" t="s">
        <v>45</v>
      </c>
      <c r="C63">
        <v>70</v>
      </c>
      <c r="D63">
        <v>314</v>
      </c>
      <c r="E63">
        <v>14</v>
      </c>
      <c r="F63">
        <v>49</v>
      </c>
      <c r="G63">
        <v>42</v>
      </c>
      <c r="H63">
        <v>5</v>
      </c>
      <c r="I63" s="19">
        <v>5.3999999999999999E-2</v>
      </c>
      <c r="J63" s="19">
        <v>0.17799999999999999</v>
      </c>
      <c r="K63">
        <v>0.184</v>
      </c>
      <c r="L63">
        <v>0.29499999999999998</v>
      </c>
      <c r="M63">
        <v>0.27300000000000002</v>
      </c>
      <c r="N63">
        <v>0.318</v>
      </c>
      <c r="O63">
        <v>0.45700000000000002</v>
      </c>
      <c r="P63">
        <v>0.33500000000000002</v>
      </c>
      <c r="R63">
        <v>115</v>
      </c>
      <c r="S63">
        <v>1.3</v>
      </c>
      <c r="T63">
        <v>7</v>
      </c>
      <c r="U63">
        <v>-0.1</v>
      </c>
      <c r="V63">
        <v>1.8</v>
      </c>
      <c r="W63">
        <v>19918</v>
      </c>
      <c r="X63">
        <v>662139</v>
      </c>
    </row>
    <row r="64" spans="1:24" x14ac:dyDescent="0.45">
      <c r="A64" t="s">
        <v>69</v>
      </c>
      <c r="B64" t="s">
        <v>70</v>
      </c>
      <c r="C64">
        <v>86</v>
      </c>
      <c r="D64">
        <v>328</v>
      </c>
      <c r="E64">
        <v>9</v>
      </c>
      <c r="F64">
        <v>42</v>
      </c>
      <c r="G64">
        <v>31</v>
      </c>
      <c r="H64">
        <v>5</v>
      </c>
      <c r="I64" s="19">
        <v>8.2000000000000003E-2</v>
      </c>
      <c r="J64" s="19">
        <v>0.27700000000000002</v>
      </c>
      <c r="K64">
        <v>0.17299999999999999</v>
      </c>
      <c r="L64">
        <v>0.28100000000000003</v>
      </c>
      <c r="M64">
        <v>0.217</v>
      </c>
      <c r="N64">
        <v>0.29099999999999998</v>
      </c>
      <c r="O64">
        <v>0.39</v>
      </c>
      <c r="P64">
        <v>0.29599999999999999</v>
      </c>
      <c r="R64">
        <v>92</v>
      </c>
      <c r="S64">
        <v>0.4</v>
      </c>
      <c r="T64">
        <v>-2.5</v>
      </c>
      <c r="U64">
        <v>8.9</v>
      </c>
      <c r="V64">
        <v>1.8</v>
      </c>
      <c r="W64">
        <v>16478</v>
      </c>
      <c r="X64">
        <v>656941</v>
      </c>
    </row>
    <row r="65" spans="1:24" x14ac:dyDescent="0.45">
      <c r="A65" t="s">
        <v>130</v>
      </c>
      <c r="B65" t="s">
        <v>125</v>
      </c>
      <c r="C65">
        <v>83</v>
      </c>
      <c r="D65">
        <v>319</v>
      </c>
      <c r="E65">
        <v>10</v>
      </c>
      <c r="F65">
        <v>39</v>
      </c>
      <c r="G65">
        <v>37</v>
      </c>
      <c r="H65">
        <v>14</v>
      </c>
      <c r="I65" s="19">
        <v>0.05</v>
      </c>
      <c r="J65" s="19">
        <v>0.14399999999999999</v>
      </c>
      <c r="K65">
        <v>0.156</v>
      </c>
      <c r="L65">
        <v>0.312</v>
      </c>
      <c r="M65">
        <v>0.28799999999999998</v>
      </c>
      <c r="N65">
        <v>0.32300000000000001</v>
      </c>
      <c r="O65">
        <v>0.44400000000000001</v>
      </c>
      <c r="P65">
        <v>0.32900000000000001</v>
      </c>
      <c r="R65">
        <v>112</v>
      </c>
      <c r="S65">
        <v>-0.2</v>
      </c>
      <c r="T65">
        <v>4.3</v>
      </c>
      <c r="U65">
        <v>2.2999999999999998</v>
      </c>
      <c r="V65">
        <v>1.8</v>
      </c>
      <c r="W65">
        <v>29931</v>
      </c>
      <c r="X65">
        <v>696285</v>
      </c>
    </row>
    <row r="66" spans="1:24" x14ac:dyDescent="0.45">
      <c r="A66" t="s">
        <v>1095</v>
      </c>
      <c r="B66" t="s">
        <v>30</v>
      </c>
      <c r="C66">
        <v>84</v>
      </c>
      <c r="D66">
        <v>293</v>
      </c>
      <c r="E66">
        <v>9</v>
      </c>
      <c r="F66">
        <v>36</v>
      </c>
      <c r="G66">
        <v>34</v>
      </c>
      <c r="H66">
        <v>4</v>
      </c>
      <c r="I66" s="19">
        <v>8.5000000000000006E-2</v>
      </c>
      <c r="J66" s="19">
        <v>0.23200000000000001</v>
      </c>
      <c r="K66">
        <v>0.17</v>
      </c>
      <c r="L66">
        <v>0.32800000000000001</v>
      </c>
      <c r="M66">
        <v>0.26900000000000002</v>
      </c>
      <c r="N66">
        <v>0.33400000000000002</v>
      </c>
      <c r="O66">
        <v>0.439</v>
      </c>
      <c r="P66">
        <v>0.33600000000000002</v>
      </c>
      <c r="R66">
        <v>118</v>
      </c>
      <c r="S66">
        <v>0.4</v>
      </c>
      <c r="T66">
        <v>6.6</v>
      </c>
      <c r="U66">
        <v>1</v>
      </c>
      <c r="V66">
        <v>1.8</v>
      </c>
      <c r="W66">
        <v>27478</v>
      </c>
      <c r="X66">
        <v>672275</v>
      </c>
    </row>
    <row r="67" spans="1:24" x14ac:dyDescent="0.45">
      <c r="A67" t="s">
        <v>37</v>
      </c>
      <c r="B67" t="s">
        <v>38</v>
      </c>
      <c r="C67">
        <v>89</v>
      </c>
      <c r="D67">
        <v>387</v>
      </c>
      <c r="E67">
        <v>13</v>
      </c>
      <c r="F67">
        <v>47</v>
      </c>
      <c r="G67">
        <v>40</v>
      </c>
      <c r="H67">
        <v>3</v>
      </c>
      <c r="I67" s="19">
        <v>0.106</v>
      </c>
      <c r="J67" s="19">
        <v>0.20699999999999999</v>
      </c>
      <c r="K67">
        <v>0.17699999999999999</v>
      </c>
      <c r="L67">
        <v>0.28199999999999997</v>
      </c>
      <c r="M67">
        <v>0.24299999999999999</v>
      </c>
      <c r="N67">
        <v>0.32600000000000001</v>
      </c>
      <c r="O67">
        <v>0.42</v>
      </c>
      <c r="P67">
        <v>0.32400000000000001</v>
      </c>
      <c r="R67">
        <v>108</v>
      </c>
      <c r="S67">
        <v>-2.2999999999999998</v>
      </c>
      <c r="T67">
        <v>1.3</v>
      </c>
      <c r="U67">
        <v>2.6</v>
      </c>
      <c r="V67">
        <v>1.7</v>
      </c>
      <c r="W67">
        <v>16252</v>
      </c>
      <c r="X67">
        <v>607208</v>
      </c>
    </row>
    <row r="68" spans="1:24" x14ac:dyDescent="0.45">
      <c r="A68" t="s">
        <v>112</v>
      </c>
      <c r="B68" t="s">
        <v>76</v>
      </c>
      <c r="C68">
        <v>88</v>
      </c>
      <c r="D68">
        <v>366</v>
      </c>
      <c r="E68">
        <v>12</v>
      </c>
      <c r="F68">
        <v>50</v>
      </c>
      <c r="G68">
        <v>33</v>
      </c>
      <c r="H68">
        <v>1</v>
      </c>
      <c r="I68" s="19">
        <v>0.107</v>
      </c>
      <c r="J68" s="19">
        <v>0.18</v>
      </c>
      <c r="K68">
        <v>0.19400000000000001</v>
      </c>
      <c r="L68">
        <v>0.26700000000000002</v>
      </c>
      <c r="M68">
        <v>0.24</v>
      </c>
      <c r="N68">
        <v>0.32500000000000001</v>
      </c>
      <c r="O68">
        <v>0.434</v>
      </c>
      <c r="P68">
        <v>0.33100000000000002</v>
      </c>
      <c r="R68">
        <v>119</v>
      </c>
      <c r="S68">
        <v>-1.6</v>
      </c>
      <c r="T68">
        <v>6.6</v>
      </c>
      <c r="U68">
        <v>-1.9</v>
      </c>
      <c r="V68">
        <v>1.7</v>
      </c>
      <c r="W68">
        <v>26396</v>
      </c>
      <c r="X68">
        <v>669701</v>
      </c>
    </row>
    <row r="69" spans="1:24" x14ac:dyDescent="0.45">
      <c r="A69" t="s">
        <v>1110</v>
      </c>
      <c r="B69" t="s">
        <v>68</v>
      </c>
      <c r="C69">
        <v>73</v>
      </c>
      <c r="D69">
        <v>291</v>
      </c>
      <c r="E69">
        <v>3</v>
      </c>
      <c r="F69">
        <v>48</v>
      </c>
      <c r="G69">
        <v>29</v>
      </c>
      <c r="H69">
        <v>8</v>
      </c>
      <c r="I69" s="19">
        <v>8.8999999999999996E-2</v>
      </c>
      <c r="J69" s="19">
        <v>0.158</v>
      </c>
      <c r="K69">
        <v>0.111</v>
      </c>
      <c r="L69">
        <v>0.33</v>
      </c>
      <c r="M69">
        <v>0.28499999999999998</v>
      </c>
      <c r="N69">
        <v>0.35</v>
      </c>
      <c r="O69">
        <v>0.39500000000000002</v>
      </c>
      <c r="P69">
        <v>0.32600000000000001</v>
      </c>
      <c r="R69">
        <v>108</v>
      </c>
      <c r="S69">
        <v>2</v>
      </c>
      <c r="T69">
        <v>5</v>
      </c>
      <c r="U69">
        <v>2</v>
      </c>
      <c r="V69">
        <v>1.7</v>
      </c>
      <c r="W69">
        <v>12533</v>
      </c>
      <c r="X69">
        <v>543760</v>
      </c>
    </row>
    <row r="70" spans="1:24" x14ac:dyDescent="0.45">
      <c r="A70" t="s">
        <v>95</v>
      </c>
      <c r="B70" t="s">
        <v>96</v>
      </c>
      <c r="C70">
        <v>90</v>
      </c>
      <c r="D70">
        <v>380</v>
      </c>
      <c r="E70">
        <v>3</v>
      </c>
      <c r="F70">
        <v>51</v>
      </c>
      <c r="G70">
        <v>28</v>
      </c>
      <c r="H70">
        <v>23</v>
      </c>
      <c r="I70" s="19">
        <v>5.8000000000000003E-2</v>
      </c>
      <c r="J70" s="19">
        <v>0.113</v>
      </c>
      <c r="K70">
        <v>0.08</v>
      </c>
      <c r="L70">
        <v>0.28899999999999998</v>
      </c>
      <c r="M70">
        <v>0.26100000000000001</v>
      </c>
      <c r="N70">
        <v>0.316</v>
      </c>
      <c r="O70">
        <v>0.34100000000000003</v>
      </c>
      <c r="P70">
        <v>0.29199999999999998</v>
      </c>
      <c r="R70">
        <v>89</v>
      </c>
      <c r="S70">
        <v>3.8</v>
      </c>
      <c r="T70">
        <v>-1.3</v>
      </c>
      <c r="U70">
        <v>5.3</v>
      </c>
      <c r="V70">
        <v>1.7</v>
      </c>
      <c r="W70">
        <v>26319</v>
      </c>
      <c r="X70">
        <v>683737</v>
      </c>
    </row>
    <row r="71" spans="1:24" x14ac:dyDescent="0.45">
      <c r="A71" t="s">
        <v>1099</v>
      </c>
      <c r="B71" t="s">
        <v>118</v>
      </c>
      <c r="C71">
        <v>81</v>
      </c>
      <c r="D71">
        <v>350</v>
      </c>
      <c r="E71">
        <v>13</v>
      </c>
      <c r="F71">
        <v>54</v>
      </c>
      <c r="G71">
        <v>33</v>
      </c>
      <c r="H71">
        <v>5</v>
      </c>
      <c r="I71" s="19">
        <v>6.6000000000000003E-2</v>
      </c>
      <c r="J71" s="19">
        <v>0.189</v>
      </c>
      <c r="K71">
        <v>0.192</v>
      </c>
      <c r="L71">
        <v>0.28499999999999998</v>
      </c>
      <c r="M71">
        <v>0.25700000000000001</v>
      </c>
      <c r="N71">
        <v>0.309</v>
      </c>
      <c r="O71">
        <v>0.44900000000000001</v>
      </c>
      <c r="P71">
        <v>0.32600000000000001</v>
      </c>
      <c r="R71">
        <v>113</v>
      </c>
      <c r="S71">
        <v>1.8</v>
      </c>
      <c r="T71">
        <v>7.1</v>
      </c>
      <c r="U71">
        <v>-1.9</v>
      </c>
      <c r="V71">
        <v>1.7</v>
      </c>
      <c r="W71">
        <v>27899</v>
      </c>
      <c r="X71">
        <v>690993</v>
      </c>
    </row>
    <row r="72" spans="1:24" x14ac:dyDescent="0.45">
      <c r="A72" t="s">
        <v>185</v>
      </c>
      <c r="B72" t="s">
        <v>68</v>
      </c>
      <c r="C72">
        <v>78</v>
      </c>
      <c r="D72">
        <v>316</v>
      </c>
      <c r="E72">
        <v>11</v>
      </c>
      <c r="F72">
        <v>44</v>
      </c>
      <c r="G72">
        <v>43</v>
      </c>
      <c r="H72">
        <v>4</v>
      </c>
      <c r="I72" s="19">
        <v>5.0999999999999997E-2</v>
      </c>
      <c r="J72" s="19">
        <v>0.184</v>
      </c>
      <c r="K72">
        <v>0.16400000000000001</v>
      </c>
      <c r="L72">
        <v>0.33500000000000002</v>
      </c>
      <c r="M72">
        <v>0.29799999999999999</v>
      </c>
      <c r="N72">
        <v>0.33900000000000002</v>
      </c>
      <c r="O72">
        <v>0.46200000000000002</v>
      </c>
      <c r="P72">
        <v>0.34399999999999997</v>
      </c>
      <c r="R72">
        <v>120</v>
      </c>
      <c r="S72">
        <v>-0.7</v>
      </c>
      <c r="T72">
        <v>6.9</v>
      </c>
      <c r="U72">
        <v>-1</v>
      </c>
      <c r="V72">
        <v>1.7</v>
      </c>
      <c r="W72">
        <v>22799</v>
      </c>
      <c r="X72">
        <v>672695</v>
      </c>
    </row>
    <row r="73" spans="1:24" x14ac:dyDescent="0.45">
      <c r="A73" t="s">
        <v>206</v>
      </c>
      <c r="B73" t="s">
        <v>70</v>
      </c>
      <c r="C73">
        <v>87</v>
      </c>
      <c r="D73">
        <v>364</v>
      </c>
      <c r="E73">
        <v>16</v>
      </c>
      <c r="F73">
        <v>52</v>
      </c>
      <c r="G73">
        <v>47</v>
      </c>
      <c r="H73">
        <v>7</v>
      </c>
      <c r="I73" s="19">
        <v>9.6000000000000002E-2</v>
      </c>
      <c r="J73" s="19">
        <v>0.19800000000000001</v>
      </c>
      <c r="K73">
        <v>0.19900000000000001</v>
      </c>
      <c r="L73">
        <v>0.25600000000000001</v>
      </c>
      <c r="M73">
        <v>0.23599999999999999</v>
      </c>
      <c r="N73">
        <v>0.32200000000000001</v>
      </c>
      <c r="O73">
        <v>0.435</v>
      </c>
      <c r="P73">
        <v>0.33</v>
      </c>
      <c r="R73">
        <v>117</v>
      </c>
      <c r="S73">
        <v>1.4</v>
      </c>
      <c r="T73">
        <v>8.4</v>
      </c>
      <c r="U73">
        <v>-4.0999999999999996</v>
      </c>
      <c r="V73">
        <v>1.7</v>
      </c>
      <c r="W73">
        <v>19326</v>
      </c>
      <c r="X73">
        <v>668804</v>
      </c>
    </row>
    <row r="74" spans="1:24" x14ac:dyDescent="0.45">
      <c r="A74" t="s">
        <v>60</v>
      </c>
      <c r="B74" t="s">
        <v>61</v>
      </c>
      <c r="C74">
        <v>89</v>
      </c>
      <c r="D74">
        <v>397</v>
      </c>
      <c r="E74">
        <v>10</v>
      </c>
      <c r="F74">
        <v>50</v>
      </c>
      <c r="G74">
        <v>33</v>
      </c>
      <c r="H74">
        <v>5</v>
      </c>
      <c r="I74" s="19">
        <v>0.10299999999999999</v>
      </c>
      <c r="J74" s="19">
        <v>0.151</v>
      </c>
      <c r="K74">
        <v>0.127</v>
      </c>
      <c r="L74">
        <v>0.24199999999999999</v>
      </c>
      <c r="M74">
        <v>0.223</v>
      </c>
      <c r="N74">
        <v>0.30499999999999999</v>
      </c>
      <c r="O74">
        <v>0.34899999999999998</v>
      </c>
      <c r="P74">
        <v>0.28999999999999998</v>
      </c>
      <c r="R74">
        <v>87</v>
      </c>
      <c r="S74">
        <v>0.6</v>
      </c>
      <c r="T74">
        <v>-5.5</v>
      </c>
      <c r="U74">
        <v>8.6</v>
      </c>
      <c r="V74">
        <v>1.7</v>
      </c>
      <c r="W74">
        <v>24064</v>
      </c>
      <c r="X74">
        <v>678662</v>
      </c>
    </row>
    <row r="75" spans="1:24" x14ac:dyDescent="0.45">
      <c r="A75" t="s">
        <v>101</v>
      </c>
      <c r="B75" t="s">
        <v>78</v>
      </c>
      <c r="C75">
        <v>92</v>
      </c>
      <c r="D75">
        <v>380</v>
      </c>
      <c r="E75">
        <v>7</v>
      </c>
      <c r="F75">
        <v>55</v>
      </c>
      <c r="G75">
        <v>36</v>
      </c>
      <c r="H75">
        <v>7</v>
      </c>
      <c r="I75" s="19">
        <v>8.6999999999999994E-2</v>
      </c>
      <c r="J75" s="19">
        <v>0.247</v>
      </c>
      <c r="K75">
        <v>0.129</v>
      </c>
      <c r="L75">
        <v>0.308</v>
      </c>
      <c r="M75">
        <v>0.23699999999999999</v>
      </c>
      <c r="N75">
        <v>0.32600000000000001</v>
      </c>
      <c r="O75">
        <v>0.36499999999999999</v>
      </c>
      <c r="P75">
        <v>0.309</v>
      </c>
      <c r="R75">
        <v>101</v>
      </c>
      <c r="S75">
        <v>-0.2</v>
      </c>
      <c r="T75">
        <v>0.2</v>
      </c>
      <c r="U75">
        <v>3.3</v>
      </c>
      <c r="V75">
        <v>1.7</v>
      </c>
      <c r="W75">
        <v>13066</v>
      </c>
      <c r="X75">
        <v>606192</v>
      </c>
    </row>
    <row r="76" spans="1:24" x14ac:dyDescent="0.45">
      <c r="A76" t="s">
        <v>74</v>
      </c>
      <c r="B76" t="s">
        <v>64</v>
      </c>
      <c r="C76">
        <v>90</v>
      </c>
      <c r="D76">
        <v>395</v>
      </c>
      <c r="E76">
        <v>15</v>
      </c>
      <c r="F76">
        <v>51</v>
      </c>
      <c r="G76">
        <v>41</v>
      </c>
      <c r="H76">
        <v>2</v>
      </c>
      <c r="I76" s="19">
        <v>0.03</v>
      </c>
      <c r="J76" s="19">
        <v>0.29399999999999998</v>
      </c>
      <c r="K76">
        <v>0.20200000000000001</v>
      </c>
      <c r="L76">
        <v>0.32800000000000001</v>
      </c>
      <c r="M76">
        <v>0.25800000000000001</v>
      </c>
      <c r="N76">
        <v>0.28100000000000003</v>
      </c>
      <c r="O76">
        <v>0.46</v>
      </c>
      <c r="P76">
        <v>0.313</v>
      </c>
      <c r="R76">
        <v>88</v>
      </c>
      <c r="S76">
        <v>-0.5</v>
      </c>
      <c r="T76">
        <v>-6.3</v>
      </c>
      <c r="U76">
        <v>9.1</v>
      </c>
      <c r="V76">
        <v>1.6</v>
      </c>
      <c r="W76">
        <v>23697</v>
      </c>
      <c r="X76">
        <v>677594</v>
      </c>
    </row>
    <row r="77" spans="1:24" x14ac:dyDescent="0.45">
      <c r="A77" t="s">
        <v>1077</v>
      </c>
      <c r="B77" t="s">
        <v>84</v>
      </c>
      <c r="C77">
        <v>87</v>
      </c>
      <c r="D77">
        <v>317</v>
      </c>
      <c r="E77">
        <v>15</v>
      </c>
      <c r="F77">
        <v>40</v>
      </c>
      <c r="G77">
        <v>41</v>
      </c>
      <c r="H77">
        <v>7</v>
      </c>
      <c r="I77" s="19">
        <v>7.2999999999999995E-2</v>
      </c>
      <c r="J77" s="19">
        <v>0.28100000000000003</v>
      </c>
      <c r="K77">
        <v>0.22600000000000001</v>
      </c>
      <c r="L77">
        <v>0.32800000000000001</v>
      </c>
      <c r="M77">
        <v>0.26400000000000001</v>
      </c>
      <c r="N77">
        <v>0.31900000000000001</v>
      </c>
      <c r="O77">
        <v>0.49</v>
      </c>
      <c r="P77">
        <v>0.34399999999999997</v>
      </c>
      <c r="R77">
        <v>119</v>
      </c>
      <c r="S77">
        <v>-0.3</v>
      </c>
      <c r="T77">
        <v>7</v>
      </c>
      <c r="U77">
        <v>-2.2000000000000002</v>
      </c>
      <c r="V77">
        <v>1.6</v>
      </c>
      <c r="W77">
        <v>18015</v>
      </c>
      <c r="X77">
        <v>657557</v>
      </c>
    </row>
    <row r="78" spans="1:24" x14ac:dyDescent="0.45">
      <c r="A78" t="s">
        <v>1098</v>
      </c>
      <c r="B78" t="s">
        <v>61</v>
      </c>
      <c r="C78">
        <v>91</v>
      </c>
      <c r="D78">
        <v>356</v>
      </c>
      <c r="E78">
        <v>10</v>
      </c>
      <c r="F78">
        <v>39</v>
      </c>
      <c r="G78">
        <v>39</v>
      </c>
      <c r="H78">
        <v>1</v>
      </c>
      <c r="I78" s="19">
        <v>0.115</v>
      </c>
      <c r="J78" s="19">
        <v>0.216</v>
      </c>
      <c r="K78">
        <v>0.13300000000000001</v>
      </c>
      <c r="L78">
        <v>0.32</v>
      </c>
      <c r="M78">
        <v>0.26500000000000001</v>
      </c>
      <c r="N78">
        <v>0.35399999999999998</v>
      </c>
      <c r="O78">
        <v>0.39800000000000002</v>
      </c>
      <c r="P78">
        <v>0.33300000000000002</v>
      </c>
      <c r="R78">
        <v>117</v>
      </c>
      <c r="S78">
        <v>-0.6</v>
      </c>
      <c r="T78">
        <v>6.3</v>
      </c>
      <c r="U78">
        <v>-2.7</v>
      </c>
      <c r="V78">
        <v>1.6</v>
      </c>
      <c r="W78">
        <v>12856</v>
      </c>
      <c r="X78">
        <v>543807</v>
      </c>
    </row>
    <row r="79" spans="1:24" x14ac:dyDescent="0.45">
      <c r="A79" t="s">
        <v>150</v>
      </c>
      <c r="B79" t="s">
        <v>96</v>
      </c>
      <c r="C79">
        <v>87</v>
      </c>
      <c r="D79">
        <v>330</v>
      </c>
      <c r="E79">
        <v>10</v>
      </c>
      <c r="F79">
        <v>41</v>
      </c>
      <c r="G79">
        <v>35</v>
      </c>
      <c r="H79">
        <v>1</v>
      </c>
      <c r="I79" s="19">
        <v>0.115</v>
      </c>
      <c r="J79" s="19">
        <v>0.255</v>
      </c>
      <c r="K79">
        <v>0.17100000000000001</v>
      </c>
      <c r="L79">
        <v>0.33300000000000002</v>
      </c>
      <c r="M79">
        <v>0.26</v>
      </c>
      <c r="N79">
        <v>0.34499999999999997</v>
      </c>
      <c r="O79">
        <v>0.432</v>
      </c>
      <c r="P79">
        <v>0.33900000000000002</v>
      </c>
      <c r="R79">
        <v>120</v>
      </c>
      <c r="S79">
        <v>-0.2</v>
      </c>
      <c r="T79">
        <v>7.8</v>
      </c>
      <c r="U79">
        <v>-3.6</v>
      </c>
      <c r="V79">
        <v>1.6</v>
      </c>
      <c r="W79">
        <v>21479</v>
      </c>
      <c r="X79">
        <v>663538</v>
      </c>
    </row>
    <row r="80" spans="1:24" x14ac:dyDescent="0.45">
      <c r="A80" t="s">
        <v>1111</v>
      </c>
      <c r="B80" t="s">
        <v>118</v>
      </c>
      <c r="C80">
        <v>87</v>
      </c>
      <c r="D80">
        <v>343</v>
      </c>
      <c r="E80">
        <v>11</v>
      </c>
      <c r="F80">
        <v>37</v>
      </c>
      <c r="G80">
        <v>39</v>
      </c>
      <c r="H80">
        <v>4</v>
      </c>
      <c r="I80" s="19">
        <v>5.8000000000000003E-2</v>
      </c>
      <c r="J80" s="19">
        <v>0.21</v>
      </c>
      <c r="K80">
        <v>0.14899999999999999</v>
      </c>
      <c r="L80">
        <v>0.318</v>
      </c>
      <c r="M80">
        <v>0.27</v>
      </c>
      <c r="N80">
        <v>0.315</v>
      </c>
      <c r="O80">
        <v>0.41899999999999998</v>
      </c>
      <c r="P80">
        <v>0.31900000000000001</v>
      </c>
      <c r="R80">
        <v>108</v>
      </c>
      <c r="S80">
        <v>0.2</v>
      </c>
      <c r="T80">
        <v>3.5</v>
      </c>
      <c r="U80">
        <v>0.4</v>
      </c>
      <c r="V80">
        <v>1.6</v>
      </c>
      <c r="W80">
        <v>18839</v>
      </c>
      <c r="X80">
        <v>647304</v>
      </c>
    </row>
    <row r="81" spans="1:24" x14ac:dyDescent="0.45">
      <c r="A81" t="s">
        <v>102</v>
      </c>
      <c r="B81" t="s">
        <v>103</v>
      </c>
      <c r="C81">
        <v>87</v>
      </c>
      <c r="D81">
        <v>380</v>
      </c>
      <c r="E81">
        <v>11</v>
      </c>
      <c r="F81">
        <v>51</v>
      </c>
      <c r="G81">
        <v>45</v>
      </c>
      <c r="H81">
        <v>10</v>
      </c>
      <c r="I81" s="19">
        <v>0.111</v>
      </c>
      <c r="J81" s="19">
        <v>0.253</v>
      </c>
      <c r="K81">
        <v>0.16</v>
      </c>
      <c r="L81">
        <v>0.29099999999999998</v>
      </c>
      <c r="M81">
        <v>0.23300000000000001</v>
      </c>
      <c r="N81">
        <v>0.32400000000000001</v>
      </c>
      <c r="O81">
        <v>0.39300000000000002</v>
      </c>
      <c r="P81">
        <v>0.315</v>
      </c>
      <c r="R81">
        <v>106</v>
      </c>
      <c r="S81">
        <v>1.8</v>
      </c>
      <c r="T81">
        <v>4.5999999999999996</v>
      </c>
      <c r="U81">
        <v>-2.9</v>
      </c>
      <c r="V81">
        <v>1.5</v>
      </c>
      <c r="W81">
        <v>29766</v>
      </c>
      <c r="X81">
        <v>680869</v>
      </c>
    </row>
    <row r="82" spans="1:24" x14ac:dyDescent="0.45">
      <c r="A82" t="s">
        <v>193</v>
      </c>
      <c r="B82" t="s">
        <v>43</v>
      </c>
      <c r="C82">
        <v>80</v>
      </c>
      <c r="D82">
        <v>346</v>
      </c>
      <c r="E82">
        <v>10</v>
      </c>
      <c r="F82">
        <v>29</v>
      </c>
      <c r="G82">
        <v>39</v>
      </c>
      <c r="H82">
        <v>0</v>
      </c>
      <c r="I82" s="19">
        <v>7.4999999999999997E-2</v>
      </c>
      <c r="J82" s="19">
        <v>0.16200000000000001</v>
      </c>
      <c r="K82">
        <v>0.155</v>
      </c>
      <c r="L82">
        <v>0.33200000000000002</v>
      </c>
      <c r="M82">
        <v>0.29699999999999999</v>
      </c>
      <c r="N82">
        <v>0.35</v>
      </c>
      <c r="O82">
        <v>0.45300000000000001</v>
      </c>
      <c r="P82">
        <v>0.34699999999999998</v>
      </c>
      <c r="R82">
        <v>131</v>
      </c>
      <c r="S82">
        <v>-2</v>
      </c>
      <c r="T82">
        <v>10.5</v>
      </c>
      <c r="U82">
        <v>-7.4</v>
      </c>
      <c r="V82">
        <v>1.5</v>
      </c>
      <c r="W82">
        <v>19251</v>
      </c>
      <c r="X82">
        <v>624413</v>
      </c>
    </row>
    <row r="83" spans="1:24" x14ac:dyDescent="0.45">
      <c r="A83" t="s">
        <v>207</v>
      </c>
      <c r="B83" t="s">
        <v>55</v>
      </c>
      <c r="C83">
        <v>88</v>
      </c>
      <c r="D83">
        <v>337</v>
      </c>
      <c r="E83">
        <v>10</v>
      </c>
      <c r="F83">
        <v>45</v>
      </c>
      <c r="G83">
        <v>43</v>
      </c>
      <c r="H83">
        <v>11</v>
      </c>
      <c r="I83" s="19">
        <v>2.7E-2</v>
      </c>
      <c r="J83" s="19">
        <v>0.26400000000000001</v>
      </c>
      <c r="K83">
        <v>0.152</v>
      </c>
      <c r="L83">
        <v>0.36599999999999999</v>
      </c>
      <c r="M83">
        <v>0.28499999999999998</v>
      </c>
      <c r="N83">
        <v>0.315</v>
      </c>
      <c r="O83">
        <v>0.437</v>
      </c>
      <c r="P83">
        <v>0.32400000000000001</v>
      </c>
      <c r="R83">
        <v>105</v>
      </c>
      <c r="S83">
        <v>0.7</v>
      </c>
      <c r="T83">
        <v>2.5</v>
      </c>
      <c r="U83">
        <v>0.7</v>
      </c>
      <c r="V83">
        <v>1.5</v>
      </c>
      <c r="W83">
        <v>21558</v>
      </c>
      <c r="X83">
        <v>663837</v>
      </c>
    </row>
    <row r="84" spans="1:24" x14ac:dyDescent="0.45">
      <c r="A84" t="s">
        <v>1094</v>
      </c>
      <c r="B84" t="s">
        <v>61</v>
      </c>
      <c r="C84">
        <v>85</v>
      </c>
      <c r="D84">
        <v>349</v>
      </c>
      <c r="E84">
        <v>9</v>
      </c>
      <c r="F84">
        <v>44</v>
      </c>
      <c r="G84">
        <v>52</v>
      </c>
      <c r="H84">
        <v>11</v>
      </c>
      <c r="I84" s="19">
        <v>8.5999999999999993E-2</v>
      </c>
      <c r="J84" s="19">
        <v>0.20300000000000001</v>
      </c>
      <c r="K84">
        <v>0.16200000000000001</v>
      </c>
      <c r="L84">
        <v>0.3</v>
      </c>
      <c r="M84">
        <v>0.254</v>
      </c>
      <c r="N84">
        <v>0.32100000000000001</v>
      </c>
      <c r="O84">
        <v>0.41599999999999998</v>
      </c>
      <c r="P84">
        <v>0.31900000000000001</v>
      </c>
      <c r="R84">
        <v>107</v>
      </c>
      <c r="S84">
        <v>2.7</v>
      </c>
      <c r="T84">
        <v>5.5</v>
      </c>
      <c r="U84">
        <v>-2.8</v>
      </c>
      <c r="V84">
        <v>1.5</v>
      </c>
      <c r="W84">
        <v>27647</v>
      </c>
      <c r="X84">
        <v>683011</v>
      </c>
    </row>
    <row r="85" spans="1:24" x14ac:dyDescent="0.45">
      <c r="A85" t="s">
        <v>1107</v>
      </c>
      <c r="B85" t="s">
        <v>38</v>
      </c>
      <c r="C85">
        <v>79</v>
      </c>
      <c r="D85">
        <v>298</v>
      </c>
      <c r="E85">
        <v>5</v>
      </c>
      <c r="F85">
        <v>33</v>
      </c>
      <c r="G85">
        <v>33</v>
      </c>
      <c r="H85">
        <v>8</v>
      </c>
      <c r="I85" s="19">
        <v>0.111</v>
      </c>
      <c r="J85" s="19">
        <v>0.215</v>
      </c>
      <c r="K85">
        <v>0.128</v>
      </c>
      <c r="L85">
        <v>0.27700000000000002</v>
      </c>
      <c r="M85">
        <v>0.22500000000000001</v>
      </c>
      <c r="N85">
        <v>0.32</v>
      </c>
      <c r="O85">
        <v>0.35299999999999998</v>
      </c>
      <c r="P85">
        <v>0.3</v>
      </c>
      <c r="R85">
        <v>92</v>
      </c>
      <c r="S85">
        <v>0.1</v>
      </c>
      <c r="T85">
        <v>-2.9</v>
      </c>
      <c r="U85">
        <v>6.9</v>
      </c>
      <c r="V85">
        <v>1.4</v>
      </c>
      <c r="W85">
        <v>16578</v>
      </c>
      <c r="X85">
        <v>650490</v>
      </c>
    </row>
    <row r="86" spans="1:24" x14ac:dyDescent="0.45">
      <c r="A86" t="s">
        <v>57</v>
      </c>
      <c r="B86" t="s">
        <v>35</v>
      </c>
      <c r="C86">
        <v>85</v>
      </c>
      <c r="D86">
        <v>365</v>
      </c>
      <c r="E86">
        <v>9</v>
      </c>
      <c r="F86">
        <v>36</v>
      </c>
      <c r="G86">
        <v>39</v>
      </c>
      <c r="H86">
        <v>0</v>
      </c>
      <c r="I86" s="19">
        <v>0.11799999999999999</v>
      </c>
      <c r="J86" s="19">
        <v>0.14499999999999999</v>
      </c>
      <c r="K86">
        <v>0.127</v>
      </c>
      <c r="L86">
        <v>0.23899999999999999</v>
      </c>
      <c r="M86">
        <v>0.22500000000000001</v>
      </c>
      <c r="N86">
        <v>0.315</v>
      </c>
      <c r="O86">
        <v>0.35199999999999998</v>
      </c>
      <c r="P86">
        <v>0.29399999999999998</v>
      </c>
      <c r="R86">
        <v>93</v>
      </c>
      <c r="S86">
        <v>-1.3</v>
      </c>
      <c r="T86">
        <v>-4.3</v>
      </c>
      <c r="U86">
        <v>5.0999999999999996</v>
      </c>
      <c r="V86">
        <v>1.3</v>
      </c>
      <c r="W86">
        <v>19913</v>
      </c>
      <c r="X86">
        <v>660821</v>
      </c>
    </row>
    <row r="87" spans="1:24" x14ac:dyDescent="0.45">
      <c r="A87" t="s">
        <v>157</v>
      </c>
      <c r="B87" t="s">
        <v>121</v>
      </c>
      <c r="C87">
        <v>87</v>
      </c>
      <c r="D87">
        <v>385</v>
      </c>
      <c r="E87">
        <v>15</v>
      </c>
      <c r="F87">
        <v>47</v>
      </c>
      <c r="G87">
        <v>55</v>
      </c>
      <c r="H87">
        <v>6</v>
      </c>
      <c r="I87" s="19">
        <v>6.8000000000000005E-2</v>
      </c>
      <c r="J87" s="19">
        <v>0.24199999999999999</v>
      </c>
      <c r="K87">
        <v>0.17399999999999999</v>
      </c>
      <c r="L87">
        <v>0.34799999999999998</v>
      </c>
      <c r="M87">
        <v>0.28599999999999998</v>
      </c>
      <c r="N87">
        <v>0.34499999999999997</v>
      </c>
      <c r="O87">
        <v>0.46</v>
      </c>
      <c r="P87">
        <v>0.34699999999999998</v>
      </c>
      <c r="R87">
        <v>121</v>
      </c>
      <c r="S87">
        <v>0.3</v>
      </c>
      <c r="T87">
        <v>10.1</v>
      </c>
      <c r="U87">
        <v>-10.199999999999999</v>
      </c>
      <c r="V87">
        <v>1.3</v>
      </c>
      <c r="W87">
        <v>24262</v>
      </c>
      <c r="X87">
        <v>678882</v>
      </c>
    </row>
    <row r="88" spans="1:24" x14ac:dyDescent="0.45">
      <c r="A88" t="s">
        <v>158</v>
      </c>
      <c r="B88" t="s">
        <v>96</v>
      </c>
      <c r="C88">
        <v>77</v>
      </c>
      <c r="D88">
        <v>336</v>
      </c>
      <c r="E88">
        <v>9</v>
      </c>
      <c r="F88">
        <v>46</v>
      </c>
      <c r="G88">
        <v>41</v>
      </c>
      <c r="H88">
        <v>9</v>
      </c>
      <c r="I88" s="19">
        <v>7.0999999999999994E-2</v>
      </c>
      <c r="J88" s="19">
        <v>0.14599999999999999</v>
      </c>
      <c r="K88">
        <v>0.14000000000000001</v>
      </c>
      <c r="L88">
        <v>0.30199999999999999</v>
      </c>
      <c r="M88">
        <v>0.27700000000000002</v>
      </c>
      <c r="N88">
        <v>0.33</v>
      </c>
      <c r="O88">
        <v>0.41699999999999998</v>
      </c>
      <c r="P88">
        <v>0.32300000000000001</v>
      </c>
      <c r="R88">
        <v>110</v>
      </c>
      <c r="S88">
        <v>1.1000000000000001</v>
      </c>
      <c r="T88">
        <v>4.9000000000000004</v>
      </c>
      <c r="U88">
        <v>-3.5</v>
      </c>
      <c r="V88">
        <v>1.3</v>
      </c>
      <c r="W88">
        <v>27676</v>
      </c>
      <c r="X88">
        <v>686469</v>
      </c>
    </row>
    <row r="89" spans="1:24" x14ac:dyDescent="0.45">
      <c r="A89" t="s">
        <v>196</v>
      </c>
      <c r="B89" t="s">
        <v>90</v>
      </c>
      <c r="C89">
        <v>89</v>
      </c>
      <c r="D89">
        <v>375</v>
      </c>
      <c r="E89">
        <v>17</v>
      </c>
      <c r="F89">
        <v>39</v>
      </c>
      <c r="G89">
        <v>42</v>
      </c>
      <c r="H89">
        <v>6</v>
      </c>
      <c r="I89" s="19">
        <v>5.8999999999999997E-2</v>
      </c>
      <c r="J89" s="19">
        <v>0.245</v>
      </c>
      <c r="K89">
        <v>0.20699999999999999</v>
      </c>
      <c r="L89">
        <v>0.309</v>
      </c>
      <c r="M89">
        <v>0.26100000000000001</v>
      </c>
      <c r="N89">
        <v>0.30499999999999999</v>
      </c>
      <c r="O89">
        <v>0.46899999999999997</v>
      </c>
      <c r="P89">
        <v>0.33100000000000002</v>
      </c>
      <c r="R89">
        <v>114</v>
      </c>
      <c r="S89">
        <v>0</v>
      </c>
      <c r="T89">
        <v>6.4</v>
      </c>
      <c r="U89">
        <v>-6.5</v>
      </c>
      <c r="V89">
        <v>1.3</v>
      </c>
      <c r="W89">
        <v>26477</v>
      </c>
      <c r="X89">
        <v>687462</v>
      </c>
    </row>
    <row r="90" spans="1:24" x14ac:dyDescent="0.45">
      <c r="A90" t="s">
        <v>1105</v>
      </c>
      <c r="B90" t="s">
        <v>76</v>
      </c>
      <c r="C90">
        <v>86</v>
      </c>
      <c r="D90">
        <v>334</v>
      </c>
      <c r="E90">
        <v>13</v>
      </c>
      <c r="F90">
        <v>41</v>
      </c>
      <c r="G90">
        <v>34</v>
      </c>
      <c r="H90">
        <v>18</v>
      </c>
      <c r="I90" s="19">
        <v>7.1999999999999995E-2</v>
      </c>
      <c r="J90" s="19">
        <v>0.34399999999999997</v>
      </c>
      <c r="K90">
        <v>0.182</v>
      </c>
      <c r="L90">
        <v>0.29199999999999998</v>
      </c>
      <c r="M90">
        <v>0.215</v>
      </c>
      <c r="N90">
        <v>0.27600000000000002</v>
      </c>
      <c r="O90">
        <v>0.39700000000000002</v>
      </c>
      <c r="P90">
        <v>0.29099999999999998</v>
      </c>
      <c r="R90">
        <v>92</v>
      </c>
      <c r="S90">
        <v>3</v>
      </c>
      <c r="T90">
        <v>-0.1</v>
      </c>
      <c r="U90">
        <v>1.5</v>
      </c>
      <c r="V90">
        <v>1.3</v>
      </c>
      <c r="W90">
        <v>17907</v>
      </c>
      <c r="X90">
        <v>663898</v>
      </c>
    </row>
    <row r="91" spans="1:24" x14ac:dyDescent="0.45">
      <c r="A91" t="s">
        <v>1097</v>
      </c>
      <c r="B91" t="s">
        <v>1336</v>
      </c>
      <c r="C91">
        <v>91</v>
      </c>
      <c r="D91">
        <v>367</v>
      </c>
      <c r="E91">
        <v>8</v>
      </c>
      <c r="F91">
        <v>49</v>
      </c>
      <c r="G91">
        <v>39</v>
      </c>
      <c r="H91">
        <v>21</v>
      </c>
      <c r="I91" s="19">
        <v>0.09</v>
      </c>
      <c r="J91" s="19">
        <v>0.27</v>
      </c>
      <c r="K91">
        <v>0.16400000000000001</v>
      </c>
      <c r="L91">
        <v>0.33600000000000002</v>
      </c>
      <c r="M91">
        <v>0.254</v>
      </c>
      <c r="N91">
        <v>0.33200000000000002</v>
      </c>
      <c r="O91">
        <v>0.41799999999999998</v>
      </c>
      <c r="P91">
        <v>0.32700000000000001</v>
      </c>
      <c r="R91">
        <v>111</v>
      </c>
      <c r="S91">
        <v>1.4</v>
      </c>
      <c r="T91">
        <v>6.4</v>
      </c>
      <c r="U91">
        <v>-6.4</v>
      </c>
      <c r="V91">
        <v>1.3</v>
      </c>
      <c r="W91">
        <v>25493</v>
      </c>
      <c r="X91">
        <v>687401</v>
      </c>
    </row>
    <row r="92" spans="1:24" x14ac:dyDescent="0.45">
      <c r="A92" t="s">
        <v>72</v>
      </c>
      <c r="B92" t="s">
        <v>49</v>
      </c>
      <c r="C92">
        <v>88</v>
      </c>
      <c r="D92">
        <v>357</v>
      </c>
      <c r="E92">
        <v>4</v>
      </c>
      <c r="F92">
        <v>30</v>
      </c>
      <c r="G92">
        <v>26</v>
      </c>
      <c r="H92">
        <v>20</v>
      </c>
      <c r="I92" s="19">
        <v>4.2000000000000003E-2</v>
      </c>
      <c r="J92" s="19">
        <v>0.154</v>
      </c>
      <c r="K92">
        <v>7.2999999999999995E-2</v>
      </c>
      <c r="L92">
        <v>0.27600000000000002</v>
      </c>
      <c r="M92">
        <v>0.24199999999999999</v>
      </c>
      <c r="N92">
        <v>0.28499999999999998</v>
      </c>
      <c r="O92">
        <v>0.314</v>
      </c>
      <c r="P92">
        <v>0.26400000000000001</v>
      </c>
      <c r="R92">
        <v>70</v>
      </c>
      <c r="S92">
        <v>2.9</v>
      </c>
      <c r="T92">
        <v>-9.5</v>
      </c>
      <c r="U92">
        <v>9.8000000000000007</v>
      </c>
      <c r="V92">
        <v>1.3</v>
      </c>
      <c r="W92">
        <v>19566</v>
      </c>
      <c r="X92">
        <v>663993</v>
      </c>
    </row>
    <row r="93" spans="1:24" x14ac:dyDescent="0.45">
      <c r="A93" t="s">
        <v>39</v>
      </c>
      <c r="B93" t="s">
        <v>32</v>
      </c>
      <c r="C93">
        <v>91</v>
      </c>
      <c r="D93">
        <v>390</v>
      </c>
      <c r="E93">
        <v>5</v>
      </c>
      <c r="F93">
        <v>51</v>
      </c>
      <c r="G93">
        <v>32</v>
      </c>
      <c r="H93">
        <v>16</v>
      </c>
      <c r="I93" s="19">
        <v>4.1000000000000002E-2</v>
      </c>
      <c r="J93" s="19">
        <v>0.23300000000000001</v>
      </c>
      <c r="K93">
        <v>0.111</v>
      </c>
      <c r="L93">
        <v>0.3</v>
      </c>
      <c r="M93">
        <v>0.23699999999999999</v>
      </c>
      <c r="N93">
        <v>0.26900000000000002</v>
      </c>
      <c r="O93">
        <v>0.34799999999999998</v>
      </c>
      <c r="P93">
        <v>0.26700000000000002</v>
      </c>
      <c r="R93">
        <v>71</v>
      </c>
      <c r="S93">
        <v>3.2</v>
      </c>
      <c r="T93">
        <v>-9.8000000000000007</v>
      </c>
      <c r="U93">
        <v>8.9</v>
      </c>
      <c r="V93">
        <v>1.2</v>
      </c>
      <c r="W93">
        <v>29622</v>
      </c>
      <c r="X93">
        <v>686217</v>
      </c>
    </row>
    <row r="94" spans="1:24" x14ac:dyDescent="0.45">
      <c r="A94" t="s">
        <v>1113</v>
      </c>
      <c r="B94" t="s">
        <v>1336</v>
      </c>
      <c r="C94">
        <v>84</v>
      </c>
      <c r="D94">
        <v>304</v>
      </c>
      <c r="E94">
        <v>17</v>
      </c>
      <c r="F94">
        <v>34</v>
      </c>
      <c r="G94">
        <v>39</v>
      </c>
      <c r="H94">
        <v>0</v>
      </c>
      <c r="I94" s="19">
        <v>5.2999999999999999E-2</v>
      </c>
      <c r="J94" s="19">
        <v>0.30299999999999999</v>
      </c>
      <c r="K94">
        <v>0.218</v>
      </c>
      <c r="L94">
        <v>0.26900000000000002</v>
      </c>
      <c r="M94">
        <v>0.22900000000000001</v>
      </c>
      <c r="N94">
        <v>0.27600000000000002</v>
      </c>
      <c r="O94">
        <v>0.44600000000000001</v>
      </c>
      <c r="P94">
        <v>0.309</v>
      </c>
      <c r="R94">
        <v>98</v>
      </c>
      <c r="S94">
        <v>-1.7</v>
      </c>
      <c r="T94">
        <v>-2.2999999999999998</v>
      </c>
      <c r="U94">
        <v>4.0999999999999996</v>
      </c>
      <c r="V94">
        <v>1.2</v>
      </c>
      <c r="W94">
        <v>26288</v>
      </c>
      <c r="X94">
        <v>668939</v>
      </c>
    </row>
    <row r="95" spans="1:24" x14ac:dyDescent="0.45">
      <c r="A95" t="s">
        <v>192</v>
      </c>
      <c r="B95" t="s">
        <v>32</v>
      </c>
      <c r="C95">
        <v>84</v>
      </c>
      <c r="D95">
        <v>366</v>
      </c>
      <c r="E95">
        <v>8</v>
      </c>
      <c r="F95">
        <v>41</v>
      </c>
      <c r="G95">
        <v>40</v>
      </c>
      <c r="H95">
        <v>0</v>
      </c>
      <c r="I95" s="19">
        <v>0.109</v>
      </c>
      <c r="J95" s="19">
        <v>0.18</v>
      </c>
      <c r="K95">
        <v>0.123</v>
      </c>
      <c r="L95">
        <v>0.308</v>
      </c>
      <c r="M95">
        <v>0.26800000000000002</v>
      </c>
      <c r="N95">
        <v>0.34499999999999997</v>
      </c>
      <c r="O95">
        <v>0.39100000000000001</v>
      </c>
      <c r="P95">
        <v>0.32400000000000001</v>
      </c>
      <c r="R95">
        <v>110</v>
      </c>
      <c r="S95">
        <v>-2.8</v>
      </c>
      <c r="T95">
        <v>1.6</v>
      </c>
      <c r="U95">
        <v>-2.2000000000000002</v>
      </c>
      <c r="V95">
        <v>1.2</v>
      </c>
      <c r="W95">
        <v>6184</v>
      </c>
      <c r="X95">
        <v>502110</v>
      </c>
    </row>
    <row r="96" spans="1:24" x14ac:dyDescent="0.45">
      <c r="A96" t="s">
        <v>146</v>
      </c>
      <c r="B96" t="s">
        <v>49</v>
      </c>
      <c r="C96">
        <v>87</v>
      </c>
      <c r="D96">
        <v>363</v>
      </c>
      <c r="E96">
        <v>16</v>
      </c>
      <c r="F96">
        <v>49</v>
      </c>
      <c r="G96">
        <v>66</v>
      </c>
      <c r="H96">
        <v>3</v>
      </c>
      <c r="I96" s="19">
        <v>8.7999999999999995E-2</v>
      </c>
      <c r="J96" s="19">
        <v>0.16500000000000001</v>
      </c>
      <c r="K96">
        <v>0.19600000000000001</v>
      </c>
      <c r="L96">
        <v>0.251</v>
      </c>
      <c r="M96">
        <v>0.24199999999999999</v>
      </c>
      <c r="N96">
        <v>0.315</v>
      </c>
      <c r="O96">
        <v>0.437</v>
      </c>
      <c r="P96">
        <v>0.32600000000000001</v>
      </c>
      <c r="R96">
        <v>113</v>
      </c>
      <c r="S96">
        <v>-1.1000000000000001</v>
      </c>
      <c r="T96">
        <v>4.4000000000000004</v>
      </c>
      <c r="U96">
        <v>-4.8</v>
      </c>
      <c r="V96">
        <v>1.2</v>
      </c>
      <c r="W96">
        <v>7304</v>
      </c>
      <c r="X96">
        <v>521692</v>
      </c>
    </row>
    <row r="97" spans="1:24" x14ac:dyDescent="0.45">
      <c r="A97" t="s">
        <v>164</v>
      </c>
      <c r="B97" t="s">
        <v>103</v>
      </c>
      <c r="C97">
        <v>94</v>
      </c>
      <c r="D97">
        <v>400</v>
      </c>
      <c r="E97">
        <v>19</v>
      </c>
      <c r="F97">
        <v>54</v>
      </c>
      <c r="G97">
        <v>53</v>
      </c>
      <c r="H97">
        <v>2</v>
      </c>
      <c r="I97" s="19">
        <v>0.108</v>
      </c>
      <c r="J97" s="19">
        <v>0.27800000000000002</v>
      </c>
      <c r="K97">
        <v>0.218</v>
      </c>
      <c r="L97">
        <v>0.28999999999999998</v>
      </c>
      <c r="M97">
        <v>0.23799999999999999</v>
      </c>
      <c r="N97">
        <v>0.33</v>
      </c>
      <c r="O97">
        <v>0.45600000000000002</v>
      </c>
      <c r="P97">
        <v>0.33900000000000002</v>
      </c>
      <c r="R97">
        <v>122</v>
      </c>
      <c r="S97">
        <v>-2.6</v>
      </c>
      <c r="T97">
        <v>8</v>
      </c>
      <c r="U97">
        <v>-9.9</v>
      </c>
      <c r="V97">
        <v>1.2</v>
      </c>
      <c r="W97">
        <v>33333</v>
      </c>
      <c r="X97">
        <v>694671</v>
      </c>
    </row>
    <row r="98" spans="1:24" x14ac:dyDescent="0.45">
      <c r="A98" t="s">
        <v>1185</v>
      </c>
      <c r="B98" t="s">
        <v>78</v>
      </c>
      <c r="C98">
        <v>79</v>
      </c>
      <c r="D98">
        <v>293</v>
      </c>
      <c r="E98">
        <v>5</v>
      </c>
      <c r="F98">
        <v>28</v>
      </c>
      <c r="G98">
        <v>37</v>
      </c>
      <c r="H98">
        <v>1</v>
      </c>
      <c r="I98" s="19">
        <v>4.8000000000000001E-2</v>
      </c>
      <c r="J98" s="19">
        <v>0.14299999999999999</v>
      </c>
      <c r="K98">
        <v>0.159</v>
      </c>
      <c r="L98">
        <v>0.34200000000000003</v>
      </c>
      <c r="M98">
        <v>0.30599999999999999</v>
      </c>
      <c r="N98">
        <v>0.34499999999999997</v>
      </c>
      <c r="O98">
        <v>0.46500000000000002</v>
      </c>
      <c r="P98">
        <v>0.34599999999999997</v>
      </c>
      <c r="R98">
        <v>127</v>
      </c>
      <c r="S98">
        <v>-2.9</v>
      </c>
      <c r="T98">
        <v>6.3</v>
      </c>
      <c r="U98">
        <v>-4.5999999999999996</v>
      </c>
      <c r="V98">
        <v>1.2</v>
      </c>
      <c r="W98">
        <v>11737</v>
      </c>
      <c r="X98">
        <v>592206</v>
      </c>
    </row>
    <row r="99" spans="1:24" x14ac:dyDescent="0.45">
      <c r="A99" t="s">
        <v>104</v>
      </c>
      <c r="B99" t="s">
        <v>105</v>
      </c>
      <c r="C99">
        <v>88</v>
      </c>
      <c r="D99">
        <v>368</v>
      </c>
      <c r="E99">
        <v>12</v>
      </c>
      <c r="F99">
        <v>37</v>
      </c>
      <c r="G99">
        <v>36</v>
      </c>
      <c r="H99">
        <v>2</v>
      </c>
      <c r="I99" s="19">
        <v>9.8000000000000004E-2</v>
      </c>
      <c r="J99" s="19">
        <v>0.27400000000000002</v>
      </c>
      <c r="K99">
        <v>0.17699999999999999</v>
      </c>
      <c r="L99">
        <v>0.29599999999999999</v>
      </c>
      <c r="M99">
        <v>0.23300000000000001</v>
      </c>
      <c r="N99">
        <v>0.318</v>
      </c>
      <c r="O99">
        <v>0.41</v>
      </c>
      <c r="P99">
        <v>0.318</v>
      </c>
      <c r="R99">
        <v>104</v>
      </c>
      <c r="S99">
        <v>-1</v>
      </c>
      <c r="T99">
        <v>0.8</v>
      </c>
      <c r="U99">
        <v>-1.7</v>
      </c>
      <c r="V99">
        <v>1.2</v>
      </c>
      <c r="W99">
        <v>20036</v>
      </c>
      <c r="X99">
        <v>670623</v>
      </c>
    </row>
    <row r="100" spans="1:24" x14ac:dyDescent="0.45">
      <c r="A100" t="s">
        <v>51</v>
      </c>
      <c r="B100" t="s">
        <v>28</v>
      </c>
      <c r="C100">
        <v>92</v>
      </c>
      <c r="D100">
        <v>380</v>
      </c>
      <c r="E100">
        <v>17</v>
      </c>
      <c r="F100">
        <v>35</v>
      </c>
      <c r="G100">
        <v>59</v>
      </c>
      <c r="H100">
        <v>0</v>
      </c>
      <c r="I100" s="19">
        <v>6.6000000000000003E-2</v>
      </c>
      <c r="J100" s="19">
        <v>0.224</v>
      </c>
      <c r="K100">
        <v>0.19400000000000001</v>
      </c>
      <c r="L100">
        <v>0.27400000000000002</v>
      </c>
      <c r="M100">
        <v>0.246</v>
      </c>
      <c r="N100">
        <v>0.30299999999999999</v>
      </c>
      <c r="O100">
        <v>0.441</v>
      </c>
      <c r="P100">
        <v>0.315</v>
      </c>
      <c r="R100">
        <v>100</v>
      </c>
      <c r="S100">
        <v>-3.4</v>
      </c>
      <c r="T100">
        <v>-3.4</v>
      </c>
      <c r="U100">
        <v>2</v>
      </c>
      <c r="V100">
        <v>1.2</v>
      </c>
      <c r="W100">
        <v>19950</v>
      </c>
      <c r="X100">
        <v>665926</v>
      </c>
    </row>
    <row r="101" spans="1:24" x14ac:dyDescent="0.45">
      <c r="A101" t="s">
        <v>184</v>
      </c>
      <c r="B101" t="s">
        <v>28</v>
      </c>
      <c r="C101">
        <v>82</v>
      </c>
      <c r="D101">
        <v>353</v>
      </c>
      <c r="E101">
        <v>14</v>
      </c>
      <c r="F101">
        <v>39</v>
      </c>
      <c r="G101">
        <v>66</v>
      </c>
      <c r="H101">
        <v>1</v>
      </c>
      <c r="I101" s="19">
        <v>5.3999999999999999E-2</v>
      </c>
      <c r="J101" s="19">
        <v>0.13</v>
      </c>
      <c r="K101">
        <v>0.188</v>
      </c>
      <c r="L101">
        <v>0.28000000000000003</v>
      </c>
      <c r="M101">
        <v>0.27800000000000002</v>
      </c>
      <c r="N101">
        <v>0.315</v>
      </c>
      <c r="O101">
        <v>0.46600000000000003</v>
      </c>
      <c r="P101">
        <v>0.33200000000000002</v>
      </c>
      <c r="R101">
        <v>112</v>
      </c>
      <c r="S101">
        <v>-0.9</v>
      </c>
      <c r="T101">
        <v>4</v>
      </c>
      <c r="U101">
        <v>-4.8</v>
      </c>
      <c r="V101">
        <v>1.1000000000000001</v>
      </c>
      <c r="W101">
        <v>16939</v>
      </c>
      <c r="X101">
        <v>657041</v>
      </c>
    </row>
    <row r="102" spans="1:24" x14ac:dyDescent="0.45">
      <c r="A102" t="s">
        <v>99</v>
      </c>
      <c r="B102" t="s">
        <v>53</v>
      </c>
      <c r="C102">
        <v>89</v>
      </c>
      <c r="D102">
        <v>371</v>
      </c>
      <c r="E102">
        <v>8</v>
      </c>
      <c r="F102">
        <v>48</v>
      </c>
      <c r="G102">
        <v>44</v>
      </c>
      <c r="H102">
        <v>4</v>
      </c>
      <c r="I102" s="19">
        <v>8.4000000000000005E-2</v>
      </c>
      <c r="J102" s="19">
        <v>0.183</v>
      </c>
      <c r="K102">
        <v>0.13600000000000001</v>
      </c>
      <c r="L102">
        <v>0.28299999999999997</v>
      </c>
      <c r="M102">
        <v>0.24199999999999999</v>
      </c>
      <c r="N102">
        <v>0.32400000000000001</v>
      </c>
      <c r="O102">
        <v>0.379</v>
      </c>
      <c r="P102">
        <v>0.312</v>
      </c>
      <c r="R102">
        <v>104</v>
      </c>
      <c r="S102">
        <v>0.7</v>
      </c>
      <c r="T102">
        <v>2.4</v>
      </c>
      <c r="U102">
        <v>-4.3</v>
      </c>
      <c r="V102">
        <v>1.1000000000000001</v>
      </c>
      <c r="W102">
        <v>19197</v>
      </c>
      <c r="X102">
        <v>669257</v>
      </c>
    </row>
    <row r="103" spans="1:24" x14ac:dyDescent="0.45">
      <c r="A103" t="s">
        <v>167</v>
      </c>
      <c r="B103" t="s">
        <v>47</v>
      </c>
      <c r="C103">
        <v>96</v>
      </c>
      <c r="D103">
        <v>401</v>
      </c>
      <c r="E103">
        <v>18</v>
      </c>
      <c r="F103">
        <v>49</v>
      </c>
      <c r="G103">
        <v>53</v>
      </c>
      <c r="H103">
        <v>0</v>
      </c>
      <c r="I103" s="19">
        <v>8.6999999999999994E-2</v>
      </c>
      <c r="J103" s="19">
        <v>0.24399999999999999</v>
      </c>
      <c r="K103">
        <v>0.215</v>
      </c>
      <c r="L103">
        <v>0.27600000000000002</v>
      </c>
      <c r="M103">
        <v>0.24</v>
      </c>
      <c r="N103">
        <v>0.312</v>
      </c>
      <c r="O103">
        <v>0.45500000000000002</v>
      </c>
      <c r="P103">
        <v>0.32700000000000001</v>
      </c>
      <c r="R103">
        <v>109</v>
      </c>
      <c r="S103">
        <v>-2.1</v>
      </c>
      <c r="T103">
        <v>2.1</v>
      </c>
      <c r="U103">
        <v>-5.3</v>
      </c>
      <c r="V103">
        <v>1.1000000000000001</v>
      </c>
      <c r="W103">
        <v>25768</v>
      </c>
      <c r="X103">
        <v>682928</v>
      </c>
    </row>
    <row r="104" spans="1:24" x14ac:dyDescent="0.45">
      <c r="A104" t="s">
        <v>1112</v>
      </c>
      <c r="B104" t="s">
        <v>84</v>
      </c>
      <c r="C104">
        <v>74</v>
      </c>
      <c r="D104">
        <v>296</v>
      </c>
      <c r="E104">
        <v>1</v>
      </c>
      <c r="F104">
        <v>28</v>
      </c>
      <c r="G104">
        <v>17</v>
      </c>
      <c r="H104">
        <v>14</v>
      </c>
      <c r="I104" s="19">
        <v>5.3999999999999999E-2</v>
      </c>
      <c r="J104" s="19">
        <v>0.17899999999999999</v>
      </c>
      <c r="K104">
        <v>7.1999999999999995E-2</v>
      </c>
      <c r="L104">
        <v>0.29899999999999999</v>
      </c>
      <c r="M104">
        <v>0.245</v>
      </c>
      <c r="N104">
        <v>0.28599999999999998</v>
      </c>
      <c r="O104">
        <v>0.318</v>
      </c>
      <c r="P104">
        <v>0.26700000000000002</v>
      </c>
      <c r="R104">
        <v>67</v>
      </c>
      <c r="S104">
        <v>2.7</v>
      </c>
      <c r="T104">
        <v>-8.8000000000000007</v>
      </c>
      <c r="U104">
        <v>9.1</v>
      </c>
      <c r="V104">
        <v>1</v>
      </c>
      <c r="W104">
        <v>26323</v>
      </c>
      <c r="X104">
        <v>668715</v>
      </c>
    </row>
    <row r="105" spans="1:24" x14ac:dyDescent="0.45">
      <c r="A105" t="s">
        <v>201</v>
      </c>
      <c r="B105" t="s">
        <v>64</v>
      </c>
      <c r="C105">
        <v>77</v>
      </c>
      <c r="D105">
        <v>315</v>
      </c>
      <c r="E105">
        <v>12</v>
      </c>
      <c r="F105">
        <v>43</v>
      </c>
      <c r="G105">
        <v>38</v>
      </c>
      <c r="H105">
        <v>0</v>
      </c>
      <c r="I105" s="19">
        <v>4.8000000000000001E-2</v>
      </c>
      <c r="J105" s="19">
        <v>0.248</v>
      </c>
      <c r="K105">
        <v>0.17699999999999999</v>
      </c>
      <c r="L105">
        <v>0.34499999999999997</v>
      </c>
      <c r="M105">
        <v>0.28199999999999997</v>
      </c>
      <c r="N105">
        <v>0.32400000000000001</v>
      </c>
      <c r="O105">
        <v>0.45900000000000002</v>
      </c>
      <c r="P105">
        <v>0.33600000000000002</v>
      </c>
      <c r="R105">
        <v>103</v>
      </c>
      <c r="S105">
        <v>-0.6</v>
      </c>
      <c r="T105">
        <v>0.6</v>
      </c>
      <c r="U105">
        <v>-1.3</v>
      </c>
      <c r="V105">
        <v>1</v>
      </c>
      <c r="W105">
        <v>9218</v>
      </c>
      <c r="X105">
        <v>502671</v>
      </c>
    </row>
    <row r="106" spans="1:24" x14ac:dyDescent="0.45">
      <c r="A106" t="s">
        <v>161</v>
      </c>
      <c r="B106" t="s">
        <v>38</v>
      </c>
      <c r="C106">
        <v>83</v>
      </c>
      <c r="D106">
        <v>291</v>
      </c>
      <c r="E106">
        <v>0</v>
      </c>
      <c r="F106">
        <v>39</v>
      </c>
      <c r="G106">
        <v>18</v>
      </c>
      <c r="H106">
        <v>10</v>
      </c>
      <c r="I106" s="19">
        <v>6.9000000000000006E-2</v>
      </c>
      <c r="J106" s="19">
        <v>0.12</v>
      </c>
      <c r="K106">
        <v>6.8000000000000005E-2</v>
      </c>
      <c r="L106">
        <v>0.317</v>
      </c>
      <c r="M106">
        <v>0.27500000000000002</v>
      </c>
      <c r="N106">
        <v>0.33100000000000002</v>
      </c>
      <c r="O106">
        <v>0.34300000000000003</v>
      </c>
      <c r="P106">
        <v>0.3</v>
      </c>
      <c r="R106">
        <v>92</v>
      </c>
      <c r="S106">
        <v>1.9</v>
      </c>
      <c r="T106">
        <v>-1.1000000000000001</v>
      </c>
      <c r="U106">
        <v>1</v>
      </c>
      <c r="V106">
        <v>1</v>
      </c>
      <c r="W106">
        <v>21636</v>
      </c>
      <c r="X106">
        <v>665161</v>
      </c>
    </row>
    <row r="107" spans="1:24" x14ac:dyDescent="0.45">
      <c r="A107" t="s">
        <v>1084</v>
      </c>
      <c r="B107" t="s">
        <v>103</v>
      </c>
      <c r="C107">
        <v>83</v>
      </c>
      <c r="D107">
        <v>352</v>
      </c>
      <c r="E107">
        <v>13</v>
      </c>
      <c r="F107">
        <v>37</v>
      </c>
      <c r="G107">
        <v>59</v>
      </c>
      <c r="H107">
        <v>0</v>
      </c>
      <c r="I107" s="19">
        <v>0.111</v>
      </c>
      <c r="J107" s="19">
        <v>0.28699999999999998</v>
      </c>
      <c r="K107">
        <v>0.191</v>
      </c>
      <c r="L107">
        <v>0.314</v>
      </c>
      <c r="M107">
        <v>0.24099999999999999</v>
      </c>
      <c r="N107">
        <v>0.33500000000000002</v>
      </c>
      <c r="O107">
        <v>0.432</v>
      </c>
      <c r="P107">
        <v>0.33500000000000002</v>
      </c>
      <c r="R107">
        <v>120</v>
      </c>
      <c r="S107">
        <v>-1.8</v>
      </c>
      <c r="T107">
        <v>6.4</v>
      </c>
      <c r="U107">
        <v>-8.9</v>
      </c>
      <c r="V107">
        <v>1</v>
      </c>
      <c r="W107">
        <v>15998</v>
      </c>
      <c r="X107">
        <v>641355</v>
      </c>
    </row>
    <row r="108" spans="1:24" x14ac:dyDescent="0.45">
      <c r="A108" t="s">
        <v>1080</v>
      </c>
      <c r="B108" t="s">
        <v>64</v>
      </c>
      <c r="C108">
        <v>83</v>
      </c>
      <c r="D108">
        <v>335</v>
      </c>
      <c r="E108">
        <v>19</v>
      </c>
      <c r="F108">
        <v>48</v>
      </c>
      <c r="G108">
        <v>42</v>
      </c>
      <c r="H108">
        <v>7</v>
      </c>
      <c r="I108" s="19">
        <v>0.128</v>
      </c>
      <c r="J108" s="19">
        <v>0.29899999999999999</v>
      </c>
      <c r="K108">
        <v>0.25700000000000001</v>
      </c>
      <c r="L108">
        <v>0.29099999999999998</v>
      </c>
      <c r="M108">
        <v>0.24</v>
      </c>
      <c r="N108">
        <v>0.33500000000000002</v>
      </c>
      <c r="O108">
        <v>0.497</v>
      </c>
      <c r="P108">
        <v>0.35399999999999998</v>
      </c>
      <c r="R108">
        <v>115</v>
      </c>
      <c r="S108">
        <v>0.7</v>
      </c>
      <c r="T108">
        <v>6.7</v>
      </c>
      <c r="U108">
        <v>-8.8000000000000007</v>
      </c>
      <c r="V108">
        <v>0.9</v>
      </c>
      <c r="W108">
        <v>16442</v>
      </c>
      <c r="X108">
        <v>656811</v>
      </c>
    </row>
    <row r="109" spans="1:24" x14ac:dyDescent="0.45">
      <c r="A109" t="s">
        <v>134</v>
      </c>
      <c r="B109" t="s">
        <v>76</v>
      </c>
      <c r="C109">
        <v>75</v>
      </c>
      <c r="D109">
        <v>300</v>
      </c>
      <c r="E109">
        <v>15</v>
      </c>
      <c r="F109">
        <v>32</v>
      </c>
      <c r="G109">
        <v>42</v>
      </c>
      <c r="H109">
        <v>3</v>
      </c>
      <c r="I109" s="19">
        <v>7.0000000000000007E-2</v>
      </c>
      <c r="J109" s="19">
        <v>0.28000000000000003</v>
      </c>
      <c r="K109">
        <v>0.19600000000000001</v>
      </c>
      <c r="L109">
        <v>0.27</v>
      </c>
      <c r="M109">
        <v>0.22800000000000001</v>
      </c>
      <c r="N109">
        <v>0.28699999999999998</v>
      </c>
      <c r="O109">
        <v>0.42399999999999999</v>
      </c>
      <c r="P109">
        <v>0.308</v>
      </c>
      <c r="R109">
        <v>103</v>
      </c>
      <c r="S109">
        <v>-1.1000000000000001</v>
      </c>
      <c r="T109">
        <v>0</v>
      </c>
      <c r="U109">
        <v>-1.3</v>
      </c>
      <c r="V109">
        <v>0.9</v>
      </c>
      <c r="W109">
        <v>33189</v>
      </c>
      <c r="X109">
        <v>694384</v>
      </c>
    </row>
    <row r="110" spans="1:24" x14ac:dyDescent="0.45">
      <c r="A110" t="s">
        <v>132</v>
      </c>
      <c r="B110" t="s">
        <v>105</v>
      </c>
      <c r="C110">
        <v>79</v>
      </c>
      <c r="D110">
        <v>305</v>
      </c>
      <c r="E110">
        <v>14</v>
      </c>
      <c r="F110">
        <v>37</v>
      </c>
      <c r="G110">
        <v>30</v>
      </c>
      <c r="H110">
        <v>2</v>
      </c>
      <c r="I110" s="19">
        <v>5.6000000000000001E-2</v>
      </c>
      <c r="J110" s="19">
        <v>0.32500000000000001</v>
      </c>
      <c r="K110">
        <v>0.17799999999999999</v>
      </c>
      <c r="L110">
        <v>0.29599999999999999</v>
      </c>
      <c r="M110">
        <v>0.22800000000000001</v>
      </c>
      <c r="N110">
        <v>0.28499999999999998</v>
      </c>
      <c r="O110">
        <v>0.40600000000000003</v>
      </c>
      <c r="P110">
        <v>0.30099999999999999</v>
      </c>
      <c r="R110">
        <v>92</v>
      </c>
      <c r="S110">
        <v>-2.2999999999999998</v>
      </c>
      <c r="T110">
        <v>-5</v>
      </c>
      <c r="U110">
        <v>3.3</v>
      </c>
      <c r="V110">
        <v>0.9</v>
      </c>
      <c r="W110">
        <v>14344</v>
      </c>
      <c r="X110">
        <v>621566</v>
      </c>
    </row>
    <row r="111" spans="1:24" x14ac:dyDescent="0.45">
      <c r="A111" t="s">
        <v>135</v>
      </c>
      <c r="B111" t="s">
        <v>41</v>
      </c>
      <c r="C111">
        <v>93</v>
      </c>
      <c r="D111">
        <v>388</v>
      </c>
      <c r="E111">
        <v>14</v>
      </c>
      <c r="F111">
        <v>43</v>
      </c>
      <c r="G111">
        <v>52</v>
      </c>
      <c r="H111">
        <v>13</v>
      </c>
      <c r="I111" s="19">
        <v>0.10100000000000001</v>
      </c>
      <c r="J111" s="19">
        <v>0.214</v>
      </c>
      <c r="K111">
        <v>0.183</v>
      </c>
      <c r="L111">
        <v>0.26900000000000002</v>
      </c>
      <c r="M111">
        <v>0.23499999999999999</v>
      </c>
      <c r="N111">
        <v>0.317</v>
      </c>
      <c r="O111">
        <v>0.41699999999999998</v>
      </c>
      <c r="P111">
        <v>0.32</v>
      </c>
      <c r="R111">
        <v>99</v>
      </c>
      <c r="S111">
        <v>2.1</v>
      </c>
      <c r="T111">
        <v>1.8</v>
      </c>
      <c r="U111">
        <v>-6.4</v>
      </c>
      <c r="V111">
        <v>0.9</v>
      </c>
      <c r="W111">
        <v>5235</v>
      </c>
      <c r="X111">
        <v>457759</v>
      </c>
    </row>
    <row r="112" spans="1:24" x14ac:dyDescent="0.45">
      <c r="A112" t="s">
        <v>59</v>
      </c>
      <c r="B112" t="s">
        <v>38</v>
      </c>
      <c r="C112">
        <v>91</v>
      </c>
      <c r="D112">
        <v>371</v>
      </c>
      <c r="E112">
        <v>5</v>
      </c>
      <c r="F112">
        <v>43</v>
      </c>
      <c r="G112">
        <v>34</v>
      </c>
      <c r="H112">
        <v>23</v>
      </c>
      <c r="I112" s="19">
        <v>8.4000000000000005E-2</v>
      </c>
      <c r="J112" s="19">
        <v>0.186</v>
      </c>
      <c r="K112">
        <v>9.9000000000000005E-2</v>
      </c>
      <c r="L112">
        <v>0.28000000000000003</v>
      </c>
      <c r="M112">
        <v>0.23400000000000001</v>
      </c>
      <c r="N112">
        <v>0.3</v>
      </c>
      <c r="O112">
        <v>0.33200000000000002</v>
      </c>
      <c r="P112">
        <v>0.28100000000000003</v>
      </c>
      <c r="R112">
        <v>79</v>
      </c>
      <c r="S112">
        <v>1.7</v>
      </c>
      <c r="T112">
        <v>-7.7</v>
      </c>
      <c r="U112">
        <v>3.5</v>
      </c>
      <c r="V112">
        <v>0.8</v>
      </c>
      <c r="W112">
        <v>19608</v>
      </c>
      <c r="X112">
        <v>672640</v>
      </c>
    </row>
    <row r="113" spans="1:24" x14ac:dyDescent="0.45">
      <c r="A113" t="s">
        <v>71</v>
      </c>
      <c r="B113" t="s">
        <v>30</v>
      </c>
      <c r="C113">
        <v>69</v>
      </c>
      <c r="D113">
        <v>298</v>
      </c>
      <c r="E113">
        <v>11</v>
      </c>
      <c r="F113">
        <v>37</v>
      </c>
      <c r="G113">
        <v>36</v>
      </c>
      <c r="H113">
        <v>0</v>
      </c>
      <c r="I113" s="19">
        <v>9.0999999999999998E-2</v>
      </c>
      <c r="J113" s="19">
        <v>0.23200000000000001</v>
      </c>
      <c r="K113">
        <v>0.17199999999999999</v>
      </c>
      <c r="L113">
        <v>0.23799999999999999</v>
      </c>
      <c r="M113">
        <v>0.21</v>
      </c>
      <c r="N113">
        <v>0.29499999999999998</v>
      </c>
      <c r="O113">
        <v>0.38200000000000001</v>
      </c>
      <c r="P113">
        <v>0.29299999999999998</v>
      </c>
      <c r="R113">
        <v>89</v>
      </c>
      <c r="S113">
        <v>-0.6</v>
      </c>
      <c r="T113">
        <v>-4.5</v>
      </c>
      <c r="U113">
        <v>2.2999999999999998</v>
      </c>
      <c r="V113">
        <v>0.8</v>
      </c>
      <c r="W113">
        <v>24488</v>
      </c>
      <c r="X113">
        <v>680474</v>
      </c>
    </row>
    <row r="114" spans="1:24" x14ac:dyDescent="0.45">
      <c r="A114" t="s">
        <v>1087</v>
      </c>
      <c r="B114" t="s">
        <v>35</v>
      </c>
      <c r="C114">
        <v>88</v>
      </c>
      <c r="D114">
        <v>305</v>
      </c>
      <c r="E114">
        <v>7</v>
      </c>
      <c r="F114">
        <v>40</v>
      </c>
      <c r="G114">
        <v>37</v>
      </c>
      <c r="H114">
        <v>3</v>
      </c>
      <c r="I114" s="19">
        <v>0.10199999999999999</v>
      </c>
      <c r="J114" s="19">
        <v>0.14799999999999999</v>
      </c>
      <c r="K114">
        <v>0.14499999999999999</v>
      </c>
      <c r="L114">
        <v>0.27700000000000002</v>
      </c>
      <c r="M114">
        <v>0.253</v>
      </c>
      <c r="N114">
        <v>0.33100000000000002</v>
      </c>
      <c r="O114">
        <v>0.39800000000000002</v>
      </c>
      <c r="P114">
        <v>0.32</v>
      </c>
      <c r="R114">
        <v>110</v>
      </c>
      <c r="S114">
        <v>0</v>
      </c>
      <c r="T114">
        <v>3.7</v>
      </c>
      <c r="U114">
        <v>-6.3</v>
      </c>
      <c r="V114">
        <v>0.8</v>
      </c>
      <c r="W114">
        <v>24729</v>
      </c>
      <c r="X114">
        <v>681351</v>
      </c>
    </row>
    <row r="115" spans="1:24" x14ac:dyDescent="0.45">
      <c r="A115" t="s">
        <v>124</v>
      </c>
      <c r="B115" t="s">
        <v>125</v>
      </c>
      <c r="C115">
        <v>85</v>
      </c>
      <c r="D115">
        <v>371</v>
      </c>
      <c r="E115">
        <v>12</v>
      </c>
      <c r="F115">
        <v>44</v>
      </c>
      <c r="G115">
        <v>43</v>
      </c>
      <c r="H115">
        <v>20</v>
      </c>
      <c r="I115" s="19">
        <v>7.0000000000000007E-2</v>
      </c>
      <c r="J115" s="19">
        <v>0.23200000000000001</v>
      </c>
      <c r="K115">
        <v>0.17299999999999999</v>
      </c>
      <c r="L115">
        <v>0.26400000000000001</v>
      </c>
      <c r="M115">
        <v>0.224</v>
      </c>
      <c r="N115">
        <v>0.30199999999999999</v>
      </c>
      <c r="O115">
        <v>0.39700000000000002</v>
      </c>
      <c r="P115">
        <v>0.30499999999999999</v>
      </c>
      <c r="R115">
        <v>96</v>
      </c>
      <c r="S115">
        <v>0.9</v>
      </c>
      <c r="T115">
        <v>-1.1000000000000001</v>
      </c>
      <c r="U115">
        <v>-4</v>
      </c>
      <c r="V115">
        <v>0.8</v>
      </c>
      <c r="W115">
        <v>25816</v>
      </c>
      <c r="X115">
        <v>669127</v>
      </c>
    </row>
    <row r="116" spans="1:24" x14ac:dyDescent="0.45">
      <c r="A116" t="s">
        <v>65</v>
      </c>
      <c r="B116" t="s">
        <v>26</v>
      </c>
      <c r="C116">
        <v>89</v>
      </c>
      <c r="D116">
        <v>371</v>
      </c>
      <c r="E116">
        <v>10</v>
      </c>
      <c r="F116">
        <v>39</v>
      </c>
      <c r="G116">
        <v>47</v>
      </c>
      <c r="H116">
        <v>9</v>
      </c>
      <c r="I116" s="19">
        <v>3.7999999999999999E-2</v>
      </c>
      <c r="J116" s="19">
        <v>0.191</v>
      </c>
      <c r="K116">
        <v>0.13500000000000001</v>
      </c>
      <c r="L116">
        <v>0.27100000000000002</v>
      </c>
      <c r="M116">
        <v>0.24</v>
      </c>
      <c r="N116">
        <v>0.28199999999999997</v>
      </c>
      <c r="O116">
        <v>0.374</v>
      </c>
      <c r="P116">
        <v>0.28499999999999998</v>
      </c>
      <c r="R116">
        <v>86</v>
      </c>
      <c r="S116">
        <v>0.4</v>
      </c>
      <c r="T116">
        <v>-5.8</v>
      </c>
      <c r="U116">
        <v>0.8</v>
      </c>
      <c r="V116">
        <v>0.8</v>
      </c>
      <c r="W116">
        <v>18036</v>
      </c>
      <c r="X116">
        <v>630105</v>
      </c>
    </row>
    <row r="117" spans="1:24" x14ac:dyDescent="0.45">
      <c r="A117" t="s">
        <v>210</v>
      </c>
      <c r="B117" t="s">
        <v>1336</v>
      </c>
      <c r="C117">
        <v>78</v>
      </c>
      <c r="D117">
        <v>305</v>
      </c>
      <c r="E117">
        <v>5</v>
      </c>
      <c r="F117">
        <v>32</v>
      </c>
      <c r="G117">
        <v>28</v>
      </c>
      <c r="H117">
        <v>0</v>
      </c>
      <c r="I117" s="19">
        <v>0.115</v>
      </c>
      <c r="J117" s="19">
        <v>0.17699999999999999</v>
      </c>
      <c r="K117">
        <v>0.10100000000000001</v>
      </c>
      <c r="L117">
        <v>0.313</v>
      </c>
      <c r="M117">
        <v>0.26400000000000001</v>
      </c>
      <c r="N117">
        <v>0.37</v>
      </c>
      <c r="O117">
        <v>0.36399999999999999</v>
      </c>
      <c r="P117">
        <v>0.33100000000000002</v>
      </c>
      <c r="R117">
        <v>119</v>
      </c>
      <c r="S117">
        <v>-1.9</v>
      </c>
      <c r="T117">
        <v>4.7</v>
      </c>
      <c r="U117">
        <v>-7.5</v>
      </c>
      <c r="V117">
        <v>0.7</v>
      </c>
      <c r="W117">
        <v>16997</v>
      </c>
      <c r="X117">
        <v>650402</v>
      </c>
    </row>
    <row r="118" spans="1:24" x14ac:dyDescent="0.45">
      <c r="A118" t="s">
        <v>42</v>
      </c>
      <c r="B118" t="s">
        <v>1336</v>
      </c>
      <c r="C118">
        <v>89</v>
      </c>
      <c r="D118">
        <v>371</v>
      </c>
      <c r="E118">
        <v>10</v>
      </c>
      <c r="F118">
        <v>36</v>
      </c>
      <c r="G118">
        <v>44</v>
      </c>
      <c r="H118">
        <v>0</v>
      </c>
      <c r="I118" s="19">
        <v>0.124</v>
      </c>
      <c r="J118" s="19">
        <v>0.16200000000000001</v>
      </c>
      <c r="K118">
        <v>0.154</v>
      </c>
      <c r="L118">
        <v>0.193</v>
      </c>
      <c r="M118">
        <v>0.183</v>
      </c>
      <c r="N118">
        <v>0.31</v>
      </c>
      <c r="O118">
        <v>0.33800000000000002</v>
      </c>
      <c r="P118">
        <v>0.29199999999999998</v>
      </c>
      <c r="R118">
        <v>92</v>
      </c>
      <c r="S118">
        <v>0</v>
      </c>
      <c r="T118">
        <v>-3.8</v>
      </c>
      <c r="U118">
        <v>-1.9</v>
      </c>
      <c r="V118">
        <v>0.7</v>
      </c>
      <c r="W118">
        <v>31837</v>
      </c>
      <c r="X118">
        <v>807799</v>
      </c>
    </row>
    <row r="119" spans="1:24" x14ac:dyDescent="0.45">
      <c r="A119" t="s">
        <v>200</v>
      </c>
      <c r="B119" t="s">
        <v>105</v>
      </c>
      <c r="C119">
        <v>87</v>
      </c>
      <c r="D119">
        <v>366</v>
      </c>
      <c r="E119">
        <v>7</v>
      </c>
      <c r="F119">
        <v>42</v>
      </c>
      <c r="G119">
        <v>29</v>
      </c>
      <c r="H119">
        <v>5</v>
      </c>
      <c r="I119" s="19">
        <v>0.128</v>
      </c>
      <c r="J119" s="19">
        <v>0.18</v>
      </c>
      <c r="K119">
        <v>0.114</v>
      </c>
      <c r="L119">
        <v>0.28599999999999998</v>
      </c>
      <c r="M119">
        <v>0.24399999999999999</v>
      </c>
      <c r="N119">
        <v>0.35199999999999998</v>
      </c>
      <c r="O119">
        <v>0.35799999999999998</v>
      </c>
      <c r="P119">
        <v>0.31900000000000001</v>
      </c>
      <c r="R119">
        <v>105</v>
      </c>
      <c r="S119">
        <v>-2</v>
      </c>
      <c r="T119">
        <v>0.2</v>
      </c>
      <c r="U119">
        <v>-6.2</v>
      </c>
      <c r="V119">
        <v>0.6</v>
      </c>
      <c r="W119">
        <v>25845</v>
      </c>
      <c r="X119">
        <v>669911</v>
      </c>
    </row>
    <row r="120" spans="1:24" x14ac:dyDescent="0.45">
      <c r="A120" t="s">
        <v>219</v>
      </c>
      <c r="B120" t="s">
        <v>166</v>
      </c>
      <c r="C120">
        <v>84</v>
      </c>
      <c r="D120">
        <v>350</v>
      </c>
      <c r="E120">
        <v>13</v>
      </c>
      <c r="F120">
        <v>37</v>
      </c>
      <c r="G120">
        <v>45</v>
      </c>
      <c r="H120">
        <v>1</v>
      </c>
      <c r="I120" s="19">
        <v>6.6000000000000003E-2</v>
      </c>
      <c r="J120" s="19">
        <v>0.2</v>
      </c>
      <c r="K120">
        <v>0.17799999999999999</v>
      </c>
      <c r="L120">
        <v>0.30199999999999999</v>
      </c>
      <c r="M120">
        <v>0.26800000000000002</v>
      </c>
      <c r="N120">
        <v>0.317</v>
      </c>
      <c r="O120">
        <v>0.44500000000000001</v>
      </c>
      <c r="P120">
        <v>0.32800000000000001</v>
      </c>
      <c r="R120">
        <v>113</v>
      </c>
      <c r="S120">
        <v>-1.2</v>
      </c>
      <c r="T120">
        <v>4.0999999999999996</v>
      </c>
      <c r="U120">
        <v>-9.6</v>
      </c>
      <c r="V120">
        <v>0.6</v>
      </c>
      <c r="W120">
        <v>19734</v>
      </c>
      <c r="X120">
        <v>668942</v>
      </c>
    </row>
    <row r="121" spans="1:24" x14ac:dyDescent="0.45">
      <c r="A121" t="s">
        <v>221</v>
      </c>
      <c r="B121" t="s">
        <v>45</v>
      </c>
      <c r="C121">
        <v>92</v>
      </c>
      <c r="D121">
        <v>379</v>
      </c>
      <c r="E121">
        <v>13</v>
      </c>
      <c r="F121">
        <v>41</v>
      </c>
      <c r="G121">
        <v>57</v>
      </c>
      <c r="H121">
        <v>4</v>
      </c>
      <c r="I121" s="19">
        <v>5.2999999999999999E-2</v>
      </c>
      <c r="J121" s="19">
        <v>0.20300000000000001</v>
      </c>
      <c r="K121">
        <v>0.19</v>
      </c>
      <c r="L121">
        <v>0.308</v>
      </c>
      <c r="M121">
        <v>0.26700000000000002</v>
      </c>
      <c r="N121">
        <v>0.317</v>
      </c>
      <c r="O121">
        <v>0.45700000000000002</v>
      </c>
      <c r="P121">
        <v>0.33200000000000002</v>
      </c>
      <c r="R121">
        <v>113</v>
      </c>
      <c r="S121">
        <v>-1.7</v>
      </c>
      <c r="T121">
        <v>4.2</v>
      </c>
      <c r="U121">
        <v>-10.8</v>
      </c>
      <c r="V121">
        <v>0.6</v>
      </c>
      <c r="W121">
        <v>9847</v>
      </c>
      <c r="X121">
        <v>457705</v>
      </c>
    </row>
    <row r="122" spans="1:24" x14ac:dyDescent="0.45">
      <c r="A122" t="s">
        <v>187</v>
      </c>
      <c r="B122" t="s">
        <v>121</v>
      </c>
      <c r="C122">
        <v>67</v>
      </c>
      <c r="D122">
        <v>290</v>
      </c>
      <c r="E122">
        <v>12</v>
      </c>
      <c r="F122">
        <v>39</v>
      </c>
      <c r="G122">
        <v>33</v>
      </c>
      <c r="H122">
        <v>2</v>
      </c>
      <c r="I122" s="19">
        <v>0.107</v>
      </c>
      <c r="J122" s="19">
        <v>0.255</v>
      </c>
      <c r="K122">
        <v>0.19700000000000001</v>
      </c>
      <c r="L122">
        <v>0.29399999999999998</v>
      </c>
      <c r="M122">
        <v>0.24399999999999999</v>
      </c>
      <c r="N122">
        <v>0.33100000000000002</v>
      </c>
      <c r="O122">
        <v>0.441</v>
      </c>
      <c r="P122">
        <v>0.33600000000000002</v>
      </c>
      <c r="R122">
        <v>113</v>
      </c>
      <c r="S122">
        <v>-1.1000000000000001</v>
      </c>
      <c r="T122">
        <v>3.5</v>
      </c>
      <c r="U122">
        <v>-7.3</v>
      </c>
      <c r="V122">
        <v>0.6</v>
      </c>
      <c r="W122">
        <v>27615</v>
      </c>
      <c r="X122">
        <v>676475</v>
      </c>
    </row>
    <row r="123" spans="1:24" x14ac:dyDescent="0.45">
      <c r="A123" t="s">
        <v>100</v>
      </c>
      <c r="B123" t="s">
        <v>45</v>
      </c>
      <c r="C123">
        <v>86</v>
      </c>
      <c r="D123">
        <v>330</v>
      </c>
      <c r="E123">
        <v>6</v>
      </c>
      <c r="F123">
        <v>30</v>
      </c>
      <c r="G123">
        <v>24</v>
      </c>
      <c r="H123">
        <v>16</v>
      </c>
      <c r="I123" s="19">
        <v>7.5999999999999998E-2</v>
      </c>
      <c r="J123" s="19">
        <v>0.17</v>
      </c>
      <c r="K123">
        <v>0.10299999999999999</v>
      </c>
      <c r="L123">
        <v>0.28000000000000003</v>
      </c>
      <c r="M123">
        <v>0.246</v>
      </c>
      <c r="N123">
        <v>0.3</v>
      </c>
      <c r="O123">
        <v>0.34899999999999998</v>
      </c>
      <c r="P123">
        <v>0.28399999999999997</v>
      </c>
      <c r="R123">
        <v>81</v>
      </c>
      <c r="S123">
        <v>2</v>
      </c>
      <c r="T123">
        <v>-5.5</v>
      </c>
      <c r="U123">
        <v>0.4</v>
      </c>
      <c r="V123">
        <v>0.6</v>
      </c>
      <c r="W123">
        <v>14221</v>
      </c>
      <c r="X123">
        <v>624585</v>
      </c>
    </row>
    <row r="124" spans="1:24" x14ac:dyDescent="0.45">
      <c r="A124" t="s">
        <v>1102</v>
      </c>
      <c r="B124" t="s">
        <v>76</v>
      </c>
      <c r="C124">
        <v>85</v>
      </c>
      <c r="D124">
        <v>312</v>
      </c>
      <c r="E124">
        <v>5</v>
      </c>
      <c r="F124">
        <v>39</v>
      </c>
      <c r="G124">
        <v>24</v>
      </c>
      <c r="H124">
        <v>9</v>
      </c>
      <c r="I124" s="19">
        <v>0.112</v>
      </c>
      <c r="J124" s="19">
        <v>0.27600000000000002</v>
      </c>
      <c r="K124">
        <v>7.9000000000000001E-2</v>
      </c>
      <c r="L124">
        <v>0.28499999999999998</v>
      </c>
      <c r="M124">
        <v>0.21</v>
      </c>
      <c r="N124">
        <v>0.30499999999999999</v>
      </c>
      <c r="O124">
        <v>0.28799999999999998</v>
      </c>
      <c r="P124">
        <v>0.27200000000000002</v>
      </c>
      <c r="R124">
        <v>78</v>
      </c>
      <c r="S124">
        <v>1.3</v>
      </c>
      <c r="T124">
        <v>-6.5</v>
      </c>
      <c r="U124">
        <v>1.7</v>
      </c>
      <c r="V124">
        <v>0.6</v>
      </c>
      <c r="W124">
        <v>22186</v>
      </c>
      <c r="X124">
        <v>668930</v>
      </c>
    </row>
    <row r="125" spans="1:24" x14ac:dyDescent="0.45">
      <c r="A125" t="s">
        <v>1120</v>
      </c>
      <c r="B125" t="s">
        <v>125</v>
      </c>
      <c r="C125">
        <v>81</v>
      </c>
      <c r="D125">
        <v>308</v>
      </c>
      <c r="E125">
        <v>10</v>
      </c>
      <c r="F125">
        <v>37</v>
      </c>
      <c r="G125">
        <v>39</v>
      </c>
      <c r="H125">
        <v>2</v>
      </c>
      <c r="I125" s="19">
        <v>3.9E-2</v>
      </c>
      <c r="J125" s="19">
        <v>8.7999999999999995E-2</v>
      </c>
      <c r="K125">
        <v>0.159</v>
      </c>
      <c r="L125">
        <v>0.24199999999999999</v>
      </c>
      <c r="M125">
        <v>0.249</v>
      </c>
      <c r="N125">
        <v>0.28199999999999997</v>
      </c>
      <c r="O125">
        <v>0.40799999999999997</v>
      </c>
      <c r="P125">
        <v>0.29699999999999999</v>
      </c>
      <c r="R125">
        <v>90</v>
      </c>
      <c r="S125">
        <v>-0.8</v>
      </c>
      <c r="T125">
        <v>-4.3</v>
      </c>
      <c r="U125">
        <v>-0.6</v>
      </c>
      <c r="V125">
        <v>0.6</v>
      </c>
      <c r="W125">
        <v>13145</v>
      </c>
      <c r="X125">
        <v>605137</v>
      </c>
    </row>
    <row r="126" spans="1:24" x14ac:dyDescent="0.45">
      <c r="A126" t="s">
        <v>128</v>
      </c>
      <c r="B126" t="s">
        <v>35</v>
      </c>
      <c r="C126">
        <v>74</v>
      </c>
      <c r="D126">
        <v>300</v>
      </c>
      <c r="E126">
        <v>7</v>
      </c>
      <c r="F126">
        <v>28</v>
      </c>
      <c r="G126">
        <v>42</v>
      </c>
      <c r="H126">
        <v>1</v>
      </c>
      <c r="I126" s="19">
        <v>5.2999999999999999E-2</v>
      </c>
      <c r="J126" s="19">
        <v>0.217</v>
      </c>
      <c r="K126">
        <v>0.13900000000000001</v>
      </c>
      <c r="L126">
        <v>0.313</v>
      </c>
      <c r="M126">
        <v>0.26100000000000001</v>
      </c>
      <c r="N126">
        <v>0.3</v>
      </c>
      <c r="O126">
        <v>0.4</v>
      </c>
      <c r="P126">
        <v>0.30299999999999999</v>
      </c>
      <c r="R126">
        <v>99</v>
      </c>
      <c r="S126">
        <v>-0.5</v>
      </c>
      <c r="T126">
        <v>-1</v>
      </c>
      <c r="U126">
        <v>-3.7</v>
      </c>
      <c r="V126">
        <v>0.5</v>
      </c>
      <c r="W126">
        <v>13185</v>
      </c>
      <c r="X126">
        <v>606115</v>
      </c>
    </row>
    <row r="127" spans="1:24" x14ac:dyDescent="0.45">
      <c r="A127" t="s">
        <v>1092</v>
      </c>
      <c r="B127" t="s">
        <v>47</v>
      </c>
      <c r="C127">
        <v>90</v>
      </c>
      <c r="D127">
        <v>323</v>
      </c>
      <c r="E127">
        <v>12</v>
      </c>
      <c r="F127">
        <v>37</v>
      </c>
      <c r="G127">
        <v>36</v>
      </c>
      <c r="H127">
        <v>7</v>
      </c>
      <c r="I127" s="19">
        <v>7.0999999999999994E-2</v>
      </c>
      <c r="J127" s="19">
        <v>0.28199999999999997</v>
      </c>
      <c r="K127">
        <v>0.18</v>
      </c>
      <c r="L127">
        <v>0.28199999999999997</v>
      </c>
      <c r="M127">
        <v>0.22700000000000001</v>
      </c>
      <c r="N127">
        <v>0.28299999999999997</v>
      </c>
      <c r="O127">
        <v>0.40699999999999997</v>
      </c>
      <c r="P127">
        <v>0.29599999999999999</v>
      </c>
      <c r="R127">
        <v>88</v>
      </c>
      <c r="S127">
        <v>1.8</v>
      </c>
      <c r="T127">
        <v>-2.8</v>
      </c>
      <c r="U127">
        <v>-3.3</v>
      </c>
      <c r="V127">
        <v>0.5</v>
      </c>
      <c r="W127">
        <v>18373</v>
      </c>
      <c r="X127">
        <v>663624</v>
      </c>
    </row>
    <row r="128" spans="1:24" x14ac:dyDescent="0.45">
      <c r="A128" t="s">
        <v>63</v>
      </c>
      <c r="B128" t="s">
        <v>64</v>
      </c>
      <c r="C128">
        <v>86</v>
      </c>
      <c r="D128">
        <v>360</v>
      </c>
      <c r="E128">
        <v>9</v>
      </c>
      <c r="F128">
        <v>36</v>
      </c>
      <c r="G128">
        <v>30</v>
      </c>
      <c r="H128">
        <v>4</v>
      </c>
      <c r="I128" s="19">
        <v>0.111</v>
      </c>
      <c r="J128" s="19">
        <v>0.30299999999999999</v>
      </c>
      <c r="K128">
        <v>0.13300000000000001</v>
      </c>
      <c r="L128">
        <v>0.29599999999999999</v>
      </c>
      <c r="M128">
        <v>0.215</v>
      </c>
      <c r="N128">
        <v>0.308</v>
      </c>
      <c r="O128">
        <v>0.34799999999999998</v>
      </c>
      <c r="P128">
        <v>0.29099999999999998</v>
      </c>
      <c r="R128">
        <v>73</v>
      </c>
      <c r="S128">
        <v>-0.5</v>
      </c>
      <c r="T128">
        <v>-12.2</v>
      </c>
      <c r="U128">
        <v>4.8</v>
      </c>
      <c r="V128">
        <v>0.5</v>
      </c>
      <c r="W128">
        <v>26294</v>
      </c>
      <c r="X128">
        <v>681082</v>
      </c>
    </row>
    <row r="129" spans="1:24" x14ac:dyDescent="0.45">
      <c r="A129" t="s">
        <v>1096</v>
      </c>
      <c r="B129" t="s">
        <v>90</v>
      </c>
      <c r="C129">
        <v>92</v>
      </c>
      <c r="D129">
        <v>391</v>
      </c>
      <c r="E129">
        <v>16</v>
      </c>
      <c r="F129">
        <v>52</v>
      </c>
      <c r="G129">
        <v>56</v>
      </c>
      <c r="H129">
        <v>7</v>
      </c>
      <c r="I129" s="19">
        <v>6.0999999999999999E-2</v>
      </c>
      <c r="J129" s="19">
        <v>0.123</v>
      </c>
      <c r="K129">
        <v>0.16900000000000001</v>
      </c>
      <c r="L129">
        <v>0.26200000000000001</v>
      </c>
      <c r="M129">
        <v>0.26400000000000001</v>
      </c>
      <c r="N129">
        <v>0.311</v>
      </c>
      <c r="O129">
        <v>0.433</v>
      </c>
      <c r="P129">
        <v>0.32</v>
      </c>
      <c r="R129">
        <v>107</v>
      </c>
      <c r="S129">
        <v>-1.7</v>
      </c>
      <c r="T129">
        <v>1.5</v>
      </c>
      <c r="U129">
        <v>-10.199999999999999</v>
      </c>
      <c r="V129">
        <v>0.5</v>
      </c>
      <c r="W129">
        <v>17548</v>
      </c>
      <c r="X129">
        <v>621493</v>
      </c>
    </row>
    <row r="130" spans="1:24" x14ac:dyDescent="0.45">
      <c r="A130" t="s">
        <v>163</v>
      </c>
      <c r="B130" t="s">
        <v>47</v>
      </c>
      <c r="C130">
        <v>91</v>
      </c>
      <c r="D130">
        <v>345</v>
      </c>
      <c r="E130">
        <v>10</v>
      </c>
      <c r="F130">
        <v>22</v>
      </c>
      <c r="G130">
        <v>24</v>
      </c>
      <c r="H130">
        <v>2</v>
      </c>
      <c r="I130" s="19">
        <v>8.6999999999999994E-2</v>
      </c>
      <c r="J130" s="19">
        <v>0.223</v>
      </c>
      <c r="K130">
        <v>0.123</v>
      </c>
      <c r="L130">
        <v>0.24299999999999999</v>
      </c>
      <c r="M130">
        <v>0.21</v>
      </c>
      <c r="N130">
        <v>0.27900000000000003</v>
      </c>
      <c r="O130">
        <v>0.33300000000000002</v>
      </c>
      <c r="P130">
        <v>0.27</v>
      </c>
      <c r="R130">
        <v>70</v>
      </c>
      <c r="S130">
        <v>-0.6</v>
      </c>
      <c r="T130">
        <v>-12.8</v>
      </c>
      <c r="U130">
        <v>5.6</v>
      </c>
      <c r="V130">
        <v>0.5</v>
      </c>
      <c r="W130">
        <v>26197</v>
      </c>
      <c r="X130">
        <v>683734</v>
      </c>
    </row>
    <row r="131" spans="1:24" x14ac:dyDescent="0.45">
      <c r="A131" t="s">
        <v>1108</v>
      </c>
      <c r="B131" t="s">
        <v>26</v>
      </c>
      <c r="C131">
        <v>88</v>
      </c>
      <c r="D131">
        <v>334</v>
      </c>
      <c r="E131">
        <v>6</v>
      </c>
      <c r="F131">
        <v>32</v>
      </c>
      <c r="G131">
        <v>34</v>
      </c>
      <c r="H131">
        <v>8</v>
      </c>
      <c r="I131" s="19">
        <v>6.3E-2</v>
      </c>
      <c r="J131" s="19">
        <v>0.26</v>
      </c>
      <c r="K131">
        <v>0.109</v>
      </c>
      <c r="L131">
        <v>0.254</v>
      </c>
      <c r="M131">
        <v>0.19800000000000001</v>
      </c>
      <c r="N131">
        <v>0.26100000000000001</v>
      </c>
      <c r="O131">
        <v>0.307</v>
      </c>
      <c r="P131">
        <v>0.253</v>
      </c>
      <c r="R131">
        <v>63</v>
      </c>
      <c r="S131">
        <v>1.9</v>
      </c>
      <c r="T131">
        <v>-12.4</v>
      </c>
      <c r="U131">
        <v>5</v>
      </c>
      <c r="V131">
        <v>0.4</v>
      </c>
      <c r="W131">
        <v>15878</v>
      </c>
      <c r="X131">
        <v>609280</v>
      </c>
    </row>
    <row r="132" spans="1:24" x14ac:dyDescent="0.45">
      <c r="A132" t="s">
        <v>148</v>
      </c>
      <c r="B132" t="s">
        <v>53</v>
      </c>
      <c r="C132">
        <v>84</v>
      </c>
      <c r="D132">
        <v>377</v>
      </c>
      <c r="E132">
        <v>3</v>
      </c>
      <c r="F132">
        <v>44</v>
      </c>
      <c r="G132">
        <v>30</v>
      </c>
      <c r="H132">
        <v>6</v>
      </c>
      <c r="I132" s="19">
        <v>2.9000000000000001E-2</v>
      </c>
      <c r="J132" s="19">
        <v>3.2000000000000001E-2</v>
      </c>
      <c r="K132">
        <v>6.7000000000000004E-2</v>
      </c>
      <c r="L132">
        <v>0.307</v>
      </c>
      <c r="M132">
        <v>0.30399999999999999</v>
      </c>
      <c r="N132">
        <v>0.33200000000000002</v>
      </c>
      <c r="O132">
        <v>0.37</v>
      </c>
      <c r="P132">
        <v>0.30599999999999999</v>
      </c>
      <c r="R132">
        <v>100</v>
      </c>
      <c r="S132">
        <v>0.1</v>
      </c>
      <c r="T132">
        <v>0.1</v>
      </c>
      <c r="U132">
        <v>-9.4</v>
      </c>
      <c r="V132">
        <v>0.4</v>
      </c>
      <c r="W132">
        <v>20043</v>
      </c>
      <c r="X132">
        <v>673357</v>
      </c>
    </row>
    <row r="133" spans="1:24" x14ac:dyDescent="0.45">
      <c r="A133" t="s">
        <v>1089</v>
      </c>
      <c r="B133" t="s">
        <v>166</v>
      </c>
      <c r="C133">
        <v>79</v>
      </c>
      <c r="D133">
        <v>333</v>
      </c>
      <c r="E133">
        <v>12</v>
      </c>
      <c r="F133">
        <v>36</v>
      </c>
      <c r="G133">
        <v>31</v>
      </c>
      <c r="H133">
        <v>20</v>
      </c>
      <c r="I133" s="19">
        <v>6.6000000000000003E-2</v>
      </c>
      <c r="J133" s="19">
        <v>0.33300000000000002</v>
      </c>
      <c r="K133">
        <v>0.159</v>
      </c>
      <c r="L133">
        <v>0.30099999999999999</v>
      </c>
      <c r="M133">
        <v>0.221</v>
      </c>
      <c r="N133">
        <v>0.27400000000000002</v>
      </c>
      <c r="O133">
        <v>0.38</v>
      </c>
      <c r="P133">
        <v>0.28299999999999997</v>
      </c>
      <c r="R133">
        <v>81</v>
      </c>
      <c r="S133">
        <v>0.8</v>
      </c>
      <c r="T133">
        <v>-6.4</v>
      </c>
      <c r="U133">
        <v>-1.5</v>
      </c>
      <c r="V133">
        <v>0.3</v>
      </c>
      <c r="W133">
        <v>15112</v>
      </c>
      <c r="X133">
        <v>641857</v>
      </c>
    </row>
    <row r="134" spans="1:24" x14ac:dyDescent="0.45">
      <c r="A134" t="s">
        <v>202</v>
      </c>
      <c r="B134" t="s">
        <v>1336</v>
      </c>
      <c r="C134">
        <v>83</v>
      </c>
      <c r="D134">
        <v>337</v>
      </c>
      <c r="E134">
        <v>11</v>
      </c>
      <c r="F134">
        <v>50</v>
      </c>
      <c r="G134">
        <v>38</v>
      </c>
      <c r="H134">
        <v>1</v>
      </c>
      <c r="I134" s="19">
        <v>0.13100000000000001</v>
      </c>
      <c r="J134" s="19">
        <v>0.26400000000000001</v>
      </c>
      <c r="K134">
        <v>0.188</v>
      </c>
      <c r="L134">
        <v>0.3</v>
      </c>
      <c r="M134">
        <v>0.23599999999999999</v>
      </c>
      <c r="N134">
        <v>0.33900000000000002</v>
      </c>
      <c r="O134">
        <v>0.42399999999999999</v>
      </c>
      <c r="P134">
        <v>0.33400000000000002</v>
      </c>
      <c r="R134">
        <v>116</v>
      </c>
      <c r="S134">
        <v>-2.5</v>
      </c>
      <c r="T134">
        <v>3.9</v>
      </c>
      <c r="U134">
        <v>-12.1</v>
      </c>
      <c r="V134">
        <v>0.3</v>
      </c>
      <c r="W134">
        <v>22558</v>
      </c>
      <c r="X134">
        <v>672284</v>
      </c>
    </row>
    <row r="135" spans="1:24" x14ac:dyDescent="0.45">
      <c r="A135" t="s">
        <v>1116</v>
      </c>
      <c r="B135" t="s">
        <v>1336</v>
      </c>
      <c r="C135">
        <v>84</v>
      </c>
      <c r="D135">
        <v>306</v>
      </c>
      <c r="E135">
        <v>5</v>
      </c>
      <c r="F135">
        <v>22</v>
      </c>
      <c r="G135">
        <v>35</v>
      </c>
      <c r="H135">
        <v>0</v>
      </c>
      <c r="I135" s="19">
        <v>5.8999999999999997E-2</v>
      </c>
      <c r="J135" s="19">
        <v>0.13700000000000001</v>
      </c>
      <c r="K135">
        <v>9.6000000000000002E-2</v>
      </c>
      <c r="L135">
        <v>0.26700000000000002</v>
      </c>
      <c r="M135">
        <v>0.245</v>
      </c>
      <c r="N135">
        <v>0.28799999999999998</v>
      </c>
      <c r="O135">
        <v>0.34</v>
      </c>
      <c r="P135">
        <v>0.27400000000000002</v>
      </c>
      <c r="R135">
        <v>76</v>
      </c>
      <c r="S135">
        <v>-1.8</v>
      </c>
      <c r="T135">
        <v>-10.4</v>
      </c>
      <c r="U135">
        <v>3.1</v>
      </c>
      <c r="V135">
        <v>0.3</v>
      </c>
      <c r="W135">
        <v>20308</v>
      </c>
      <c r="X135">
        <v>676694</v>
      </c>
    </row>
    <row r="136" spans="1:24" x14ac:dyDescent="0.45">
      <c r="A136" t="s">
        <v>1119</v>
      </c>
      <c r="B136" t="s">
        <v>76</v>
      </c>
      <c r="C136">
        <v>74</v>
      </c>
      <c r="D136">
        <v>315</v>
      </c>
      <c r="E136">
        <v>4</v>
      </c>
      <c r="F136">
        <v>31</v>
      </c>
      <c r="G136">
        <v>28</v>
      </c>
      <c r="H136">
        <v>3</v>
      </c>
      <c r="I136" s="19">
        <v>4.1000000000000002E-2</v>
      </c>
      <c r="J136" s="19">
        <v>0.13300000000000001</v>
      </c>
      <c r="K136">
        <v>9.4E-2</v>
      </c>
      <c r="L136">
        <v>0.312</v>
      </c>
      <c r="M136">
        <v>0.27900000000000003</v>
      </c>
      <c r="N136">
        <v>0.314</v>
      </c>
      <c r="O136">
        <v>0.372</v>
      </c>
      <c r="P136">
        <v>0.30099999999999999</v>
      </c>
      <c r="R136">
        <v>99</v>
      </c>
      <c r="S136">
        <v>-2</v>
      </c>
      <c r="T136">
        <v>-2.5</v>
      </c>
      <c r="U136">
        <v>-5.0999999999999996</v>
      </c>
      <c r="V136">
        <v>0.3</v>
      </c>
      <c r="W136">
        <v>16376</v>
      </c>
      <c r="X136">
        <v>624424</v>
      </c>
    </row>
    <row r="137" spans="1:24" x14ac:dyDescent="0.45">
      <c r="A137" t="s">
        <v>216</v>
      </c>
      <c r="B137" t="s">
        <v>1336</v>
      </c>
      <c r="C137">
        <v>84</v>
      </c>
      <c r="D137">
        <v>362</v>
      </c>
      <c r="E137">
        <v>12</v>
      </c>
      <c r="F137">
        <v>36</v>
      </c>
      <c r="G137">
        <v>40</v>
      </c>
      <c r="H137">
        <v>0</v>
      </c>
      <c r="I137" s="19">
        <v>0.08</v>
      </c>
      <c r="J137" s="19">
        <v>0.20200000000000001</v>
      </c>
      <c r="K137">
        <v>0.16800000000000001</v>
      </c>
      <c r="L137">
        <v>0.29499999999999998</v>
      </c>
      <c r="M137">
        <v>0.25700000000000001</v>
      </c>
      <c r="N137">
        <v>0.318</v>
      </c>
      <c r="O137">
        <v>0.42499999999999999</v>
      </c>
      <c r="P137">
        <v>0.32200000000000001</v>
      </c>
      <c r="R137">
        <v>105</v>
      </c>
      <c r="S137">
        <v>-2</v>
      </c>
      <c r="T137">
        <v>0.2</v>
      </c>
      <c r="U137">
        <v>-11.1</v>
      </c>
      <c r="V137">
        <v>0.1</v>
      </c>
      <c r="W137">
        <v>19896</v>
      </c>
      <c r="X137">
        <v>657136</v>
      </c>
    </row>
    <row r="138" spans="1:24" x14ac:dyDescent="0.45">
      <c r="A138" t="s">
        <v>136</v>
      </c>
      <c r="B138" t="s">
        <v>61</v>
      </c>
      <c r="C138">
        <v>85</v>
      </c>
      <c r="D138">
        <v>285</v>
      </c>
      <c r="E138">
        <v>5</v>
      </c>
      <c r="F138">
        <v>29</v>
      </c>
      <c r="G138">
        <v>28</v>
      </c>
      <c r="H138">
        <v>14</v>
      </c>
      <c r="I138" s="19">
        <v>6.7000000000000004E-2</v>
      </c>
      <c r="J138" s="19">
        <v>0.22500000000000001</v>
      </c>
      <c r="K138">
        <v>0.104</v>
      </c>
      <c r="L138">
        <v>0.26700000000000002</v>
      </c>
      <c r="M138">
        <v>0.219</v>
      </c>
      <c r="N138">
        <v>0.26900000000000002</v>
      </c>
      <c r="O138">
        <v>0.32300000000000001</v>
      </c>
      <c r="P138">
        <v>0.26</v>
      </c>
      <c r="R138">
        <v>66</v>
      </c>
      <c r="S138">
        <v>0.9</v>
      </c>
      <c r="T138">
        <v>-10.3</v>
      </c>
      <c r="U138">
        <v>1.8</v>
      </c>
      <c r="V138">
        <v>0.1</v>
      </c>
      <c r="W138">
        <v>10681</v>
      </c>
      <c r="X138">
        <v>570482</v>
      </c>
    </row>
    <row r="139" spans="1:24" x14ac:dyDescent="0.45">
      <c r="A139" t="s">
        <v>126</v>
      </c>
      <c r="B139" t="s">
        <v>32</v>
      </c>
      <c r="C139">
        <v>88</v>
      </c>
      <c r="D139">
        <v>377</v>
      </c>
      <c r="E139">
        <v>6</v>
      </c>
      <c r="F139">
        <v>45</v>
      </c>
      <c r="G139">
        <v>31</v>
      </c>
      <c r="H139">
        <v>0</v>
      </c>
      <c r="I139" s="19">
        <v>7.3999999999999996E-2</v>
      </c>
      <c r="J139" s="19">
        <v>0.17799999999999999</v>
      </c>
      <c r="K139">
        <v>0.108</v>
      </c>
      <c r="L139">
        <v>0.26200000000000001</v>
      </c>
      <c r="M139">
        <v>0.22700000000000001</v>
      </c>
      <c r="N139">
        <v>0.28199999999999997</v>
      </c>
      <c r="O139">
        <v>0.33500000000000002</v>
      </c>
      <c r="P139">
        <v>0.27100000000000002</v>
      </c>
      <c r="R139">
        <v>74</v>
      </c>
      <c r="S139">
        <v>-0.8</v>
      </c>
      <c r="T139">
        <v>-12.1</v>
      </c>
      <c r="U139">
        <v>-0.1</v>
      </c>
      <c r="V139">
        <v>0</v>
      </c>
      <c r="W139">
        <v>18568</v>
      </c>
      <c r="X139">
        <v>650333</v>
      </c>
    </row>
    <row r="140" spans="1:24" x14ac:dyDescent="0.45">
      <c r="A140" t="s">
        <v>92</v>
      </c>
      <c r="B140" t="s">
        <v>28</v>
      </c>
      <c r="C140">
        <v>90</v>
      </c>
      <c r="D140">
        <v>354</v>
      </c>
      <c r="E140">
        <v>2</v>
      </c>
      <c r="F140">
        <v>52</v>
      </c>
      <c r="G140">
        <v>22</v>
      </c>
      <c r="H140">
        <v>20</v>
      </c>
      <c r="I140" s="19">
        <v>5.8999999999999997E-2</v>
      </c>
      <c r="J140" s="19">
        <v>0.14699999999999999</v>
      </c>
      <c r="K140">
        <v>7.0000000000000007E-2</v>
      </c>
      <c r="L140">
        <v>0.25700000000000001</v>
      </c>
      <c r="M140">
        <v>0.223</v>
      </c>
      <c r="N140">
        <v>0.26800000000000002</v>
      </c>
      <c r="O140">
        <v>0.29299999999999998</v>
      </c>
      <c r="P140">
        <v>0.249</v>
      </c>
      <c r="R140">
        <v>54</v>
      </c>
      <c r="S140">
        <v>4.2</v>
      </c>
      <c r="T140">
        <v>-14.7</v>
      </c>
      <c r="U140">
        <v>3.1</v>
      </c>
      <c r="V140">
        <v>0</v>
      </c>
      <c r="W140">
        <v>18900</v>
      </c>
      <c r="X140">
        <v>665750</v>
      </c>
    </row>
    <row r="141" spans="1:24" x14ac:dyDescent="0.45">
      <c r="A141" t="s">
        <v>1115</v>
      </c>
      <c r="B141" t="s">
        <v>55</v>
      </c>
      <c r="C141">
        <v>76</v>
      </c>
      <c r="D141">
        <v>296</v>
      </c>
      <c r="E141">
        <v>8</v>
      </c>
      <c r="F141">
        <v>37</v>
      </c>
      <c r="G141">
        <v>30</v>
      </c>
      <c r="H141">
        <v>6</v>
      </c>
      <c r="I141" s="19">
        <v>6.0999999999999999E-2</v>
      </c>
      <c r="J141" s="19">
        <v>0.253</v>
      </c>
      <c r="K141">
        <v>0.14299999999999999</v>
      </c>
      <c r="L141">
        <v>0.32800000000000001</v>
      </c>
      <c r="M141">
        <v>0.25700000000000001</v>
      </c>
      <c r="N141">
        <v>0.318</v>
      </c>
      <c r="O141">
        <v>0.40100000000000002</v>
      </c>
      <c r="P141">
        <v>0.314</v>
      </c>
      <c r="R141">
        <v>98</v>
      </c>
      <c r="S141">
        <v>-0.5</v>
      </c>
      <c r="T141">
        <v>-1.2</v>
      </c>
      <c r="U141">
        <v>-8.5</v>
      </c>
      <c r="V141">
        <v>0</v>
      </c>
      <c r="W141">
        <v>12144</v>
      </c>
      <c r="X141">
        <v>596146</v>
      </c>
    </row>
    <row r="142" spans="1:24" x14ac:dyDescent="0.45">
      <c r="A142" t="s">
        <v>1179</v>
      </c>
      <c r="B142" t="s">
        <v>1337</v>
      </c>
      <c r="C142">
        <v>75</v>
      </c>
      <c r="D142">
        <v>297</v>
      </c>
      <c r="E142">
        <v>5</v>
      </c>
      <c r="F142">
        <v>28</v>
      </c>
      <c r="G142">
        <v>23</v>
      </c>
      <c r="H142">
        <v>4</v>
      </c>
      <c r="I142" s="19">
        <v>9.4E-2</v>
      </c>
      <c r="J142" s="19">
        <v>0.22600000000000001</v>
      </c>
      <c r="K142">
        <v>0.11600000000000001</v>
      </c>
      <c r="L142">
        <v>0.28100000000000003</v>
      </c>
      <c r="M142">
        <v>0.22500000000000001</v>
      </c>
      <c r="N142">
        <v>0.3</v>
      </c>
      <c r="O142">
        <v>0.34100000000000003</v>
      </c>
      <c r="P142">
        <v>0.28499999999999998</v>
      </c>
      <c r="R142">
        <v>82</v>
      </c>
      <c r="S142">
        <v>-1.2</v>
      </c>
      <c r="T142">
        <v>-7.3</v>
      </c>
      <c r="U142">
        <v>-6.6</v>
      </c>
      <c r="V142">
        <v>-0.4</v>
      </c>
      <c r="W142">
        <v>20220</v>
      </c>
      <c r="X142">
        <v>666176</v>
      </c>
    </row>
    <row r="143" spans="1:24" x14ac:dyDescent="0.45">
      <c r="A143" t="s">
        <v>1090</v>
      </c>
      <c r="B143" t="s">
        <v>105</v>
      </c>
      <c r="C143">
        <v>87</v>
      </c>
      <c r="D143">
        <v>307</v>
      </c>
      <c r="E143">
        <v>10</v>
      </c>
      <c r="F143">
        <v>31</v>
      </c>
      <c r="G143">
        <v>39</v>
      </c>
      <c r="H143">
        <v>7</v>
      </c>
      <c r="I143" s="19">
        <v>8.1000000000000003E-2</v>
      </c>
      <c r="J143" s="19">
        <v>0.28999999999999998</v>
      </c>
      <c r="K143">
        <v>0.155</v>
      </c>
      <c r="L143">
        <v>0.246</v>
      </c>
      <c r="M143">
        <v>0.19500000000000001</v>
      </c>
      <c r="N143">
        <v>0.27</v>
      </c>
      <c r="O143">
        <v>0.35</v>
      </c>
      <c r="P143">
        <v>0.27300000000000002</v>
      </c>
      <c r="R143">
        <v>73</v>
      </c>
      <c r="S143">
        <v>-2</v>
      </c>
      <c r="T143">
        <v>-11.6</v>
      </c>
      <c r="U143">
        <v>-3.6</v>
      </c>
      <c r="V143">
        <v>-0.5</v>
      </c>
      <c r="W143">
        <v>19610</v>
      </c>
      <c r="X143">
        <v>660688</v>
      </c>
    </row>
    <row r="144" spans="1:24" x14ac:dyDescent="0.45">
      <c r="A144" t="s">
        <v>204</v>
      </c>
      <c r="B144" t="s">
        <v>1336</v>
      </c>
      <c r="C144">
        <v>86</v>
      </c>
      <c r="D144">
        <v>352</v>
      </c>
      <c r="E144">
        <v>12</v>
      </c>
      <c r="F144">
        <v>33</v>
      </c>
      <c r="G144">
        <v>23</v>
      </c>
      <c r="H144">
        <v>4</v>
      </c>
      <c r="I144" s="19">
        <v>9.9000000000000005E-2</v>
      </c>
      <c r="J144" s="19">
        <v>0.29499999999999998</v>
      </c>
      <c r="K144">
        <v>0.13900000000000001</v>
      </c>
      <c r="L144">
        <v>0.24399999999999999</v>
      </c>
      <c r="M144">
        <v>0.191</v>
      </c>
      <c r="N144">
        <v>0.28999999999999998</v>
      </c>
      <c r="O144">
        <v>0.33</v>
      </c>
      <c r="P144">
        <v>0.27800000000000002</v>
      </c>
      <c r="R144">
        <v>81</v>
      </c>
      <c r="S144">
        <v>-2</v>
      </c>
      <c r="T144">
        <v>-10</v>
      </c>
      <c r="U144">
        <v>-7.6</v>
      </c>
      <c r="V144">
        <v>-0.6</v>
      </c>
      <c r="W144">
        <v>22715</v>
      </c>
      <c r="X144">
        <v>672580</v>
      </c>
    </row>
    <row r="145" spans="1:24" x14ac:dyDescent="0.45">
      <c r="A145" t="s">
        <v>1109</v>
      </c>
      <c r="B145" t="s">
        <v>38</v>
      </c>
      <c r="C145">
        <v>77</v>
      </c>
      <c r="D145">
        <v>304</v>
      </c>
      <c r="E145">
        <v>14</v>
      </c>
      <c r="F145">
        <v>33</v>
      </c>
      <c r="G145">
        <v>44</v>
      </c>
      <c r="H145">
        <v>2</v>
      </c>
      <c r="I145" s="19">
        <v>8.5999999999999993E-2</v>
      </c>
      <c r="J145" s="19">
        <v>0.30599999999999999</v>
      </c>
      <c r="K145">
        <v>0.17799999999999999</v>
      </c>
      <c r="L145">
        <v>0.23200000000000001</v>
      </c>
      <c r="M145">
        <v>0.19600000000000001</v>
      </c>
      <c r="N145">
        <v>0.26700000000000002</v>
      </c>
      <c r="O145">
        <v>0.374</v>
      </c>
      <c r="P145">
        <v>0.27800000000000002</v>
      </c>
      <c r="R145">
        <v>76</v>
      </c>
      <c r="S145">
        <v>-1.7</v>
      </c>
      <c r="T145">
        <v>-10.199999999999999</v>
      </c>
      <c r="U145">
        <v>-7.9</v>
      </c>
      <c r="V145">
        <v>-0.8</v>
      </c>
      <c r="W145">
        <v>13621</v>
      </c>
      <c r="X145">
        <v>600869</v>
      </c>
    </row>
    <row r="146" spans="1:24" x14ac:dyDescent="0.45">
      <c r="A146" t="s">
        <v>165</v>
      </c>
      <c r="B146" t="s">
        <v>166</v>
      </c>
      <c r="C146">
        <v>82</v>
      </c>
      <c r="D146">
        <v>292</v>
      </c>
      <c r="E146">
        <v>5</v>
      </c>
      <c r="F146">
        <v>19</v>
      </c>
      <c r="G146">
        <v>27</v>
      </c>
      <c r="H146">
        <v>0</v>
      </c>
      <c r="I146" s="19">
        <v>6.2E-2</v>
      </c>
      <c r="J146" s="19">
        <v>0.24299999999999999</v>
      </c>
      <c r="K146">
        <v>0.10299999999999999</v>
      </c>
      <c r="L146">
        <v>0.31</v>
      </c>
      <c r="M146">
        <v>0.24299999999999999</v>
      </c>
      <c r="N146">
        <v>0.29099999999999998</v>
      </c>
      <c r="O146">
        <v>0.34599999999999997</v>
      </c>
      <c r="P146">
        <v>0.27800000000000002</v>
      </c>
      <c r="R146">
        <v>78</v>
      </c>
      <c r="S146">
        <v>-2.2999999999999998</v>
      </c>
      <c r="T146">
        <v>-9.8000000000000007</v>
      </c>
      <c r="U146">
        <v>-8.1</v>
      </c>
      <c r="V146">
        <v>-0.8</v>
      </c>
      <c r="W146">
        <v>17027</v>
      </c>
      <c r="X146">
        <v>657077</v>
      </c>
    </row>
    <row r="147" spans="1:24" x14ac:dyDescent="0.45">
      <c r="A147" t="s">
        <v>159</v>
      </c>
      <c r="B147" t="s">
        <v>61</v>
      </c>
      <c r="C147">
        <v>89</v>
      </c>
      <c r="D147">
        <v>367</v>
      </c>
      <c r="E147">
        <v>10</v>
      </c>
      <c r="F147">
        <v>37</v>
      </c>
      <c r="G147">
        <v>37</v>
      </c>
      <c r="H147">
        <v>7</v>
      </c>
      <c r="I147" s="19">
        <v>7.5999999999999998E-2</v>
      </c>
      <c r="J147" s="19">
        <v>0.27500000000000002</v>
      </c>
      <c r="K147">
        <v>0.13500000000000001</v>
      </c>
      <c r="L147">
        <v>0.254</v>
      </c>
      <c r="M147">
        <v>0.20100000000000001</v>
      </c>
      <c r="N147">
        <v>0.27</v>
      </c>
      <c r="O147">
        <v>0.33600000000000002</v>
      </c>
      <c r="P147">
        <v>0.26700000000000002</v>
      </c>
      <c r="R147">
        <v>71</v>
      </c>
      <c r="S147">
        <v>-0.5</v>
      </c>
      <c r="T147">
        <v>-12.8</v>
      </c>
      <c r="U147">
        <v>-8.1999999999999993</v>
      </c>
      <c r="V147">
        <v>-0.9</v>
      </c>
      <c r="W147">
        <v>21897</v>
      </c>
      <c r="X147">
        <v>666624</v>
      </c>
    </row>
    <row r="148" spans="1:24" x14ac:dyDescent="0.45">
      <c r="A148" t="s">
        <v>178</v>
      </c>
      <c r="B148" t="s">
        <v>1336</v>
      </c>
      <c r="C148">
        <v>85</v>
      </c>
      <c r="D148">
        <v>350</v>
      </c>
      <c r="E148">
        <v>10</v>
      </c>
      <c r="F148">
        <v>31</v>
      </c>
      <c r="G148">
        <v>38</v>
      </c>
      <c r="H148">
        <v>3</v>
      </c>
      <c r="I148" s="19">
        <v>2.9000000000000001E-2</v>
      </c>
      <c r="J148" s="19">
        <v>0.28000000000000003</v>
      </c>
      <c r="K148">
        <v>0.13400000000000001</v>
      </c>
      <c r="L148">
        <v>0.28399999999999997</v>
      </c>
      <c r="M148">
        <v>0.223</v>
      </c>
      <c r="N148">
        <v>0.249</v>
      </c>
      <c r="O148">
        <v>0.35699999999999998</v>
      </c>
      <c r="P148">
        <v>0.26300000000000001</v>
      </c>
      <c r="R148">
        <v>64</v>
      </c>
      <c r="S148">
        <v>-0.9</v>
      </c>
      <c r="T148">
        <v>-15.8</v>
      </c>
      <c r="U148">
        <v>-6.6</v>
      </c>
      <c r="V148">
        <v>-1.1000000000000001</v>
      </c>
      <c r="W148">
        <v>19287</v>
      </c>
      <c r="X148">
        <v>666969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E5DF9-EDE3-48DE-8210-B0F03C43C5CB}">
  <dimension ref="A1:S148"/>
  <sheetViews>
    <sheetView workbookViewId="0">
      <selection activeCell="E146" sqref="E146"/>
    </sheetView>
  </sheetViews>
  <sheetFormatPr defaultRowHeight="14.25" x14ac:dyDescent="0.45"/>
  <sheetData>
    <row r="1" spans="1:19" x14ac:dyDescent="0.45">
      <c r="A1" t="s">
        <v>0</v>
      </c>
      <c r="B1" t="s">
        <v>1</v>
      </c>
      <c r="C1" t="s">
        <v>3</v>
      </c>
      <c r="D1" t="s">
        <v>1067</v>
      </c>
      <c r="E1" t="s">
        <v>1068</v>
      </c>
      <c r="F1" t="s">
        <v>1069</v>
      </c>
      <c r="G1" t="s">
        <v>1070</v>
      </c>
      <c r="H1" t="s">
        <v>1071</v>
      </c>
      <c r="I1" t="s">
        <v>1072</v>
      </c>
      <c r="J1" t="s">
        <v>1073</v>
      </c>
      <c r="K1" t="s">
        <v>1074</v>
      </c>
      <c r="L1" t="s">
        <v>12</v>
      </c>
      <c r="M1" t="s">
        <v>1075</v>
      </c>
      <c r="N1" t="s">
        <v>14</v>
      </c>
      <c r="O1" t="s">
        <v>1076</v>
      </c>
      <c r="P1" t="s">
        <v>15</v>
      </c>
      <c r="Q1" t="s">
        <v>16</v>
      </c>
      <c r="R1" t="s">
        <v>23</v>
      </c>
      <c r="S1" t="s">
        <v>24</v>
      </c>
    </row>
    <row r="2" spans="1:19" x14ac:dyDescent="0.45">
      <c r="A2" t="s">
        <v>33</v>
      </c>
      <c r="B2" t="s">
        <v>30</v>
      </c>
      <c r="C2">
        <v>416</v>
      </c>
      <c r="D2">
        <v>259</v>
      </c>
      <c r="E2">
        <v>96</v>
      </c>
      <c r="F2">
        <v>118.7</v>
      </c>
      <c r="G2">
        <v>18.399999999999999</v>
      </c>
      <c r="H2">
        <v>54</v>
      </c>
      <c r="I2" s="19">
        <v>0.20799999999999999</v>
      </c>
      <c r="J2">
        <v>152</v>
      </c>
      <c r="K2" s="19">
        <v>0.58699999999999997</v>
      </c>
      <c r="L2">
        <v>0.26500000000000001</v>
      </c>
      <c r="N2">
        <v>0.61199999999999999</v>
      </c>
      <c r="P2">
        <v>0.39900000000000002</v>
      </c>
      <c r="R2">
        <v>19755</v>
      </c>
      <c r="S2">
        <v>660271</v>
      </c>
    </row>
    <row r="3" spans="1:19" x14ac:dyDescent="0.45">
      <c r="A3" t="s">
        <v>142</v>
      </c>
      <c r="B3" t="s">
        <v>121</v>
      </c>
      <c r="C3">
        <v>336</v>
      </c>
      <c r="D3">
        <v>213</v>
      </c>
      <c r="E3">
        <v>95.6</v>
      </c>
      <c r="F3">
        <v>120.5</v>
      </c>
      <c r="G3">
        <v>9.6</v>
      </c>
      <c r="H3">
        <v>33</v>
      </c>
      <c r="I3" s="19">
        <v>0.155</v>
      </c>
      <c r="J3">
        <v>118</v>
      </c>
      <c r="K3" s="19">
        <v>0.55400000000000005</v>
      </c>
      <c r="L3">
        <v>0.28100000000000003</v>
      </c>
      <c r="N3">
        <v>0.48799999999999999</v>
      </c>
      <c r="P3">
        <v>0.35099999999999998</v>
      </c>
      <c r="R3">
        <v>21711</v>
      </c>
      <c r="S3">
        <v>665833</v>
      </c>
    </row>
    <row r="4" spans="1:19" x14ac:dyDescent="0.45">
      <c r="A4" t="s">
        <v>31</v>
      </c>
      <c r="B4" t="s">
        <v>32</v>
      </c>
      <c r="C4">
        <v>398</v>
      </c>
      <c r="D4">
        <v>221</v>
      </c>
      <c r="E4">
        <v>95.3</v>
      </c>
      <c r="F4">
        <v>117.5</v>
      </c>
      <c r="G4">
        <v>18.399999999999999</v>
      </c>
      <c r="H4">
        <v>54</v>
      </c>
      <c r="I4" s="19">
        <v>0.24399999999999999</v>
      </c>
      <c r="J4">
        <v>132</v>
      </c>
      <c r="K4" s="19">
        <v>0.59699999999999998</v>
      </c>
      <c r="L4">
        <v>0.35</v>
      </c>
      <c r="N4">
        <v>0.73799999999999999</v>
      </c>
      <c r="P4">
        <v>0.499</v>
      </c>
      <c r="R4">
        <v>15640</v>
      </c>
      <c r="S4">
        <v>592450</v>
      </c>
    </row>
    <row r="5" spans="1:19" x14ac:dyDescent="0.45">
      <c r="A5" t="s">
        <v>145</v>
      </c>
      <c r="B5" t="s">
        <v>45</v>
      </c>
      <c r="C5">
        <v>388</v>
      </c>
      <c r="D5">
        <v>218</v>
      </c>
      <c r="E5">
        <v>94.5</v>
      </c>
      <c r="F5">
        <v>115.6</v>
      </c>
      <c r="G5">
        <v>14</v>
      </c>
      <c r="H5">
        <v>39</v>
      </c>
      <c r="I5" s="19">
        <v>0.17899999999999999</v>
      </c>
      <c r="J5">
        <v>124</v>
      </c>
      <c r="K5" s="19">
        <v>0.56899999999999995</v>
      </c>
      <c r="L5">
        <v>0.26600000000000001</v>
      </c>
      <c r="N5">
        <v>0.55300000000000005</v>
      </c>
      <c r="P5">
        <v>0.39600000000000002</v>
      </c>
      <c r="R5">
        <v>18360</v>
      </c>
      <c r="S5">
        <v>663586</v>
      </c>
    </row>
    <row r="6" spans="1:19" x14ac:dyDescent="0.45">
      <c r="A6" t="s">
        <v>171</v>
      </c>
      <c r="B6" t="s">
        <v>47</v>
      </c>
      <c r="C6">
        <v>306</v>
      </c>
      <c r="D6">
        <v>201</v>
      </c>
      <c r="E6">
        <v>94.4</v>
      </c>
      <c r="F6">
        <v>114.7</v>
      </c>
      <c r="G6">
        <v>15.8</v>
      </c>
      <c r="H6">
        <v>33</v>
      </c>
      <c r="I6" s="19">
        <v>0.16400000000000001</v>
      </c>
      <c r="J6">
        <v>111</v>
      </c>
      <c r="K6" s="19">
        <v>0.55200000000000005</v>
      </c>
      <c r="L6">
        <v>0.26300000000000001</v>
      </c>
      <c r="N6">
        <v>0.5</v>
      </c>
      <c r="P6">
        <v>0.35199999999999998</v>
      </c>
      <c r="R6">
        <v>17350</v>
      </c>
      <c r="S6">
        <v>646240</v>
      </c>
    </row>
    <row r="7" spans="1:19" x14ac:dyDescent="0.45">
      <c r="A7" t="s">
        <v>85</v>
      </c>
      <c r="B7" t="s">
        <v>86</v>
      </c>
      <c r="C7">
        <v>380</v>
      </c>
      <c r="D7">
        <v>238</v>
      </c>
      <c r="E7">
        <v>94</v>
      </c>
      <c r="F7">
        <v>114.5</v>
      </c>
      <c r="G7">
        <v>16.8</v>
      </c>
      <c r="H7">
        <v>32</v>
      </c>
      <c r="I7" s="19">
        <v>0.13400000000000001</v>
      </c>
      <c r="J7">
        <v>116</v>
      </c>
      <c r="K7" s="19">
        <v>0.48699999999999999</v>
      </c>
      <c r="L7">
        <v>0.255</v>
      </c>
      <c r="N7">
        <v>0.46100000000000002</v>
      </c>
      <c r="P7">
        <v>0.34899999999999998</v>
      </c>
      <c r="R7">
        <v>16505</v>
      </c>
      <c r="S7">
        <v>656305</v>
      </c>
    </row>
    <row r="8" spans="1:19" x14ac:dyDescent="0.45">
      <c r="A8" t="s">
        <v>113</v>
      </c>
      <c r="B8" t="s">
        <v>70</v>
      </c>
      <c r="C8">
        <v>401</v>
      </c>
      <c r="D8">
        <v>316</v>
      </c>
      <c r="E8">
        <v>93.9</v>
      </c>
      <c r="F8">
        <v>117.5</v>
      </c>
      <c r="G8">
        <v>6.6</v>
      </c>
      <c r="H8">
        <v>45</v>
      </c>
      <c r="I8" s="19">
        <v>0.14199999999999999</v>
      </c>
      <c r="J8">
        <v>175</v>
      </c>
      <c r="K8" s="19">
        <v>0.55400000000000005</v>
      </c>
      <c r="L8">
        <v>0.34</v>
      </c>
      <c r="N8">
        <v>0.624</v>
      </c>
      <c r="P8">
        <v>0.42799999999999999</v>
      </c>
      <c r="R8">
        <v>16478</v>
      </c>
      <c r="S8">
        <v>656941</v>
      </c>
    </row>
    <row r="9" spans="1:19" x14ac:dyDescent="0.45">
      <c r="A9" t="s">
        <v>80</v>
      </c>
      <c r="B9" t="s">
        <v>55</v>
      </c>
      <c r="C9">
        <v>383</v>
      </c>
      <c r="D9">
        <v>254</v>
      </c>
      <c r="E9">
        <v>93.5</v>
      </c>
      <c r="F9">
        <v>114.7</v>
      </c>
      <c r="G9">
        <v>12.4</v>
      </c>
      <c r="H9">
        <v>32</v>
      </c>
      <c r="I9" s="19">
        <v>0.126</v>
      </c>
      <c r="J9">
        <v>136</v>
      </c>
      <c r="K9" s="19">
        <v>0.53500000000000003</v>
      </c>
      <c r="L9">
        <v>0.28599999999999998</v>
      </c>
      <c r="N9">
        <v>0.54600000000000004</v>
      </c>
      <c r="P9">
        <v>0.371</v>
      </c>
      <c r="R9">
        <v>19611</v>
      </c>
      <c r="S9">
        <v>665489</v>
      </c>
    </row>
    <row r="10" spans="1:19" x14ac:dyDescent="0.45">
      <c r="A10" t="s">
        <v>93</v>
      </c>
      <c r="B10" t="s">
        <v>61</v>
      </c>
      <c r="C10">
        <v>324</v>
      </c>
      <c r="D10">
        <v>235</v>
      </c>
      <c r="E10">
        <v>93.5</v>
      </c>
      <c r="F10">
        <v>113</v>
      </c>
      <c r="G10">
        <v>14.2</v>
      </c>
      <c r="H10">
        <v>37</v>
      </c>
      <c r="I10" s="19">
        <v>0.157</v>
      </c>
      <c r="J10">
        <v>125</v>
      </c>
      <c r="K10" s="19">
        <v>0.53200000000000003</v>
      </c>
      <c r="L10">
        <v>0.29299999999999998</v>
      </c>
      <c r="N10">
        <v>0.56799999999999995</v>
      </c>
      <c r="P10">
        <v>0.38600000000000001</v>
      </c>
      <c r="R10">
        <v>13613</v>
      </c>
      <c r="S10">
        <v>606466</v>
      </c>
    </row>
    <row r="11" spans="1:19" x14ac:dyDescent="0.45">
      <c r="A11" t="s">
        <v>36</v>
      </c>
      <c r="B11" t="s">
        <v>32</v>
      </c>
      <c r="C11">
        <v>399</v>
      </c>
      <c r="D11">
        <v>251</v>
      </c>
      <c r="E11">
        <v>93.2</v>
      </c>
      <c r="F11">
        <v>115.2</v>
      </c>
      <c r="G11">
        <v>11.4</v>
      </c>
      <c r="H11">
        <v>50</v>
      </c>
      <c r="I11" s="19">
        <v>0.19900000000000001</v>
      </c>
      <c r="J11">
        <v>134</v>
      </c>
      <c r="K11" s="19">
        <v>0.53400000000000003</v>
      </c>
      <c r="L11">
        <v>0.27700000000000002</v>
      </c>
      <c r="N11">
        <v>0.58299999999999996</v>
      </c>
      <c r="P11">
        <v>0.42899999999999999</v>
      </c>
      <c r="R11">
        <v>13624</v>
      </c>
      <c r="S11">
        <v>608369</v>
      </c>
    </row>
    <row r="12" spans="1:19" x14ac:dyDescent="0.45">
      <c r="A12" t="s">
        <v>27</v>
      </c>
      <c r="B12" t="s">
        <v>28</v>
      </c>
      <c r="C12">
        <v>410</v>
      </c>
      <c r="D12">
        <v>319</v>
      </c>
      <c r="E12">
        <v>92.8</v>
      </c>
      <c r="F12">
        <v>116.9</v>
      </c>
      <c r="G12">
        <v>16.5</v>
      </c>
      <c r="H12">
        <v>44</v>
      </c>
      <c r="I12" s="19">
        <v>0.13800000000000001</v>
      </c>
      <c r="J12">
        <v>151</v>
      </c>
      <c r="K12" s="19">
        <v>0.47299999999999998</v>
      </c>
      <c r="L12">
        <v>0.35099999999999998</v>
      </c>
      <c r="N12">
        <v>0.625</v>
      </c>
      <c r="P12">
        <v>0.43099999999999999</v>
      </c>
      <c r="R12">
        <v>25764</v>
      </c>
      <c r="S12">
        <v>677951</v>
      </c>
    </row>
    <row r="13" spans="1:19" x14ac:dyDescent="0.45">
      <c r="A13" t="s">
        <v>144</v>
      </c>
      <c r="B13" t="s">
        <v>26</v>
      </c>
      <c r="C13">
        <v>358</v>
      </c>
      <c r="D13">
        <v>263</v>
      </c>
      <c r="E13">
        <v>92.7</v>
      </c>
      <c r="F13">
        <v>117</v>
      </c>
      <c r="G13">
        <v>18.8</v>
      </c>
      <c r="H13">
        <v>40</v>
      </c>
      <c r="I13" s="19">
        <v>0.152</v>
      </c>
      <c r="J13">
        <v>128</v>
      </c>
      <c r="K13" s="19">
        <v>0.48699999999999999</v>
      </c>
      <c r="L13">
        <v>0.33800000000000002</v>
      </c>
      <c r="N13">
        <v>0.64300000000000002</v>
      </c>
      <c r="P13">
        <v>0.44400000000000001</v>
      </c>
      <c r="R13">
        <v>20123</v>
      </c>
      <c r="S13">
        <v>665742</v>
      </c>
    </row>
    <row r="14" spans="1:19" x14ac:dyDescent="0.45">
      <c r="A14" t="s">
        <v>75</v>
      </c>
      <c r="B14" t="s">
        <v>76</v>
      </c>
      <c r="C14">
        <v>364</v>
      </c>
      <c r="D14">
        <v>228</v>
      </c>
      <c r="E14">
        <v>92.6</v>
      </c>
      <c r="F14">
        <v>111.9</v>
      </c>
      <c r="G14">
        <v>17.899999999999999</v>
      </c>
      <c r="H14">
        <v>41</v>
      </c>
      <c r="I14" s="19">
        <v>0.18</v>
      </c>
      <c r="J14">
        <v>119</v>
      </c>
      <c r="K14" s="19">
        <v>0.52200000000000002</v>
      </c>
      <c r="L14">
        <v>0.30499999999999999</v>
      </c>
      <c r="N14">
        <v>0.59199999999999997</v>
      </c>
      <c r="P14">
        <v>0.40600000000000003</v>
      </c>
      <c r="R14">
        <v>19556</v>
      </c>
      <c r="S14">
        <v>670541</v>
      </c>
    </row>
    <row r="15" spans="1:19" x14ac:dyDescent="0.45">
      <c r="A15" t="s">
        <v>1077</v>
      </c>
      <c r="B15" t="s">
        <v>84</v>
      </c>
      <c r="C15">
        <v>317</v>
      </c>
      <c r="D15">
        <v>204</v>
      </c>
      <c r="E15">
        <v>92.6</v>
      </c>
      <c r="F15">
        <v>116.4</v>
      </c>
      <c r="G15">
        <v>8.6</v>
      </c>
      <c r="H15">
        <v>28</v>
      </c>
      <c r="I15" s="19">
        <v>0.13700000000000001</v>
      </c>
      <c r="J15">
        <v>108</v>
      </c>
      <c r="K15" s="19">
        <v>0.52900000000000003</v>
      </c>
      <c r="L15">
        <v>0.26400000000000001</v>
      </c>
      <c r="N15">
        <v>0.49</v>
      </c>
      <c r="P15">
        <v>0.34399999999999997</v>
      </c>
      <c r="R15">
        <v>11493</v>
      </c>
      <c r="S15">
        <v>592518</v>
      </c>
    </row>
    <row r="16" spans="1:19" x14ac:dyDescent="0.45">
      <c r="A16" t="s">
        <v>188</v>
      </c>
      <c r="B16" t="s">
        <v>53</v>
      </c>
      <c r="C16">
        <v>366</v>
      </c>
      <c r="D16">
        <v>280</v>
      </c>
      <c r="E16">
        <v>92.5</v>
      </c>
      <c r="F16">
        <v>115.6</v>
      </c>
      <c r="G16">
        <v>13.2</v>
      </c>
      <c r="H16">
        <v>31</v>
      </c>
      <c r="I16" s="19">
        <v>0.111</v>
      </c>
      <c r="J16">
        <v>136</v>
      </c>
      <c r="K16" s="19">
        <v>0.48599999999999999</v>
      </c>
      <c r="L16">
        <v>0.29899999999999999</v>
      </c>
      <c r="N16">
        <v>0.52700000000000002</v>
      </c>
      <c r="P16">
        <v>0.371</v>
      </c>
      <c r="R16">
        <v>19913</v>
      </c>
      <c r="S16">
        <v>660821</v>
      </c>
    </row>
    <row r="17" spans="1:19" x14ac:dyDescent="0.45">
      <c r="A17" t="s">
        <v>193</v>
      </c>
      <c r="B17" t="s">
        <v>43</v>
      </c>
      <c r="C17">
        <v>346</v>
      </c>
      <c r="D17">
        <v>263</v>
      </c>
      <c r="E17">
        <v>92.4</v>
      </c>
      <c r="F17">
        <v>117.4</v>
      </c>
      <c r="G17">
        <v>4.0999999999999996</v>
      </c>
      <c r="H17">
        <v>25</v>
      </c>
      <c r="I17" s="19">
        <v>9.5000000000000001E-2</v>
      </c>
      <c r="J17">
        <v>129</v>
      </c>
      <c r="K17" s="19">
        <v>0.49</v>
      </c>
      <c r="L17">
        <v>0.29699999999999999</v>
      </c>
      <c r="N17">
        <v>0.45300000000000001</v>
      </c>
      <c r="P17">
        <v>0.34699999999999998</v>
      </c>
      <c r="R17">
        <v>16578</v>
      </c>
      <c r="S17">
        <v>650490</v>
      </c>
    </row>
    <row r="18" spans="1:19" x14ac:dyDescent="0.45">
      <c r="A18" t="s">
        <v>1079</v>
      </c>
      <c r="B18" t="s">
        <v>84</v>
      </c>
      <c r="C18">
        <v>372</v>
      </c>
      <c r="D18">
        <v>241</v>
      </c>
      <c r="E18">
        <v>92.3</v>
      </c>
      <c r="F18">
        <v>115.5</v>
      </c>
      <c r="G18">
        <v>14</v>
      </c>
      <c r="H18">
        <v>33</v>
      </c>
      <c r="I18" s="19">
        <v>0.13700000000000001</v>
      </c>
      <c r="J18">
        <v>119</v>
      </c>
      <c r="K18" s="19">
        <v>0.49399999999999999</v>
      </c>
      <c r="L18">
        <v>0.26500000000000001</v>
      </c>
      <c r="N18">
        <v>0.504</v>
      </c>
      <c r="P18">
        <v>0.35599999999999998</v>
      </c>
      <c r="R18">
        <v>22275</v>
      </c>
      <c r="S18">
        <v>669394</v>
      </c>
    </row>
    <row r="19" spans="1:19" x14ac:dyDescent="0.45">
      <c r="A19" t="s">
        <v>1080</v>
      </c>
      <c r="B19" t="s">
        <v>64</v>
      </c>
      <c r="C19">
        <v>335</v>
      </c>
      <c r="D19">
        <v>192</v>
      </c>
      <c r="E19">
        <v>92.2</v>
      </c>
      <c r="F19">
        <v>110.9</v>
      </c>
      <c r="G19">
        <v>15.8</v>
      </c>
      <c r="H19">
        <v>34</v>
      </c>
      <c r="I19" s="19">
        <v>0.17699999999999999</v>
      </c>
      <c r="J19">
        <v>95</v>
      </c>
      <c r="K19" s="19">
        <v>0.495</v>
      </c>
      <c r="L19">
        <v>0.24</v>
      </c>
      <c r="N19">
        <v>0.497</v>
      </c>
      <c r="P19">
        <v>0.35399999999999998</v>
      </c>
      <c r="R19">
        <v>19627</v>
      </c>
      <c r="S19">
        <v>667670</v>
      </c>
    </row>
    <row r="20" spans="1:19" x14ac:dyDescent="0.45">
      <c r="A20" t="s">
        <v>34</v>
      </c>
      <c r="B20" t="s">
        <v>35</v>
      </c>
      <c r="C20">
        <v>427</v>
      </c>
      <c r="D20">
        <v>284</v>
      </c>
      <c r="E20">
        <v>92.2</v>
      </c>
      <c r="F20">
        <v>113.1</v>
      </c>
      <c r="G20">
        <v>8.5</v>
      </c>
      <c r="H20">
        <v>31</v>
      </c>
      <c r="I20" s="19">
        <v>0.109</v>
      </c>
      <c r="J20">
        <v>147</v>
      </c>
      <c r="K20" s="19">
        <v>0.51800000000000002</v>
      </c>
      <c r="L20">
        <v>0.28699999999999998</v>
      </c>
      <c r="N20">
        <v>0.505</v>
      </c>
      <c r="P20">
        <v>0.377</v>
      </c>
      <c r="R20">
        <v>26668</v>
      </c>
      <c r="S20">
        <v>682829</v>
      </c>
    </row>
    <row r="21" spans="1:19" x14ac:dyDescent="0.45">
      <c r="A21" t="s">
        <v>196</v>
      </c>
      <c r="B21" t="s">
        <v>90</v>
      </c>
      <c r="C21">
        <v>375</v>
      </c>
      <c r="D21">
        <v>261</v>
      </c>
      <c r="E21">
        <v>91.9</v>
      </c>
      <c r="F21">
        <v>111.4</v>
      </c>
      <c r="G21">
        <v>14.1</v>
      </c>
      <c r="H21">
        <v>33</v>
      </c>
      <c r="I21" s="19">
        <v>0.126</v>
      </c>
      <c r="J21">
        <v>133</v>
      </c>
      <c r="K21" s="19">
        <v>0.51</v>
      </c>
      <c r="L21">
        <v>0.26100000000000001</v>
      </c>
      <c r="N21">
        <v>0.46899999999999997</v>
      </c>
      <c r="P21">
        <v>0.33100000000000002</v>
      </c>
      <c r="R21">
        <v>26289</v>
      </c>
      <c r="S21">
        <v>683002</v>
      </c>
    </row>
    <row r="22" spans="1:19" x14ac:dyDescent="0.45">
      <c r="A22" t="s">
        <v>40</v>
      </c>
      <c r="B22" t="s">
        <v>41</v>
      </c>
      <c r="C22">
        <v>411</v>
      </c>
      <c r="D22">
        <v>247</v>
      </c>
      <c r="E22">
        <v>91.9</v>
      </c>
      <c r="F22">
        <v>114.7</v>
      </c>
      <c r="G22">
        <v>11.4</v>
      </c>
      <c r="H22">
        <v>32</v>
      </c>
      <c r="I22" s="19">
        <v>0.13</v>
      </c>
      <c r="J22">
        <v>112</v>
      </c>
      <c r="K22" s="19">
        <v>0.45300000000000001</v>
      </c>
      <c r="L22">
        <v>0.26500000000000001</v>
      </c>
      <c r="N22">
        <v>0.48099999999999998</v>
      </c>
      <c r="P22">
        <v>0.35199999999999998</v>
      </c>
      <c r="R22">
        <v>25845</v>
      </c>
      <c r="S22">
        <v>669911</v>
      </c>
    </row>
    <row r="23" spans="1:19" x14ac:dyDescent="0.45">
      <c r="A23" t="s">
        <v>52</v>
      </c>
      <c r="B23" t="s">
        <v>53</v>
      </c>
      <c r="C23">
        <v>386</v>
      </c>
      <c r="D23">
        <v>271</v>
      </c>
      <c r="E23">
        <v>91.8</v>
      </c>
      <c r="F23">
        <v>110.3</v>
      </c>
      <c r="G23">
        <v>13.3</v>
      </c>
      <c r="H23">
        <v>22</v>
      </c>
      <c r="I23" s="19">
        <v>8.1000000000000003E-2</v>
      </c>
      <c r="J23">
        <v>125</v>
      </c>
      <c r="K23" s="19">
        <v>0.46100000000000002</v>
      </c>
      <c r="L23">
        <v>0.247</v>
      </c>
      <c r="N23">
        <v>0.42899999999999999</v>
      </c>
      <c r="P23">
        <v>0.34300000000000003</v>
      </c>
      <c r="R23">
        <v>10324</v>
      </c>
      <c r="S23">
        <v>542303</v>
      </c>
    </row>
    <row r="24" spans="1:19" x14ac:dyDescent="0.45">
      <c r="A24" t="s">
        <v>37</v>
      </c>
      <c r="B24" t="s">
        <v>38</v>
      </c>
      <c r="C24">
        <v>387</v>
      </c>
      <c r="D24">
        <v>265</v>
      </c>
      <c r="E24">
        <v>91.8</v>
      </c>
      <c r="F24">
        <v>118.1</v>
      </c>
      <c r="G24">
        <v>5.6</v>
      </c>
      <c r="H24">
        <v>26</v>
      </c>
      <c r="I24" s="19">
        <v>9.8000000000000004E-2</v>
      </c>
      <c r="J24">
        <v>119</v>
      </c>
      <c r="K24" s="19">
        <v>0.44900000000000001</v>
      </c>
      <c r="L24">
        <v>0.24299999999999999</v>
      </c>
      <c r="N24">
        <v>0.42</v>
      </c>
      <c r="P24">
        <v>0.32400000000000001</v>
      </c>
      <c r="R24">
        <v>10815</v>
      </c>
      <c r="S24">
        <v>595777</v>
      </c>
    </row>
    <row r="25" spans="1:19" x14ac:dyDescent="0.45">
      <c r="A25" t="s">
        <v>46</v>
      </c>
      <c r="B25" t="s">
        <v>47</v>
      </c>
      <c r="C25">
        <v>409</v>
      </c>
      <c r="D25">
        <v>257</v>
      </c>
      <c r="E25">
        <v>91.7</v>
      </c>
      <c r="F25">
        <v>114.8</v>
      </c>
      <c r="G25">
        <v>13.9</v>
      </c>
      <c r="H25">
        <v>40</v>
      </c>
      <c r="I25" s="19">
        <v>0.156</v>
      </c>
      <c r="J25">
        <v>134</v>
      </c>
      <c r="K25" s="19">
        <v>0.52100000000000002</v>
      </c>
      <c r="L25">
        <v>0.29799999999999999</v>
      </c>
      <c r="N25">
        <v>0.52700000000000002</v>
      </c>
      <c r="P25">
        <v>0.38200000000000001</v>
      </c>
      <c r="R25">
        <v>12916</v>
      </c>
      <c r="S25">
        <v>596019</v>
      </c>
    </row>
    <row r="26" spans="1:19" x14ac:dyDescent="0.45">
      <c r="A26" t="s">
        <v>119</v>
      </c>
      <c r="B26" t="s">
        <v>103</v>
      </c>
      <c r="C26">
        <v>431</v>
      </c>
      <c r="D26">
        <v>301</v>
      </c>
      <c r="E26">
        <v>91.6</v>
      </c>
      <c r="F26">
        <v>112.7</v>
      </c>
      <c r="G26">
        <v>16.8</v>
      </c>
      <c r="H26">
        <v>49</v>
      </c>
      <c r="I26" s="19">
        <v>0.16300000000000001</v>
      </c>
      <c r="J26">
        <v>149</v>
      </c>
      <c r="K26" s="19">
        <v>0.495</v>
      </c>
      <c r="L26">
        <v>0.30099999999999999</v>
      </c>
      <c r="N26">
        <v>0.55400000000000005</v>
      </c>
      <c r="P26">
        <v>0.39500000000000002</v>
      </c>
      <c r="R26">
        <v>15112</v>
      </c>
      <c r="S26">
        <v>641857</v>
      </c>
    </row>
    <row r="27" spans="1:19" x14ac:dyDescent="0.45">
      <c r="A27" t="s">
        <v>63</v>
      </c>
      <c r="B27" t="s">
        <v>64</v>
      </c>
      <c r="C27">
        <v>360</v>
      </c>
      <c r="D27">
        <v>208</v>
      </c>
      <c r="E27">
        <v>91.5</v>
      </c>
      <c r="F27">
        <v>113</v>
      </c>
      <c r="G27">
        <v>12.1</v>
      </c>
      <c r="H27">
        <v>18</v>
      </c>
      <c r="I27" s="19">
        <v>8.6999999999999994E-2</v>
      </c>
      <c r="J27">
        <v>97</v>
      </c>
      <c r="K27" s="19">
        <v>0.46600000000000003</v>
      </c>
      <c r="L27">
        <v>0.215</v>
      </c>
      <c r="N27">
        <v>0.34799999999999998</v>
      </c>
      <c r="P27">
        <v>0.29099999999999998</v>
      </c>
      <c r="R27">
        <v>20503</v>
      </c>
      <c r="S27">
        <v>661388</v>
      </c>
    </row>
    <row r="28" spans="1:19" x14ac:dyDescent="0.45">
      <c r="A28" t="s">
        <v>1081</v>
      </c>
      <c r="B28" t="s">
        <v>96</v>
      </c>
      <c r="C28">
        <v>399</v>
      </c>
      <c r="D28">
        <v>240</v>
      </c>
      <c r="E28">
        <v>91.4</v>
      </c>
      <c r="F28">
        <v>111.8</v>
      </c>
      <c r="G28">
        <v>17.100000000000001</v>
      </c>
      <c r="H28">
        <v>29</v>
      </c>
      <c r="I28" s="19">
        <v>0.121</v>
      </c>
      <c r="J28">
        <v>114</v>
      </c>
      <c r="K28" s="19">
        <v>0.47499999999999998</v>
      </c>
      <c r="L28">
        <v>0.27500000000000002</v>
      </c>
      <c r="N28">
        <v>0.48699999999999999</v>
      </c>
      <c r="P28">
        <v>0.36199999999999999</v>
      </c>
      <c r="R28">
        <v>9218</v>
      </c>
      <c r="S28">
        <v>502671</v>
      </c>
    </row>
    <row r="29" spans="1:19" x14ac:dyDescent="0.45">
      <c r="A29" t="s">
        <v>162</v>
      </c>
      <c r="B29" t="s">
        <v>96</v>
      </c>
      <c r="C29">
        <v>382</v>
      </c>
      <c r="D29">
        <v>234</v>
      </c>
      <c r="E29">
        <v>91.4</v>
      </c>
      <c r="F29">
        <v>112</v>
      </c>
      <c r="G29">
        <v>17.5</v>
      </c>
      <c r="H29">
        <v>32</v>
      </c>
      <c r="I29" s="19">
        <v>0.13700000000000001</v>
      </c>
      <c r="J29">
        <v>111</v>
      </c>
      <c r="K29" s="19">
        <v>0.47399999999999998</v>
      </c>
      <c r="L29">
        <v>0.25900000000000001</v>
      </c>
      <c r="N29">
        <v>0.52700000000000002</v>
      </c>
      <c r="P29">
        <v>0.374</v>
      </c>
      <c r="R29">
        <v>30116</v>
      </c>
      <c r="S29">
        <v>673548</v>
      </c>
    </row>
    <row r="30" spans="1:19" x14ac:dyDescent="0.45">
      <c r="A30" t="s">
        <v>1082</v>
      </c>
      <c r="B30" t="s">
        <v>103</v>
      </c>
      <c r="C30">
        <v>344</v>
      </c>
      <c r="D30">
        <v>216</v>
      </c>
      <c r="E30">
        <v>91.2</v>
      </c>
      <c r="F30">
        <v>113.2</v>
      </c>
      <c r="G30">
        <v>12.5</v>
      </c>
      <c r="H30">
        <v>32</v>
      </c>
      <c r="I30" s="19">
        <v>0.14799999999999999</v>
      </c>
      <c r="J30">
        <v>99</v>
      </c>
      <c r="K30" s="19">
        <v>0.45800000000000002</v>
      </c>
      <c r="L30">
        <v>0.27500000000000002</v>
      </c>
      <c r="N30">
        <v>0.52700000000000002</v>
      </c>
      <c r="P30">
        <v>0.36499999999999999</v>
      </c>
      <c r="R30">
        <v>22184</v>
      </c>
      <c r="S30">
        <v>668901</v>
      </c>
    </row>
    <row r="31" spans="1:19" x14ac:dyDescent="0.45">
      <c r="A31" t="s">
        <v>1088</v>
      </c>
      <c r="B31" t="s">
        <v>86</v>
      </c>
      <c r="C31">
        <v>384</v>
      </c>
      <c r="D31">
        <v>253</v>
      </c>
      <c r="E31">
        <v>91.1</v>
      </c>
      <c r="F31">
        <v>111.8</v>
      </c>
      <c r="G31">
        <v>10.3</v>
      </c>
      <c r="H31">
        <v>39</v>
      </c>
      <c r="I31" s="19">
        <v>0.154</v>
      </c>
      <c r="J31">
        <v>116</v>
      </c>
      <c r="K31" s="19">
        <v>0.45800000000000002</v>
      </c>
      <c r="L31">
        <v>0.27100000000000002</v>
      </c>
      <c r="N31">
        <v>0.48599999999999999</v>
      </c>
      <c r="P31">
        <v>0.34499999999999997</v>
      </c>
      <c r="R31">
        <v>12927</v>
      </c>
      <c r="S31">
        <v>607043</v>
      </c>
    </row>
    <row r="32" spans="1:19" x14ac:dyDescent="0.45">
      <c r="A32" t="s">
        <v>56</v>
      </c>
      <c r="B32" t="s">
        <v>45</v>
      </c>
      <c r="C32">
        <v>354</v>
      </c>
      <c r="D32">
        <v>247</v>
      </c>
      <c r="E32">
        <v>91.1</v>
      </c>
      <c r="F32">
        <v>113.8</v>
      </c>
      <c r="G32">
        <v>14.2</v>
      </c>
      <c r="H32">
        <v>20</v>
      </c>
      <c r="I32" s="19">
        <v>8.1000000000000003E-2</v>
      </c>
      <c r="J32">
        <v>117</v>
      </c>
      <c r="K32" s="19">
        <v>0.47399999999999998</v>
      </c>
      <c r="L32">
        <v>0.28899999999999998</v>
      </c>
      <c r="N32">
        <v>0.50800000000000001</v>
      </c>
      <c r="P32">
        <v>0.373</v>
      </c>
      <c r="R32">
        <v>17919</v>
      </c>
      <c r="S32">
        <v>664023</v>
      </c>
    </row>
    <row r="33" spans="1:19" x14ac:dyDescent="0.45">
      <c r="A33" t="s">
        <v>134</v>
      </c>
      <c r="B33" t="s">
        <v>76</v>
      </c>
      <c r="C33">
        <v>300</v>
      </c>
      <c r="D33">
        <v>193</v>
      </c>
      <c r="E33">
        <v>91</v>
      </c>
      <c r="F33">
        <v>112.8</v>
      </c>
      <c r="G33">
        <v>18.399999999999999</v>
      </c>
      <c r="H33">
        <v>21</v>
      </c>
      <c r="I33" s="19">
        <v>0.109</v>
      </c>
      <c r="J33">
        <v>79</v>
      </c>
      <c r="K33" s="19">
        <v>0.40899999999999997</v>
      </c>
      <c r="L33">
        <v>0.22800000000000001</v>
      </c>
      <c r="N33">
        <v>0.42399999999999999</v>
      </c>
      <c r="P33">
        <v>0.308</v>
      </c>
      <c r="R33">
        <v>11579</v>
      </c>
      <c r="S33">
        <v>547180</v>
      </c>
    </row>
    <row r="34" spans="1:19" x14ac:dyDescent="0.45">
      <c r="A34" t="s">
        <v>173</v>
      </c>
      <c r="B34" t="s">
        <v>35</v>
      </c>
      <c r="C34">
        <v>403</v>
      </c>
      <c r="D34">
        <v>284</v>
      </c>
      <c r="E34">
        <v>91</v>
      </c>
      <c r="F34">
        <v>114.4</v>
      </c>
      <c r="G34">
        <v>23</v>
      </c>
      <c r="H34">
        <v>43</v>
      </c>
      <c r="I34" s="19">
        <v>0.151</v>
      </c>
      <c r="J34">
        <v>133</v>
      </c>
      <c r="K34" s="19">
        <v>0.46800000000000003</v>
      </c>
      <c r="L34">
        <v>0.26</v>
      </c>
      <c r="N34">
        <v>0.56399999999999995</v>
      </c>
      <c r="P34">
        <v>0.373</v>
      </c>
      <c r="R34">
        <v>24617</v>
      </c>
      <c r="S34">
        <v>680776</v>
      </c>
    </row>
    <row r="35" spans="1:19" x14ac:dyDescent="0.45">
      <c r="A35" t="s">
        <v>1083</v>
      </c>
      <c r="B35" t="s">
        <v>43</v>
      </c>
      <c r="C35">
        <v>311</v>
      </c>
      <c r="D35">
        <v>197</v>
      </c>
      <c r="E35">
        <v>90.9</v>
      </c>
      <c r="F35">
        <v>109.5</v>
      </c>
      <c r="G35">
        <v>14.7</v>
      </c>
      <c r="H35">
        <v>25</v>
      </c>
      <c r="I35" s="19">
        <v>0.127</v>
      </c>
      <c r="J35">
        <v>96</v>
      </c>
      <c r="K35" s="19">
        <v>0.48699999999999999</v>
      </c>
      <c r="L35">
        <v>0.25900000000000001</v>
      </c>
      <c r="N35">
        <v>0.51100000000000001</v>
      </c>
      <c r="P35">
        <v>0.35899999999999999</v>
      </c>
      <c r="R35">
        <v>19287</v>
      </c>
      <c r="S35">
        <v>666969</v>
      </c>
    </row>
    <row r="36" spans="1:19" x14ac:dyDescent="0.45">
      <c r="A36" t="s">
        <v>102</v>
      </c>
      <c r="B36" t="s">
        <v>103</v>
      </c>
      <c r="C36">
        <v>380</v>
      </c>
      <c r="D36">
        <v>238</v>
      </c>
      <c r="E36">
        <v>90.9</v>
      </c>
      <c r="F36">
        <v>110.6</v>
      </c>
      <c r="G36">
        <v>11.2</v>
      </c>
      <c r="H36">
        <v>15</v>
      </c>
      <c r="I36" s="19">
        <v>6.3E-2</v>
      </c>
      <c r="J36">
        <v>106</v>
      </c>
      <c r="K36" s="19">
        <v>0.44500000000000001</v>
      </c>
      <c r="L36">
        <v>0.23300000000000001</v>
      </c>
      <c r="N36">
        <v>0.39300000000000002</v>
      </c>
      <c r="P36">
        <v>0.315</v>
      </c>
      <c r="R36">
        <v>17548</v>
      </c>
      <c r="S36">
        <v>621493</v>
      </c>
    </row>
    <row r="37" spans="1:19" x14ac:dyDescent="0.45">
      <c r="A37" t="s">
        <v>157</v>
      </c>
      <c r="B37" t="s">
        <v>121</v>
      </c>
      <c r="C37">
        <v>385</v>
      </c>
      <c r="D37">
        <v>259</v>
      </c>
      <c r="E37">
        <v>90.9</v>
      </c>
      <c r="F37">
        <v>111.6</v>
      </c>
      <c r="G37">
        <v>10.3</v>
      </c>
      <c r="H37">
        <v>24</v>
      </c>
      <c r="I37" s="19">
        <v>9.2999999999999999E-2</v>
      </c>
      <c r="J37">
        <v>121</v>
      </c>
      <c r="K37" s="19">
        <v>0.46700000000000003</v>
      </c>
      <c r="L37">
        <v>0.28599999999999998</v>
      </c>
      <c r="N37">
        <v>0.46</v>
      </c>
      <c r="P37">
        <v>0.34699999999999998</v>
      </c>
      <c r="R37">
        <v>18882</v>
      </c>
      <c r="S37">
        <v>664040</v>
      </c>
    </row>
    <row r="38" spans="1:19" x14ac:dyDescent="0.45">
      <c r="A38" t="s">
        <v>104</v>
      </c>
      <c r="B38" t="s">
        <v>105</v>
      </c>
      <c r="C38">
        <v>368</v>
      </c>
      <c r="D38">
        <v>225</v>
      </c>
      <c r="E38">
        <v>90.9</v>
      </c>
      <c r="F38">
        <v>108.7</v>
      </c>
      <c r="G38">
        <v>17.7</v>
      </c>
      <c r="H38">
        <v>30</v>
      </c>
      <c r="I38" s="19">
        <v>0.13300000000000001</v>
      </c>
      <c r="J38">
        <v>95</v>
      </c>
      <c r="K38" s="19">
        <v>0.42199999999999999</v>
      </c>
      <c r="L38">
        <v>0.23300000000000001</v>
      </c>
      <c r="N38">
        <v>0.41</v>
      </c>
      <c r="P38">
        <v>0.318</v>
      </c>
      <c r="R38">
        <v>19326</v>
      </c>
      <c r="S38">
        <v>668804</v>
      </c>
    </row>
    <row r="39" spans="1:19" x14ac:dyDescent="0.45">
      <c r="A39" t="s">
        <v>159</v>
      </c>
      <c r="B39" t="s">
        <v>61</v>
      </c>
      <c r="C39">
        <v>367</v>
      </c>
      <c r="D39">
        <v>234</v>
      </c>
      <c r="E39">
        <v>90.8</v>
      </c>
      <c r="F39">
        <v>111</v>
      </c>
      <c r="G39">
        <v>14.6</v>
      </c>
      <c r="H39">
        <v>26</v>
      </c>
      <c r="I39" s="19">
        <v>0.111</v>
      </c>
      <c r="J39">
        <v>110</v>
      </c>
      <c r="K39" s="19">
        <v>0.47</v>
      </c>
      <c r="L39">
        <v>0.20100000000000001</v>
      </c>
      <c r="N39">
        <v>0.33600000000000002</v>
      </c>
      <c r="P39">
        <v>0.26700000000000002</v>
      </c>
      <c r="R39">
        <v>14551</v>
      </c>
      <c r="S39">
        <v>623993</v>
      </c>
    </row>
    <row r="40" spans="1:19" x14ac:dyDescent="0.45">
      <c r="A40" t="s">
        <v>54</v>
      </c>
      <c r="B40" t="s">
        <v>55</v>
      </c>
      <c r="C40">
        <v>421</v>
      </c>
      <c r="D40">
        <v>296</v>
      </c>
      <c r="E40">
        <v>90.8</v>
      </c>
      <c r="F40">
        <v>113.9</v>
      </c>
      <c r="G40">
        <v>9.3000000000000007</v>
      </c>
      <c r="H40">
        <v>31</v>
      </c>
      <c r="I40" s="19">
        <v>0.105</v>
      </c>
      <c r="J40">
        <v>134</v>
      </c>
      <c r="K40" s="19">
        <v>0.45300000000000001</v>
      </c>
      <c r="L40">
        <v>0.29499999999999998</v>
      </c>
      <c r="N40">
        <v>0.53600000000000003</v>
      </c>
      <c r="P40">
        <v>0.376</v>
      </c>
      <c r="R40">
        <v>6184</v>
      </c>
      <c r="S40">
        <v>502110</v>
      </c>
    </row>
    <row r="41" spans="1:19" x14ac:dyDescent="0.45">
      <c r="A41" t="s">
        <v>1084</v>
      </c>
      <c r="B41" t="s">
        <v>103</v>
      </c>
      <c r="C41">
        <v>352</v>
      </c>
      <c r="D41">
        <v>207</v>
      </c>
      <c r="E41">
        <v>90.8</v>
      </c>
      <c r="F41">
        <v>110.8</v>
      </c>
      <c r="G41">
        <v>14</v>
      </c>
      <c r="H41">
        <v>31</v>
      </c>
      <c r="I41" s="19">
        <v>0.15</v>
      </c>
      <c r="J41">
        <v>92</v>
      </c>
      <c r="K41" s="19">
        <v>0.44400000000000001</v>
      </c>
      <c r="L41">
        <v>0.24099999999999999</v>
      </c>
      <c r="N41">
        <v>0.432</v>
      </c>
      <c r="P41">
        <v>0.33500000000000002</v>
      </c>
      <c r="R41">
        <v>22715</v>
      </c>
      <c r="S41">
        <v>672580</v>
      </c>
    </row>
    <row r="42" spans="1:19" x14ac:dyDescent="0.45">
      <c r="A42" t="s">
        <v>117</v>
      </c>
      <c r="B42" t="s">
        <v>118</v>
      </c>
      <c r="C42">
        <v>290</v>
      </c>
      <c r="D42">
        <v>178</v>
      </c>
      <c r="E42">
        <v>90.7</v>
      </c>
      <c r="F42">
        <v>114</v>
      </c>
      <c r="G42">
        <v>13</v>
      </c>
      <c r="H42">
        <v>23</v>
      </c>
      <c r="I42" s="19">
        <v>0.129</v>
      </c>
      <c r="J42">
        <v>80</v>
      </c>
      <c r="K42" s="19">
        <v>0.44900000000000001</v>
      </c>
      <c r="L42">
        <v>0.27800000000000002</v>
      </c>
      <c r="N42">
        <v>0.502</v>
      </c>
      <c r="P42">
        <v>0.371</v>
      </c>
      <c r="R42">
        <v>25816</v>
      </c>
      <c r="S42">
        <v>669127</v>
      </c>
    </row>
    <row r="43" spans="1:19" x14ac:dyDescent="0.45">
      <c r="A43" t="s">
        <v>97</v>
      </c>
      <c r="B43" t="s">
        <v>98</v>
      </c>
      <c r="C43">
        <v>371</v>
      </c>
      <c r="D43">
        <v>223</v>
      </c>
      <c r="E43">
        <v>90.7</v>
      </c>
      <c r="F43">
        <v>113.9</v>
      </c>
      <c r="G43">
        <v>22.4</v>
      </c>
      <c r="H43">
        <v>34</v>
      </c>
      <c r="I43" s="19">
        <v>0.152</v>
      </c>
      <c r="J43">
        <v>104</v>
      </c>
      <c r="K43" s="19">
        <v>0.46600000000000003</v>
      </c>
      <c r="L43">
        <v>0.20899999999999999</v>
      </c>
      <c r="N43">
        <v>0.41299999999999998</v>
      </c>
      <c r="P43">
        <v>0.31</v>
      </c>
      <c r="R43">
        <v>28806</v>
      </c>
      <c r="S43">
        <v>694192</v>
      </c>
    </row>
    <row r="44" spans="1:19" x14ac:dyDescent="0.45">
      <c r="A44" t="s">
        <v>167</v>
      </c>
      <c r="B44" t="s">
        <v>47</v>
      </c>
      <c r="C44">
        <v>401</v>
      </c>
      <c r="D44">
        <v>264</v>
      </c>
      <c r="E44">
        <v>90.6</v>
      </c>
      <c r="F44">
        <v>112.4</v>
      </c>
      <c r="G44">
        <v>15.4</v>
      </c>
      <c r="H44">
        <v>29</v>
      </c>
      <c r="I44" s="19">
        <v>0.11</v>
      </c>
      <c r="J44">
        <v>115</v>
      </c>
      <c r="K44" s="19">
        <v>0.436</v>
      </c>
      <c r="L44">
        <v>0.24</v>
      </c>
      <c r="N44">
        <v>0.45500000000000002</v>
      </c>
      <c r="P44">
        <v>0.32700000000000001</v>
      </c>
      <c r="R44">
        <v>27478</v>
      </c>
      <c r="S44">
        <v>672275</v>
      </c>
    </row>
    <row r="45" spans="1:19" x14ac:dyDescent="0.45">
      <c r="A45" t="s">
        <v>183</v>
      </c>
      <c r="B45" t="s">
        <v>38</v>
      </c>
      <c r="C45">
        <v>331</v>
      </c>
      <c r="D45">
        <v>247</v>
      </c>
      <c r="E45">
        <v>90.6</v>
      </c>
      <c r="F45">
        <v>111.6</v>
      </c>
      <c r="G45">
        <v>7.8</v>
      </c>
      <c r="H45">
        <v>21</v>
      </c>
      <c r="I45" s="19">
        <v>8.5000000000000006E-2</v>
      </c>
      <c r="J45">
        <v>116</v>
      </c>
      <c r="K45" s="19">
        <v>0.47</v>
      </c>
      <c r="L45">
        <v>0.30499999999999999</v>
      </c>
      <c r="N45">
        <v>0.53</v>
      </c>
      <c r="P45">
        <v>0.379</v>
      </c>
      <c r="R45">
        <v>17678</v>
      </c>
      <c r="S45">
        <v>608324</v>
      </c>
    </row>
    <row r="46" spans="1:19" x14ac:dyDescent="0.45">
      <c r="A46" t="s">
        <v>1085</v>
      </c>
      <c r="B46" t="s">
        <v>86</v>
      </c>
      <c r="C46">
        <v>291</v>
      </c>
      <c r="D46">
        <v>199</v>
      </c>
      <c r="E46">
        <v>90.5</v>
      </c>
      <c r="F46">
        <v>109</v>
      </c>
      <c r="G46">
        <v>12.3</v>
      </c>
      <c r="H46">
        <v>10</v>
      </c>
      <c r="I46" s="19">
        <v>0.05</v>
      </c>
      <c r="J46">
        <v>76</v>
      </c>
      <c r="K46" s="19">
        <v>0.38200000000000001</v>
      </c>
      <c r="L46">
        <v>0.20599999999999999</v>
      </c>
      <c r="N46">
        <v>0.27900000000000003</v>
      </c>
      <c r="P46">
        <v>0.25</v>
      </c>
      <c r="R46">
        <v>25878</v>
      </c>
      <c r="S46">
        <v>682998</v>
      </c>
    </row>
    <row r="47" spans="1:19" x14ac:dyDescent="0.45">
      <c r="A47" t="s">
        <v>182</v>
      </c>
      <c r="B47" t="s">
        <v>26</v>
      </c>
      <c r="C47">
        <v>355</v>
      </c>
      <c r="D47">
        <v>279</v>
      </c>
      <c r="E47">
        <v>90.5</v>
      </c>
      <c r="F47">
        <v>109.1</v>
      </c>
      <c r="G47">
        <v>16.899999999999999</v>
      </c>
      <c r="H47">
        <v>19</v>
      </c>
      <c r="I47" s="19">
        <v>6.8000000000000005E-2</v>
      </c>
      <c r="J47">
        <v>124</v>
      </c>
      <c r="K47" s="19">
        <v>0.44400000000000001</v>
      </c>
      <c r="L47">
        <v>0.28799999999999998</v>
      </c>
      <c r="N47">
        <v>0.51500000000000001</v>
      </c>
      <c r="P47">
        <v>0.36599999999999999</v>
      </c>
      <c r="R47">
        <v>21534</v>
      </c>
      <c r="S47">
        <v>663728</v>
      </c>
    </row>
    <row r="48" spans="1:19" x14ac:dyDescent="0.45">
      <c r="A48" t="s">
        <v>139</v>
      </c>
      <c r="B48" t="s">
        <v>53</v>
      </c>
      <c r="C48">
        <v>352</v>
      </c>
      <c r="D48">
        <v>273</v>
      </c>
      <c r="E48">
        <v>90.5</v>
      </c>
      <c r="F48">
        <v>111.6</v>
      </c>
      <c r="G48">
        <v>16.600000000000001</v>
      </c>
      <c r="H48">
        <v>37</v>
      </c>
      <c r="I48" s="19">
        <v>0.13600000000000001</v>
      </c>
      <c r="J48">
        <v>119</v>
      </c>
      <c r="K48" s="19">
        <v>0.436</v>
      </c>
      <c r="L48">
        <v>0.29299999999999998</v>
      </c>
      <c r="N48">
        <v>0.56200000000000006</v>
      </c>
      <c r="P48">
        <v>0.371</v>
      </c>
      <c r="R48">
        <v>16376</v>
      </c>
      <c r="S48">
        <v>624424</v>
      </c>
    </row>
    <row r="49" spans="1:19" x14ac:dyDescent="0.45">
      <c r="A49" t="s">
        <v>184</v>
      </c>
      <c r="B49" t="s">
        <v>28</v>
      </c>
      <c r="C49">
        <v>353</v>
      </c>
      <c r="D49">
        <v>286</v>
      </c>
      <c r="E49">
        <v>90.4</v>
      </c>
      <c r="F49">
        <v>112.2</v>
      </c>
      <c r="G49">
        <v>14.9</v>
      </c>
      <c r="H49">
        <v>15</v>
      </c>
      <c r="I49" s="19">
        <v>5.1999999999999998E-2</v>
      </c>
      <c r="J49">
        <v>129</v>
      </c>
      <c r="K49" s="19">
        <v>0.45100000000000001</v>
      </c>
      <c r="L49">
        <v>0.27800000000000002</v>
      </c>
      <c r="N49">
        <v>0.46600000000000003</v>
      </c>
      <c r="P49">
        <v>0.33200000000000002</v>
      </c>
      <c r="R49">
        <v>13066</v>
      </c>
      <c r="S49">
        <v>606192</v>
      </c>
    </row>
    <row r="50" spans="1:19" x14ac:dyDescent="0.45">
      <c r="A50" t="s">
        <v>106</v>
      </c>
      <c r="B50" t="s">
        <v>30</v>
      </c>
      <c r="C50">
        <v>361</v>
      </c>
      <c r="D50">
        <v>230</v>
      </c>
      <c r="E50">
        <v>90.4</v>
      </c>
      <c r="F50">
        <v>113.3</v>
      </c>
      <c r="G50">
        <v>9.9</v>
      </c>
      <c r="H50">
        <v>34</v>
      </c>
      <c r="I50" s="19">
        <v>0.14799999999999999</v>
      </c>
      <c r="J50">
        <v>102</v>
      </c>
      <c r="K50" s="19">
        <v>0.443</v>
      </c>
      <c r="L50">
        <v>0.27300000000000002</v>
      </c>
      <c r="N50">
        <v>0.48799999999999999</v>
      </c>
      <c r="P50">
        <v>0.35099999999999998</v>
      </c>
      <c r="R50">
        <v>27676</v>
      </c>
      <c r="S50">
        <v>686469</v>
      </c>
    </row>
    <row r="51" spans="1:19" x14ac:dyDescent="0.45">
      <c r="A51" t="s">
        <v>87</v>
      </c>
      <c r="B51" t="s">
        <v>30</v>
      </c>
      <c r="C51">
        <v>340</v>
      </c>
      <c r="D51">
        <v>242</v>
      </c>
      <c r="E51">
        <v>90.4</v>
      </c>
      <c r="F51">
        <v>110</v>
      </c>
      <c r="G51">
        <v>12.6</v>
      </c>
      <c r="H51">
        <v>25</v>
      </c>
      <c r="I51" s="19">
        <v>0.10299999999999999</v>
      </c>
      <c r="J51">
        <v>106</v>
      </c>
      <c r="K51" s="19">
        <v>0.438</v>
      </c>
      <c r="L51">
        <v>0.28899999999999998</v>
      </c>
      <c r="N51">
        <v>0.52200000000000002</v>
      </c>
      <c r="P51">
        <v>0.38100000000000001</v>
      </c>
      <c r="R51">
        <v>16442</v>
      </c>
      <c r="S51">
        <v>656811</v>
      </c>
    </row>
    <row r="52" spans="1:19" x14ac:dyDescent="0.45">
      <c r="A52" t="s">
        <v>198</v>
      </c>
      <c r="B52" t="s">
        <v>68</v>
      </c>
      <c r="C52">
        <v>389</v>
      </c>
      <c r="D52">
        <v>273</v>
      </c>
      <c r="E52">
        <v>90.3</v>
      </c>
      <c r="F52">
        <v>111.5</v>
      </c>
      <c r="G52">
        <v>11.8</v>
      </c>
      <c r="H52">
        <v>19</v>
      </c>
      <c r="I52" s="19">
        <v>7.0000000000000007E-2</v>
      </c>
      <c r="J52">
        <v>113</v>
      </c>
      <c r="K52" s="19">
        <v>0.41399999999999998</v>
      </c>
      <c r="L52">
        <v>0.252</v>
      </c>
      <c r="N52">
        <v>0.502</v>
      </c>
      <c r="P52">
        <v>0.35699999999999998</v>
      </c>
      <c r="R52">
        <v>29490</v>
      </c>
      <c r="S52">
        <v>701538</v>
      </c>
    </row>
    <row r="53" spans="1:19" x14ac:dyDescent="0.45">
      <c r="A53" t="s">
        <v>202</v>
      </c>
      <c r="B53" t="s">
        <v>1336</v>
      </c>
      <c r="C53">
        <v>337</v>
      </c>
      <c r="D53">
        <v>202</v>
      </c>
      <c r="E53">
        <v>90.3</v>
      </c>
      <c r="F53">
        <v>112.3</v>
      </c>
      <c r="G53">
        <v>16.100000000000001</v>
      </c>
      <c r="H53">
        <v>24</v>
      </c>
      <c r="I53" s="19">
        <v>0.11899999999999999</v>
      </c>
      <c r="J53">
        <v>87</v>
      </c>
      <c r="K53" s="19">
        <v>0.43099999999999999</v>
      </c>
      <c r="L53">
        <v>0.23599999999999999</v>
      </c>
      <c r="N53">
        <v>0.42399999999999999</v>
      </c>
      <c r="P53">
        <v>0.33400000000000002</v>
      </c>
      <c r="R53">
        <v>19251</v>
      </c>
      <c r="S53">
        <v>624413</v>
      </c>
    </row>
    <row r="54" spans="1:19" x14ac:dyDescent="0.45">
      <c r="A54" t="s">
        <v>150</v>
      </c>
      <c r="B54" t="s">
        <v>96</v>
      </c>
      <c r="C54">
        <v>330</v>
      </c>
      <c r="D54">
        <v>208</v>
      </c>
      <c r="E54">
        <v>90.3</v>
      </c>
      <c r="F54">
        <v>108.8</v>
      </c>
      <c r="G54">
        <v>14.5</v>
      </c>
      <c r="H54">
        <v>21</v>
      </c>
      <c r="I54" s="19">
        <v>0.10100000000000001</v>
      </c>
      <c r="J54">
        <v>83</v>
      </c>
      <c r="K54" s="19">
        <v>0.39900000000000002</v>
      </c>
      <c r="L54">
        <v>0.26</v>
      </c>
      <c r="N54">
        <v>0.432</v>
      </c>
      <c r="P54">
        <v>0.33900000000000002</v>
      </c>
      <c r="R54">
        <v>7304</v>
      </c>
      <c r="S54">
        <v>521692</v>
      </c>
    </row>
    <row r="55" spans="1:19" x14ac:dyDescent="0.45">
      <c r="A55" t="s">
        <v>128</v>
      </c>
      <c r="B55" t="s">
        <v>35</v>
      </c>
      <c r="C55">
        <v>300</v>
      </c>
      <c r="D55">
        <v>218</v>
      </c>
      <c r="E55">
        <v>90.3</v>
      </c>
      <c r="F55">
        <v>113.5</v>
      </c>
      <c r="G55">
        <v>10.4</v>
      </c>
      <c r="H55">
        <v>20</v>
      </c>
      <c r="I55" s="19">
        <v>9.1999999999999998E-2</v>
      </c>
      <c r="J55">
        <v>96</v>
      </c>
      <c r="K55" s="19">
        <v>0.44</v>
      </c>
      <c r="L55">
        <v>0.26100000000000001</v>
      </c>
      <c r="N55">
        <v>0.4</v>
      </c>
      <c r="P55">
        <v>0.30299999999999999</v>
      </c>
      <c r="R55">
        <v>14221</v>
      </c>
      <c r="S55">
        <v>624585</v>
      </c>
    </row>
    <row r="56" spans="1:19" x14ac:dyDescent="0.45">
      <c r="A56" t="s">
        <v>92</v>
      </c>
      <c r="B56" t="s">
        <v>28</v>
      </c>
      <c r="C56">
        <v>354</v>
      </c>
      <c r="D56">
        <v>281</v>
      </c>
      <c r="E56">
        <v>90.3</v>
      </c>
      <c r="F56">
        <v>108.4</v>
      </c>
      <c r="G56">
        <v>5.2</v>
      </c>
      <c r="H56">
        <v>6</v>
      </c>
      <c r="I56" s="19">
        <v>2.1000000000000001E-2</v>
      </c>
      <c r="J56">
        <v>115</v>
      </c>
      <c r="K56" s="19">
        <v>0.40899999999999997</v>
      </c>
      <c r="L56">
        <v>0.223</v>
      </c>
      <c r="N56">
        <v>0.29299999999999998</v>
      </c>
      <c r="P56">
        <v>0.249</v>
      </c>
      <c r="R56">
        <v>5361</v>
      </c>
      <c r="S56">
        <v>518692</v>
      </c>
    </row>
    <row r="57" spans="1:19" x14ac:dyDescent="0.45">
      <c r="A57" t="s">
        <v>164</v>
      </c>
      <c r="B57" t="s">
        <v>103</v>
      </c>
      <c r="C57">
        <v>400</v>
      </c>
      <c r="D57">
        <v>240</v>
      </c>
      <c r="E57">
        <v>90.2</v>
      </c>
      <c r="F57">
        <v>116.3</v>
      </c>
      <c r="G57">
        <v>13.5</v>
      </c>
      <c r="H57">
        <v>28</v>
      </c>
      <c r="I57" s="19">
        <v>0.11700000000000001</v>
      </c>
      <c r="J57">
        <v>117</v>
      </c>
      <c r="K57" s="19">
        <v>0.48799999999999999</v>
      </c>
      <c r="L57">
        <v>0.23799999999999999</v>
      </c>
      <c r="N57">
        <v>0.45600000000000002</v>
      </c>
      <c r="P57">
        <v>0.33900000000000002</v>
      </c>
      <c r="R57">
        <v>22515</v>
      </c>
      <c r="S57">
        <v>671218</v>
      </c>
    </row>
    <row r="58" spans="1:19" x14ac:dyDescent="0.45">
      <c r="A58" t="s">
        <v>51</v>
      </c>
      <c r="B58" t="s">
        <v>28</v>
      </c>
      <c r="C58">
        <v>380</v>
      </c>
      <c r="D58">
        <v>265</v>
      </c>
      <c r="E58">
        <v>90.2</v>
      </c>
      <c r="F58">
        <v>113.3</v>
      </c>
      <c r="G58">
        <v>18.899999999999999</v>
      </c>
      <c r="H58">
        <v>31</v>
      </c>
      <c r="I58" s="19">
        <v>0.11700000000000001</v>
      </c>
      <c r="J58">
        <v>106</v>
      </c>
      <c r="K58" s="19">
        <v>0.4</v>
      </c>
      <c r="L58">
        <v>0.246</v>
      </c>
      <c r="N58">
        <v>0.441</v>
      </c>
      <c r="P58">
        <v>0.315</v>
      </c>
      <c r="R58">
        <v>14344</v>
      </c>
      <c r="S58">
        <v>621566</v>
      </c>
    </row>
    <row r="59" spans="1:19" x14ac:dyDescent="0.45">
      <c r="A59" t="s">
        <v>190</v>
      </c>
      <c r="B59" t="s">
        <v>68</v>
      </c>
      <c r="C59">
        <v>365</v>
      </c>
      <c r="D59">
        <v>234</v>
      </c>
      <c r="E59">
        <v>90.2</v>
      </c>
      <c r="F59">
        <v>111.4</v>
      </c>
      <c r="G59">
        <v>20.7</v>
      </c>
      <c r="H59">
        <v>32</v>
      </c>
      <c r="I59" s="19">
        <v>0.13700000000000001</v>
      </c>
      <c r="J59">
        <v>110</v>
      </c>
      <c r="K59" s="19">
        <v>0.47</v>
      </c>
      <c r="L59">
        <v>0.27100000000000002</v>
      </c>
      <c r="N59">
        <v>0.55100000000000005</v>
      </c>
      <c r="P59">
        <v>0.375</v>
      </c>
      <c r="R59">
        <v>19290</v>
      </c>
      <c r="S59">
        <v>668227</v>
      </c>
    </row>
    <row r="60" spans="1:19" x14ac:dyDescent="0.45">
      <c r="A60" t="s">
        <v>1092</v>
      </c>
      <c r="B60" t="s">
        <v>47</v>
      </c>
      <c r="C60">
        <v>323</v>
      </c>
      <c r="D60">
        <v>208</v>
      </c>
      <c r="E60">
        <v>90.1</v>
      </c>
      <c r="F60">
        <v>110.7</v>
      </c>
      <c r="G60">
        <v>16.8</v>
      </c>
      <c r="H60">
        <v>20</v>
      </c>
      <c r="I60" s="19">
        <v>9.6000000000000002E-2</v>
      </c>
      <c r="J60">
        <v>92</v>
      </c>
      <c r="K60" s="19">
        <v>0.442</v>
      </c>
      <c r="L60">
        <v>0.22700000000000001</v>
      </c>
      <c r="N60">
        <v>0.40699999999999997</v>
      </c>
      <c r="P60">
        <v>0.29599999999999999</v>
      </c>
      <c r="R60">
        <v>20043</v>
      </c>
      <c r="S60">
        <v>673357</v>
      </c>
    </row>
    <row r="61" spans="1:19" x14ac:dyDescent="0.45">
      <c r="A61" t="s">
        <v>1089</v>
      </c>
      <c r="B61" t="s">
        <v>166</v>
      </c>
      <c r="C61">
        <v>333</v>
      </c>
      <c r="D61">
        <v>199</v>
      </c>
      <c r="E61">
        <v>90.1</v>
      </c>
      <c r="F61">
        <v>113</v>
      </c>
      <c r="G61">
        <v>13.9</v>
      </c>
      <c r="H61">
        <v>19</v>
      </c>
      <c r="I61" s="19">
        <v>9.5000000000000001E-2</v>
      </c>
      <c r="J61">
        <v>78</v>
      </c>
      <c r="K61" s="19">
        <v>0.39200000000000002</v>
      </c>
      <c r="L61">
        <v>0.221</v>
      </c>
      <c r="N61">
        <v>0.38</v>
      </c>
      <c r="P61">
        <v>0.28299999999999997</v>
      </c>
      <c r="R61">
        <v>21618</v>
      </c>
      <c r="S61">
        <v>664761</v>
      </c>
    </row>
    <row r="62" spans="1:19" x14ac:dyDescent="0.45">
      <c r="A62" t="s">
        <v>1094</v>
      </c>
      <c r="B62" t="s">
        <v>61</v>
      </c>
      <c r="C62">
        <v>349</v>
      </c>
      <c r="D62">
        <v>246</v>
      </c>
      <c r="E62">
        <v>90.1</v>
      </c>
      <c r="F62">
        <v>111.9</v>
      </c>
      <c r="G62">
        <v>18.5</v>
      </c>
      <c r="H62">
        <v>23</v>
      </c>
      <c r="I62" s="19">
        <v>9.2999999999999999E-2</v>
      </c>
      <c r="J62">
        <v>111</v>
      </c>
      <c r="K62" s="19">
        <v>0.45100000000000001</v>
      </c>
      <c r="L62">
        <v>0.254</v>
      </c>
      <c r="N62">
        <v>0.41599999999999998</v>
      </c>
      <c r="P62">
        <v>0.31900000000000001</v>
      </c>
      <c r="R62">
        <v>18373</v>
      </c>
      <c r="S62">
        <v>663624</v>
      </c>
    </row>
    <row r="63" spans="1:19" x14ac:dyDescent="0.45">
      <c r="A63" t="s">
        <v>219</v>
      </c>
      <c r="B63" t="s">
        <v>166</v>
      </c>
      <c r="C63">
        <v>350</v>
      </c>
      <c r="D63">
        <v>255</v>
      </c>
      <c r="E63">
        <v>90.1</v>
      </c>
      <c r="F63">
        <v>112.2</v>
      </c>
      <c r="G63">
        <v>15.3</v>
      </c>
      <c r="H63">
        <v>29</v>
      </c>
      <c r="I63" s="19">
        <v>0.114</v>
      </c>
      <c r="J63">
        <v>109</v>
      </c>
      <c r="K63" s="19">
        <v>0.42699999999999999</v>
      </c>
      <c r="L63">
        <v>0.26800000000000002</v>
      </c>
      <c r="N63">
        <v>0.44500000000000001</v>
      </c>
      <c r="P63">
        <v>0.32800000000000001</v>
      </c>
      <c r="R63">
        <v>19600</v>
      </c>
      <c r="S63">
        <v>650559</v>
      </c>
    </row>
    <row r="64" spans="1:19" x14ac:dyDescent="0.45">
      <c r="A64" t="s">
        <v>178</v>
      </c>
      <c r="B64" t="s">
        <v>1336</v>
      </c>
      <c r="C64">
        <v>350</v>
      </c>
      <c r="D64">
        <v>240</v>
      </c>
      <c r="E64">
        <v>90</v>
      </c>
      <c r="F64">
        <v>109.2</v>
      </c>
      <c r="G64">
        <v>14</v>
      </c>
      <c r="H64">
        <v>21</v>
      </c>
      <c r="I64" s="19">
        <v>8.7999999999999995E-2</v>
      </c>
      <c r="J64">
        <v>98</v>
      </c>
      <c r="K64" s="19">
        <v>0.40799999999999997</v>
      </c>
      <c r="L64">
        <v>0.223</v>
      </c>
      <c r="N64">
        <v>0.35699999999999998</v>
      </c>
      <c r="P64">
        <v>0.26300000000000001</v>
      </c>
      <c r="R64">
        <v>26319</v>
      </c>
      <c r="S64">
        <v>683737</v>
      </c>
    </row>
    <row r="65" spans="1:19" x14ac:dyDescent="0.45">
      <c r="A65" t="s">
        <v>1179</v>
      </c>
      <c r="B65" t="s">
        <v>1337</v>
      </c>
      <c r="C65">
        <v>297</v>
      </c>
      <c r="D65">
        <v>201</v>
      </c>
      <c r="E65">
        <v>90</v>
      </c>
      <c r="F65">
        <v>112.9</v>
      </c>
      <c r="G65">
        <v>10.1</v>
      </c>
      <c r="H65">
        <v>14</v>
      </c>
      <c r="I65" s="19">
        <v>7.0000000000000007E-2</v>
      </c>
      <c r="J65">
        <v>86</v>
      </c>
      <c r="K65" s="19">
        <v>0.42799999999999999</v>
      </c>
      <c r="L65">
        <v>0.22500000000000001</v>
      </c>
      <c r="N65">
        <v>0.34100000000000003</v>
      </c>
      <c r="P65">
        <v>0.28499999999999998</v>
      </c>
      <c r="R65">
        <v>20220</v>
      </c>
      <c r="S65">
        <v>666176</v>
      </c>
    </row>
    <row r="66" spans="1:19" x14ac:dyDescent="0.45">
      <c r="A66" t="s">
        <v>44</v>
      </c>
      <c r="B66" t="s">
        <v>45</v>
      </c>
      <c r="C66">
        <v>341</v>
      </c>
      <c r="D66">
        <v>271</v>
      </c>
      <c r="E66">
        <v>90</v>
      </c>
      <c r="F66">
        <v>110.8</v>
      </c>
      <c r="G66">
        <v>9.8000000000000007</v>
      </c>
      <c r="H66">
        <v>17</v>
      </c>
      <c r="I66" s="19">
        <v>6.3E-2</v>
      </c>
      <c r="J66">
        <v>123</v>
      </c>
      <c r="K66" s="19">
        <v>0.45400000000000001</v>
      </c>
      <c r="L66">
        <v>0.27500000000000002</v>
      </c>
      <c r="N66">
        <v>0.435</v>
      </c>
      <c r="P66">
        <v>0.32800000000000001</v>
      </c>
      <c r="R66">
        <v>29591</v>
      </c>
      <c r="S66">
        <v>681297</v>
      </c>
    </row>
    <row r="67" spans="1:19" x14ac:dyDescent="0.45">
      <c r="A67" t="s">
        <v>217</v>
      </c>
      <c r="B67" t="s">
        <v>1336</v>
      </c>
      <c r="C67">
        <v>360</v>
      </c>
      <c r="D67">
        <v>217</v>
      </c>
      <c r="E67">
        <v>89.9</v>
      </c>
      <c r="F67">
        <v>112.1</v>
      </c>
      <c r="G67">
        <v>14.9</v>
      </c>
      <c r="H67">
        <v>19</v>
      </c>
      <c r="I67" s="19">
        <v>8.7999999999999995E-2</v>
      </c>
      <c r="J67">
        <v>93</v>
      </c>
      <c r="K67" s="19">
        <v>0.42899999999999999</v>
      </c>
      <c r="L67">
        <v>0.26</v>
      </c>
      <c r="N67">
        <v>0.44600000000000001</v>
      </c>
      <c r="P67">
        <v>0.36299999999999999</v>
      </c>
      <c r="R67">
        <v>26197</v>
      </c>
      <c r="S67">
        <v>683734</v>
      </c>
    </row>
    <row r="68" spans="1:19" x14ac:dyDescent="0.45">
      <c r="A68" t="s">
        <v>1087</v>
      </c>
      <c r="B68" t="s">
        <v>35</v>
      </c>
      <c r="C68">
        <v>305</v>
      </c>
      <c r="D68">
        <v>227</v>
      </c>
      <c r="E68">
        <v>89.9</v>
      </c>
      <c r="F68">
        <v>108.8</v>
      </c>
      <c r="G68">
        <v>13.9</v>
      </c>
      <c r="H68">
        <v>13</v>
      </c>
      <c r="I68" s="19">
        <v>5.7000000000000002E-2</v>
      </c>
      <c r="J68">
        <v>96</v>
      </c>
      <c r="K68" s="19">
        <v>0.42299999999999999</v>
      </c>
      <c r="L68">
        <v>0.253</v>
      </c>
      <c r="N68">
        <v>0.39800000000000002</v>
      </c>
      <c r="P68">
        <v>0.32</v>
      </c>
      <c r="R68">
        <v>17988</v>
      </c>
      <c r="S68">
        <v>663886</v>
      </c>
    </row>
    <row r="69" spans="1:19" x14ac:dyDescent="0.45">
      <c r="A69" t="s">
        <v>1090</v>
      </c>
      <c r="B69" t="s">
        <v>105</v>
      </c>
      <c r="C69">
        <v>307</v>
      </c>
      <c r="D69">
        <v>189</v>
      </c>
      <c r="E69">
        <v>89.9</v>
      </c>
      <c r="F69">
        <v>115</v>
      </c>
      <c r="G69">
        <v>17.7</v>
      </c>
      <c r="H69">
        <v>18</v>
      </c>
      <c r="I69" s="19">
        <v>9.5000000000000001E-2</v>
      </c>
      <c r="J69">
        <v>83</v>
      </c>
      <c r="K69" s="19">
        <v>0.439</v>
      </c>
      <c r="L69">
        <v>0.19500000000000001</v>
      </c>
      <c r="N69">
        <v>0.35</v>
      </c>
      <c r="P69">
        <v>0.27300000000000002</v>
      </c>
      <c r="R69">
        <v>22558</v>
      </c>
      <c r="S69">
        <v>672284</v>
      </c>
    </row>
    <row r="70" spans="1:19" x14ac:dyDescent="0.45">
      <c r="A70" t="s">
        <v>1093</v>
      </c>
      <c r="B70" t="s">
        <v>96</v>
      </c>
      <c r="C70">
        <v>365</v>
      </c>
      <c r="D70">
        <v>243</v>
      </c>
      <c r="E70">
        <v>89.8</v>
      </c>
      <c r="F70">
        <v>109.8</v>
      </c>
      <c r="G70">
        <v>11.2</v>
      </c>
      <c r="H70">
        <v>20</v>
      </c>
      <c r="I70" s="19">
        <v>8.2000000000000003E-2</v>
      </c>
      <c r="J70">
        <v>104</v>
      </c>
      <c r="K70" s="19">
        <v>0.42799999999999999</v>
      </c>
      <c r="L70">
        <v>0.24399999999999999</v>
      </c>
      <c r="N70">
        <v>0.39600000000000002</v>
      </c>
      <c r="P70">
        <v>0.309</v>
      </c>
      <c r="R70">
        <v>25479</v>
      </c>
      <c r="S70">
        <v>686668</v>
      </c>
    </row>
    <row r="71" spans="1:19" x14ac:dyDescent="0.45">
      <c r="A71" t="s">
        <v>79</v>
      </c>
      <c r="B71" t="s">
        <v>35</v>
      </c>
      <c r="C71">
        <v>343</v>
      </c>
      <c r="D71">
        <v>202</v>
      </c>
      <c r="E71">
        <v>89.7</v>
      </c>
      <c r="F71">
        <v>112.9</v>
      </c>
      <c r="G71">
        <v>12.6</v>
      </c>
      <c r="H71">
        <v>25</v>
      </c>
      <c r="I71" s="19">
        <v>0.124</v>
      </c>
      <c r="J71">
        <v>87</v>
      </c>
      <c r="K71" s="19">
        <v>0.43099999999999999</v>
      </c>
      <c r="L71">
        <v>0.23499999999999999</v>
      </c>
      <c r="N71">
        <v>0.41799999999999998</v>
      </c>
      <c r="P71">
        <v>0.31900000000000001</v>
      </c>
      <c r="R71">
        <v>18314</v>
      </c>
      <c r="S71">
        <v>621020</v>
      </c>
    </row>
    <row r="72" spans="1:19" x14ac:dyDescent="0.45">
      <c r="A72" t="s">
        <v>137</v>
      </c>
      <c r="B72" t="s">
        <v>98</v>
      </c>
      <c r="C72">
        <v>306</v>
      </c>
      <c r="D72">
        <v>207</v>
      </c>
      <c r="E72">
        <v>89.7</v>
      </c>
      <c r="F72">
        <v>114.2</v>
      </c>
      <c r="G72">
        <v>12.3</v>
      </c>
      <c r="H72">
        <v>22</v>
      </c>
      <c r="I72" s="19">
        <v>0.106</v>
      </c>
      <c r="J72">
        <v>86</v>
      </c>
      <c r="K72" s="19">
        <v>0.41499999999999998</v>
      </c>
      <c r="L72">
        <v>0.27</v>
      </c>
      <c r="N72">
        <v>0.432</v>
      </c>
      <c r="P72">
        <v>0.33400000000000002</v>
      </c>
      <c r="R72">
        <v>18839</v>
      </c>
      <c r="S72">
        <v>647304</v>
      </c>
    </row>
    <row r="73" spans="1:19" x14ac:dyDescent="0.45">
      <c r="A73" t="s">
        <v>132</v>
      </c>
      <c r="B73" t="s">
        <v>105</v>
      </c>
      <c r="C73">
        <v>305</v>
      </c>
      <c r="D73">
        <v>183</v>
      </c>
      <c r="E73">
        <v>89.6</v>
      </c>
      <c r="F73">
        <v>111.6</v>
      </c>
      <c r="G73">
        <v>12.3</v>
      </c>
      <c r="H73">
        <v>25</v>
      </c>
      <c r="I73" s="19">
        <v>0.13700000000000001</v>
      </c>
      <c r="J73">
        <v>84</v>
      </c>
      <c r="K73" s="19">
        <v>0.45900000000000002</v>
      </c>
      <c r="L73">
        <v>0.22800000000000001</v>
      </c>
      <c r="N73">
        <v>0.40600000000000003</v>
      </c>
      <c r="P73">
        <v>0.30099999999999999</v>
      </c>
      <c r="R73">
        <v>33333</v>
      </c>
      <c r="S73">
        <v>694671</v>
      </c>
    </row>
    <row r="74" spans="1:19" x14ac:dyDescent="0.45">
      <c r="A74" t="s">
        <v>1185</v>
      </c>
      <c r="B74" t="s">
        <v>78</v>
      </c>
      <c r="C74">
        <v>293</v>
      </c>
      <c r="D74">
        <v>233</v>
      </c>
      <c r="E74">
        <v>89.6</v>
      </c>
      <c r="F74">
        <v>110.7</v>
      </c>
      <c r="G74">
        <v>15.2</v>
      </c>
      <c r="H74">
        <v>15</v>
      </c>
      <c r="I74" s="19">
        <v>6.4000000000000001E-2</v>
      </c>
      <c r="J74">
        <v>99</v>
      </c>
      <c r="K74" s="19">
        <v>0.42499999999999999</v>
      </c>
      <c r="L74">
        <v>0.30599999999999999</v>
      </c>
      <c r="N74">
        <v>0.46500000000000002</v>
      </c>
      <c r="P74">
        <v>0.34599999999999997</v>
      </c>
      <c r="R74">
        <v>12552</v>
      </c>
      <c r="S74">
        <v>553993</v>
      </c>
    </row>
    <row r="75" spans="1:19" x14ac:dyDescent="0.45">
      <c r="A75" t="s">
        <v>81</v>
      </c>
      <c r="B75" t="s">
        <v>64</v>
      </c>
      <c r="C75">
        <v>356</v>
      </c>
      <c r="D75">
        <v>235</v>
      </c>
      <c r="E75">
        <v>89.6</v>
      </c>
      <c r="F75">
        <v>110.1</v>
      </c>
      <c r="G75">
        <v>13.9</v>
      </c>
      <c r="H75">
        <v>29</v>
      </c>
      <c r="I75" s="19">
        <v>0.123</v>
      </c>
      <c r="J75">
        <v>99</v>
      </c>
      <c r="K75" s="19">
        <v>0.42099999999999999</v>
      </c>
      <c r="L75">
        <v>0.26800000000000002</v>
      </c>
      <c r="N75">
        <v>0.48299999999999998</v>
      </c>
      <c r="P75">
        <v>0.34300000000000003</v>
      </c>
      <c r="R75">
        <v>23003</v>
      </c>
      <c r="S75">
        <v>673237</v>
      </c>
    </row>
    <row r="76" spans="1:19" x14ac:dyDescent="0.45">
      <c r="A76" t="s">
        <v>1091</v>
      </c>
      <c r="B76" t="s">
        <v>41</v>
      </c>
      <c r="C76">
        <v>315</v>
      </c>
      <c r="D76">
        <v>215</v>
      </c>
      <c r="E76">
        <v>89.5</v>
      </c>
      <c r="F76">
        <v>108.4</v>
      </c>
      <c r="G76">
        <v>12.4</v>
      </c>
      <c r="H76">
        <v>16</v>
      </c>
      <c r="I76" s="19">
        <v>7.3999999999999996E-2</v>
      </c>
      <c r="J76">
        <v>83</v>
      </c>
      <c r="K76" s="19">
        <v>0.38600000000000001</v>
      </c>
      <c r="L76">
        <v>0.26300000000000001</v>
      </c>
      <c r="N76">
        <v>0.46600000000000003</v>
      </c>
      <c r="P76">
        <v>0.34799999999999998</v>
      </c>
      <c r="R76">
        <v>24729</v>
      </c>
      <c r="S76">
        <v>681351</v>
      </c>
    </row>
    <row r="77" spans="1:19" x14ac:dyDescent="0.45">
      <c r="A77" t="s">
        <v>1096</v>
      </c>
      <c r="B77" t="s">
        <v>90</v>
      </c>
      <c r="C77">
        <v>391</v>
      </c>
      <c r="D77">
        <v>316</v>
      </c>
      <c r="E77">
        <v>89.5</v>
      </c>
      <c r="F77">
        <v>111</v>
      </c>
      <c r="G77">
        <v>13.7</v>
      </c>
      <c r="H77">
        <v>24</v>
      </c>
      <c r="I77" s="19">
        <v>7.5999999999999998E-2</v>
      </c>
      <c r="J77">
        <v>127</v>
      </c>
      <c r="K77" s="19">
        <v>0.40200000000000002</v>
      </c>
      <c r="L77">
        <v>0.26400000000000001</v>
      </c>
      <c r="N77">
        <v>0.433</v>
      </c>
      <c r="P77">
        <v>0.32</v>
      </c>
      <c r="R77">
        <v>13510</v>
      </c>
      <c r="S77">
        <v>608070</v>
      </c>
    </row>
    <row r="78" spans="1:19" x14ac:dyDescent="0.45">
      <c r="A78" t="s">
        <v>201</v>
      </c>
      <c r="B78" t="s">
        <v>64</v>
      </c>
      <c r="C78">
        <v>315</v>
      </c>
      <c r="D78">
        <v>218</v>
      </c>
      <c r="E78">
        <v>89.4</v>
      </c>
      <c r="F78">
        <v>110.4</v>
      </c>
      <c r="G78">
        <v>6</v>
      </c>
      <c r="H78">
        <v>16</v>
      </c>
      <c r="I78" s="19">
        <v>7.2999999999999995E-2</v>
      </c>
      <c r="J78">
        <v>96</v>
      </c>
      <c r="K78" s="19">
        <v>0.44</v>
      </c>
      <c r="L78">
        <v>0.28199999999999997</v>
      </c>
      <c r="N78">
        <v>0.45900000000000002</v>
      </c>
      <c r="P78">
        <v>0.33600000000000002</v>
      </c>
      <c r="R78">
        <v>17027</v>
      </c>
      <c r="S78">
        <v>657077</v>
      </c>
    </row>
    <row r="79" spans="1:19" x14ac:dyDescent="0.45">
      <c r="A79" t="s">
        <v>136</v>
      </c>
      <c r="B79" t="s">
        <v>61</v>
      </c>
      <c r="C79">
        <v>285</v>
      </c>
      <c r="D79">
        <v>202</v>
      </c>
      <c r="E79">
        <v>89.3</v>
      </c>
      <c r="F79">
        <v>110.1</v>
      </c>
      <c r="G79">
        <v>14</v>
      </c>
      <c r="H79">
        <v>12</v>
      </c>
      <c r="I79" s="19">
        <v>5.8999999999999997E-2</v>
      </c>
      <c r="J79">
        <v>72</v>
      </c>
      <c r="K79" s="19">
        <v>0.35599999999999998</v>
      </c>
      <c r="L79">
        <v>0.219</v>
      </c>
      <c r="N79">
        <v>0.32300000000000001</v>
      </c>
      <c r="P79">
        <v>0.26</v>
      </c>
      <c r="R79">
        <v>17907</v>
      </c>
      <c r="S79">
        <v>663898</v>
      </c>
    </row>
    <row r="80" spans="1:19" x14ac:dyDescent="0.45">
      <c r="A80" t="s">
        <v>83</v>
      </c>
      <c r="B80" t="s">
        <v>1336</v>
      </c>
      <c r="C80">
        <v>341</v>
      </c>
      <c r="D80">
        <v>227</v>
      </c>
      <c r="E80">
        <v>89.3</v>
      </c>
      <c r="F80">
        <v>110.1</v>
      </c>
      <c r="G80">
        <v>11.6</v>
      </c>
      <c r="H80">
        <v>19</v>
      </c>
      <c r="I80" s="19">
        <v>8.4000000000000005E-2</v>
      </c>
      <c r="J80">
        <v>89</v>
      </c>
      <c r="K80" s="19">
        <v>0.39200000000000002</v>
      </c>
      <c r="L80">
        <v>0.26800000000000002</v>
      </c>
      <c r="N80">
        <v>0.46100000000000002</v>
      </c>
      <c r="P80">
        <v>0.34</v>
      </c>
      <c r="R80">
        <v>19955</v>
      </c>
      <c r="S80">
        <v>666158</v>
      </c>
    </row>
    <row r="81" spans="1:19" x14ac:dyDescent="0.45">
      <c r="A81" t="s">
        <v>181</v>
      </c>
      <c r="B81" t="s">
        <v>26</v>
      </c>
      <c r="C81">
        <v>355</v>
      </c>
      <c r="D81">
        <v>276</v>
      </c>
      <c r="E81">
        <v>89.3</v>
      </c>
      <c r="F81">
        <v>111.4</v>
      </c>
      <c r="G81">
        <v>9.3000000000000007</v>
      </c>
      <c r="H81">
        <v>23</v>
      </c>
      <c r="I81" s="19">
        <v>8.3000000000000004E-2</v>
      </c>
      <c r="J81">
        <v>119</v>
      </c>
      <c r="K81" s="19">
        <v>0.43099999999999999</v>
      </c>
      <c r="L81">
        <v>0.317</v>
      </c>
      <c r="N81">
        <v>0.48799999999999999</v>
      </c>
      <c r="P81">
        <v>0.35299999999999998</v>
      </c>
      <c r="R81">
        <v>23697</v>
      </c>
      <c r="S81">
        <v>677594</v>
      </c>
    </row>
    <row r="82" spans="1:19" x14ac:dyDescent="0.45">
      <c r="A82" t="s">
        <v>126</v>
      </c>
      <c r="B82" t="s">
        <v>32</v>
      </c>
      <c r="C82">
        <v>377</v>
      </c>
      <c r="D82">
        <v>282</v>
      </c>
      <c r="E82">
        <v>89.3</v>
      </c>
      <c r="F82">
        <v>110.7</v>
      </c>
      <c r="G82">
        <v>10.3</v>
      </c>
      <c r="H82">
        <v>16</v>
      </c>
      <c r="I82" s="19">
        <v>5.7000000000000002E-2</v>
      </c>
      <c r="J82">
        <v>103</v>
      </c>
      <c r="K82" s="19">
        <v>0.36499999999999999</v>
      </c>
      <c r="L82">
        <v>0.22700000000000001</v>
      </c>
      <c r="N82">
        <v>0.33500000000000002</v>
      </c>
      <c r="P82">
        <v>0.27100000000000002</v>
      </c>
      <c r="R82">
        <v>27615</v>
      </c>
      <c r="S82">
        <v>676475</v>
      </c>
    </row>
    <row r="83" spans="1:19" x14ac:dyDescent="0.45">
      <c r="A83" t="s">
        <v>146</v>
      </c>
      <c r="B83" t="s">
        <v>49</v>
      </c>
      <c r="C83">
        <v>363</v>
      </c>
      <c r="D83">
        <v>268</v>
      </c>
      <c r="E83">
        <v>89.2</v>
      </c>
      <c r="F83">
        <v>110.9</v>
      </c>
      <c r="G83">
        <v>10.7</v>
      </c>
      <c r="H83">
        <v>19</v>
      </c>
      <c r="I83" s="19">
        <v>7.0999999999999994E-2</v>
      </c>
      <c r="J83">
        <v>105</v>
      </c>
      <c r="K83" s="19">
        <v>0.39200000000000002</v>
      </c>
      <c r="L83">
        <v>0.24199999999999999</v>
      </c>
      <c r="N83">
        <v>0.437</v>
      </c>
      <c r="P83">
        <v>0.32600000000000001</v>
      </c>
      <c r="R83">
        <v>26368</v>
      </c>
      <c r="S83">
        <v>668709</v>
      </c>
    </row>
    <row r="84" spans="1:19" x14ac:dyDescent="0.45">
      <c r="A84" t="s">
        <v>1100</v>
      </c>
      <c r="B84" t="s">
        <v>45</v>
      </c>
      <c r="C84">
        <v>314</v>
      </c>
      <c r="D84">
        <v>238</v>
      </c>
      <c r="E84">
        <v>89.2</v>
      </c>
      <c r="F84">
        <v>110.6</v>
      </c>
      <c r="G84">
        <v>11.1</v>
      </c>
      <c r="H84">
        <v>16</v>
      </c>
      <c r="I84" s="19">
        <v>6.7000000000000004E-2</v>
      </c>
      <c r="J84">
        <v>95</v>
      </c>
      <c r="K84" s="19">
        <v>0.39900000000000002</v>
      </c>
      <c r="L84">
        <v>0.27300000000000002</v>
      </c>
      <c r="N84">
        <v>0.45700000000000002</v>
      </c>
      <c r="P84">
        <v>0.33500000000000002</v>
      </c>
      <c r="R84">
        <v>18900</v>
      </c>
      <c r="S84">
        <v>665750</v>
      </c>
    </row>
    <row r="85" spans="1:19" x14ac:dyDescent="0.45">
      <c r="A85" t="s">
        <v>74</v>
      </c>
      <c r="B85" t="s">
        <v>64</v>
      </c>
      <c r="C85">
        <v>395</v>
      </c>
      <c r="D85">
        <v>265</v>
      </c>
      <c r="E85">
        <v>89.1</v>
      </c>
      <c r="F85">
        <v>110.6</v>
      </c>
      <c r="G85">
        <v>18.5</v>
      </c>
      <c r="H85">
        <v>23</v>
      </c>
      <c r="I85" s="19">
        <v>8.6999999999999994E-2</v>
      </c>
      <c r="J85">
        <v>107</v>
      </c>
      <c r="K85" s="19">
        <v>0.40400000000000003</v>
      </c>
      <c r="L85">
        <v>0.25800000000000001</v>
      </c>
      <c r="N85">
        <v>0.46</v>
      </c>
      <c r="P85">
        <v>0.313</v>
      </c>
      <c r="R85">
        <v>24064</v>
      </c>
      <c r="S85">
        <v>678662</v>
      </c>
    </row>
    <row r="86" spans="1:19" x14ac:dyDescent="0.45">
      <c r="A86" t="s">
        <v>1097</v>
      </c>
      <c r="B86" t="s">
        <v>1336</v>
      </c>
      <c r="C86">
        <v>367</v>
      </c>
      <c r="D86">
        <v>228</v>
      </c>
      <c r="E86">
        <v>89</v>
      </c>
      <c r="F86">
        <v>111</v>
      </c>
      <c r="G86">
        <v>16</v>
      </c>
      <c r="H86">
        <v>17</v>
      </c>
      <c r="I86" s="19">
        <v>7.4999999999999997E-2</v>
      </c>
      <c r="J86">
        <v>96</v>
      </c>
      <c r="K86" s="19">
        <v>0.42099999999999999</v>
      </c>
      <c r="L86">
        <v>0.254</v>
      </c>
      <c r="N86">
        <v>0.41799999999999998</v>
      </c>
      <c r="P86">
        <v>0.32700000000000001</v>
      </c>
      <c r="R86">
        <v>16939</v>
      </c>
      <c r="S86">
        <v>657041</v>
      </c>
    </row>
    <row r="87" spans="1:19" x14ac:dyDescent="0.45">
      <c r="A87" t="s">
        <v>1099</v>
      </c>
      <c r="B87" t="s">
        <v>118</v>
      </c>
      <c r="C87">
        <v>350</v>
      </c>
      <c r="D87">
        <v>259</v>
      </c>
      <c r="E87">
        <v>89</v>
      </c>
      <c r="F87">
        <v>109.5</v>
      </c>
      <c r="G87">
        <v>10.7</v>
      </c>
      <c r="H87">
        <v>23</v>
      </c>
      <c r="I87" s="19">
        <v>8.8999999999999996E-2</v>
      </c>
      <c r="J87">
        <v>104</v>
      </c>
      <c r="K87" s="19">
        <v>0.40200000000000002</v>
      </c>
      <c r="L87">
        <v>0.25700000000000001</v>
      </c>
      <c r="N87">
        <v>0.44900000000000001</v>
      </c>
      <c r="P87">
        <v>0.32600000000000001</v>
      </c>
      <c r="R87">
        <v>12856</v>
      </c>
      <c r="S87">
        <v>543807</v>
      </c>
    </row>
    <row r="88" spans="1:19" x14ac:dyDescent="0.45">
      <c r="A88" t="s">
        <v>1095</v>
      </c>
      <c r="B88" t="s">
        <v>30</v>
      </c>
      <c r="C88">
        <v>293</v>
      </c>
      <c r="D88">
        <v>198</v>
      </c>
      <c r="E88">
        <v>88.9</v>
      </c>
      <c r="F88">
        <v>107.5</v>
      </c>
      <c r="G88">
        <v>8</v>
      </c>
      <c r="H88">
        <v>15</v>
      </c>
      <c r="I88" s="19">
        <v>7.5999999999999998E-2</v>
      </c>
      <c r="J88">
        <v>86</v>
      </c>
      <c r="K88" s="19">
        <v>0.434</v>
      </c>
      <c r="L88">
        <v>0.26900000000000002</v>
      </c>
      <c r="N88">
        <v>0.439</v>
      </c>
      <c r="P88">
        <v>0.33600000000000002</v>
      </c>
      <c r="R88">
        <v>20454</v>
      </c>
      <c r="S88">
        <v>665862</v>
      </c>
    </row>
    <row r="89" spans="1:19" x14ac:dyDescent="0.45">
      <c r="A89" t="s">
        <v>1098</v>
      </c>
      <c r="B89" t="s">
        <v>61</v>
      </c>
      <c r="C89">
        <v>356</v>
      </c>
      <c r="D89">
        <v>235</v>
      </c>
      <c r="E89">
        <v>88.9</v>
      </c>
      <c r="F89">
        <v>111.8</v>
      </c>
      <c r="G89">
        <v>8.8000000000000007</v>
      </c>
      <c r="H89">
        <v>15</v>
      </c>
      <c r="I89" s="19">
        <v>6.4000000000000001E-2</v>
      </c>
      <c r="J89">
        <v>91</v>
      </c>
      <c r="K89" s="19">
        <v>0.38700000000000001</v>
      </c>
      <c r="L89">
        <v>0.26500000000000001</v>
      </c>
      <c r="N89">
        <v>0.39800000000000002</v>
      </c>
      <c r="P89">
        <v>0.33300000000000002</v>
      </c>
      <c r="R89">
        <v>19566</v>
      </c>
      <c r="S89">
        <v>663993</v>
      </c>
    </row>
    <row r="90" spans="1:19" x14ac:dyDescent="0.45">
      <c r="A90" t="s">
        <v>48</v>
      </c>
      <c r="B90" t="s">
        <v>49</v>
      </c>
      <c r="C90">
        <v>392</v>
      </c>
      <c r="D90">
        <v>305</v>
      </c>
      <c r="E90">
        <v>88.9</v>
      </c>
      <c r="F90">
        <v>116.6</v>
      </c>
      <c r="G90">
        <v>19.5</v>
      </c>
      <c r="H90">
        <v>24</v>
      </c>
      <c r="I90" s="19">
        <v>7.9000000000000001E-2</v>
      </c>
      <c r="J90">
        <v>124</v>
      </c>
      <c r="K90" s="19">
        <v>0.40699999999999997</v>
      </c>
      <c r="L90">
        <v>0.27600000000000002</v>
      </c>
      <c r="N90">
        <v>0.50900000000000001</v>
      </c>
      <c r="P90">
        <v>0.35499999999999998</v>
      </c>
      <c r="R90">
        <v>21558</v>
      </c>
      <c r="S90">
        <v>663837</v>
      </c>
    </row>
    <row r="91" spans="1:19" x14ac:dyDescent="0.45">
      <c r="A91" t="s">
        <v>154</v>
      </c>
      <c r="B91" t="s">
        <v>105</v>
      </c>
      <c r="C91">
        <v>358</v>
      </c>
      <c r="D91">
        <v>248</v>
      </c>
      <c r="E91">
        <v>88.8</v>
      </c>
      <c r="F91">
        <v>111.3</v>
      </c>
      <c r="G91">
        <v>11.7</v>
      </c>
      <c r="H91">
        <v>19</v>
      </c>
      <c r="I91" s="19">
        <v>7.6999999999999999E-2</v>
      </c>
      <c r="J91">
        <v>101</v>
      </c>
      <c r="K91" s="19">
        <v>0.40699999999999997</v>
      </c>
      <c r="L91">
        <v>0.25900000000000001</v>
      </c>
      <c r="N91">
        <v>0.45900000000000002</v>
      </c>
      <c r="P91">
        <v>0.34599999999999997</v>
      </c>
      <c r="R91">
        <v>20391</v>
      </c>
      <c r="S91">
        <v>671277</v>
      </c>
    </row>
    <row r="92" spans="1:19" x14ac:dyDescent="0.45">
      <c r="A92" t="s">
        <v>112</v>
      </c>
      <c r="B92" t="s">
        <v>76</v>
      </c>
      <c r="C92">
        <v>366</v>
      </c>
      <c r="D92">
        <v>259</v>
      </c>
      <c r="E92">
        <v>88.8</v>
      </c>
      <c r="F92">
        <v>113.3</v>
      </c>
      <c r="G92">
        <v>18.5</v>
      </c>
      <c r="H92">
        <v>22</v>
      </c>
      <c r="I92" s="19">
        <v>8.5000000000000006E-2</v>
      </c>
      <c r="J92">
        <v>98</v>
      </c>
      <c r="K92" s="19">
        <v>0.378</v>
      </c>
      <c r="L92">
        <v>0.24</v>
      </c>
      <c r="N92">
        <v>0.434</v>
      </c>
      <c r="P92">
        <v>0.33100000000000002</v>
      </c>
      <c r="R92">
        <v>16252</v>
      </c>
      <c r="S92">
        <v>607208</v>
      </c>
    </row>
    <row r="93" spans="1:19" x14ac:dyDescent="0.45">
      <c r="A93" t="s">
        <v>1105</v>
      </c>
      <c r="B93" t="s">
        <v>76</v>
      </c>
      <c r="C93">
        <v>334</v>
      </c>
      <c r="D93">
        <v>192</v>
      </c>
      <c r="E93">
        <v>88.8</v>
      </c>
      <c r="F93">
        <v>109.1</v>
      </c>
      <c r="G93">
        <v>17.3</v>
      </c>
      <c r="H93">
        <v>20</v>
      </c>
      <c r="I93" s="19">
        <v>0.104</v>
      </c>
      <c r="J93">
        <v>70</v>
      </c>
      <c r="K93" s="19">
        <v>0.36499999999999999</v>
      </c>
      <c r="L93">
        <v>0.215</v>
      </c>
      <c r="N93">
        <v>0.39700000000000002</v>
      </c>
      <c r="P93">
        <v>0.29099999999999998</v>
      </c>
      <c r="R93">
        <v>19197</v>
      </c>
      <c r="S93">
        <v>669257</v>
      </c>
    </row>
    <row r="94" spans="1:19" x14ac:dyDescent="0.45">
      <c r="A94" t="s">
        <v>170</v>
      </c>
      <c r="B94" t="s">
        <v>90</v>
      </c>
      <c r="C94">
        <v>360</v>
      </c>
      <c r="D94">
        <v>290</v>
      </c>
      <c r="E94">
        <v>88.7</v>
      </c>
      <c r="F94">
        <v>108.7</v>
      </c>
      <c r="G94">
        <v>13.9</v>
      </c>
      <c r="H94">
        <v>12</v>
      </c>
      <c r="I94" s="19">
        <v>4.1000000000000002E-2</v>
      </c>
      <c r="J94">
        <v>108</v>
      </c>
      <c r="K94" s="19">
        <v>0.372</v>
      </c>
      <c r="L94">
        <v>0.28799999999999998</v>
      </c>
      <c r="N94">
        <v>0.41199999999999998</v>
      </c>
      <c r="P94">
        <v>0.33200000000000002</v>
      </c>
      <c r="R94">
        <v>9847</v>
      </c>
      <c r="S94">
        <v>457705</v>
      </c>
    </row>
    <row r="95" spans="1:19" x14ac:dyDescent="0.45">
      <c r="A95" t="s">
        <v>204</v>
      </c>
      <c r="B95" t="s">
        <v>1336</v>
      </c>
      <c r="C95">
        <v>352</v>
      </c>
      <c r="D95">
        <v>205</v>
      </c>
      <c r="E95">
        <v>88.6</v>
      </c>
      <c r="F95">
        <v>111.1</v>
      </c>
      <c r="G95">
        <v>14</v>
      </c>
      <c r="H95">
        <v>20</v>
      </c>
      <c r="I95" s="19">
        <v>9.8000000000000004E-2</v>
      </c>
      <c r="J95">
        <v>75</v>
      </c>
      <c r="K95" s="19">
        <v>0.36599999999999999</v>
      </c>
      <c r="L95">
        <v>0.191</v>
      </c>
      <c r="N95">
        <v>0.33</v>
      </c>
      <c r="P95">
        <v>0.27800000000000002</v>
      </c>
      <c r="R95">
        <v>15986</v>
      </c>
      <c r="S95">
        <v>642715</v>
      </c>
    </row>
    <row r="96" spans="1:19" x14ac:dyDescent="0.45">
      <c r="A96" t="s">
        <v>1106</v>
      </c>
      <c r="B96" t="s">
        <v>70</v>
      </c>
      <c r="C96">
        <v>315</v>
      </c>
      <c r="D96">
        <v>221</v>
      </c>
      <c r="E96">
        <v>88.6</v>
      </c>
      <c r="F96">
        <v>108.1</v>
      </c>
      <c r="G96">
        <v>12.8</v>
      </c>
      <c r="H96">
        <v>21</v>
      </c>
      <c r="I96" s="19">
        <v>9.5000000000000001E-2</v>
      </c>
      <c r="J96">
        <v>84</v>
      </c>
      <c r="K96" s="19">
        <v>0.38</v>
      </c>
      <c r="L96">
        <v>0.27400000000000002</v>
      </c>
      <c r="N96">
        <v>0.46700000000000003</v>
      </c>
      <c r="P96">
        <v>0.35599999999999998</v>
      </c>
      <c r="R96">
        <v>31837</v>
      </c>
      <c r="S96">
        <v>807799</v>
      </c>
    </row>
    <row r="97" spans="1:19" x14ac:dyDescent="0.45">
      <c r="A97" t="s">
        <v>206</v>
      </c>
      <c r="B97" t="s">
        <v>70</v>
      </c>
      <c r="C97">
        <v>364</v>
      </c>
      <c r="D97">
        <v>251</v>
      </c>
      <c r="E97">
        <v>88.6</v>
      </c>
      <c r="F97">
        <v>110.6</v>
      </c>
      <c r="G97">
        <v>9</v>
      </c>
      <c r="H97">
        <v>29</v>
      </c>
      <c r="I97" s="19">
        <v>0.11600000000000001</v>
      </c>
      <c r="J97">
        <v>99</v>
      </c>
      <c r="K97" s="19">
        <v>0.39400000000000002</v>
      </c>
      <c r="L97">
        <v>0.23599999999999999</v>
      </c>
      <c r="N97">
        <v>0.435</v>
      </c>
      <c r="P97">
        <v>0.33</v>
      </c>
      <c r="R97">
        <v>24488</v>
      </c>
      <c r="S97">
        <v>680474</v>
      </c>
    </row>
    <row r="98" spans="1:19" x14ac:dyDescent="0.45">
      <c r="A98" t="s">
        <v>130</v>
      </c>
      <c r="B98" t="s">
        <v>125</v>
      </c>
      <c r="C98">
        <v>319</v>
      </c>
      <c r="D98">
        <v>257</v>
      </c>
      <c r="E98">
        <v>88.5</v>
      </c>
      <c r="F98">
        <v>110.7</v>
      </c>
      <c r="G98">
        <v>8.5</v>
      </c>
      <c r="H98">
        <v>17</v>
      </c>
      <c r="I98" s="19">
        <v>6.6000000000000003E-2</v>
      </c>
      <c r="J98">
        <v>97</v>
      </c>
      <c r="K98" s="19">
        <v>0.377</v>
      </c>
      <c r="L98">
        <v>0.28799999999999998</v>
      </c>
      <c r="N98">
        <v>0.44400000000000001</v>
      </c>
      <c r="P98">
        <v>0.32900000000000001</v>
      </c>
      <c r="R98">
        <v>12144</v>
      </c>
      <c r="S98">
        <v>596146</v>
      </c>
    </row>
    <row r="99" spans="1:19" x14ac:dyDescent="0.45">
      <c r="A99" t="s">
        <v>82</v>
      </c>
      <c r="B99" t="s">
        <v>38</v>
      </c>
      <c r="C99">
        <v>396</v>
      </c>
      <c r="D99">
        <v>242</v>
      </c>
      <c r="E99">
        <v>88.5</v>
      </c>
      <c r="F99">
        <v>112.3</v>
      </c>
      <c r="G99">
        <v>20.2</v>
      </c>
      <c r="H99">
        <v>32</v>
      </c>
      <c r="I99" s="19">
        <v>0.13200000000000001</v>
      </c>
      <c r="J99">
        <v>94</v>
      </c>
      <c r="K99" s="19">
        <v>0.38800000000000001</v>
      </c>
      <c r="L99">
        <v>0.25600000000000001</v>
      </c>
      <c r="N99">
        <v>0.49399999999999999</v>
      </c>
      <c r="P99">
        <v>0.35599999999999998</v>
      </c>
      <c r="R99">
        <v>19238</v>
      </c>
      <c r="S99">
        <v>666971</v>
      </c>
    </row>
    <row r="100" spans="1:19" x14ac:dyDescent="0.45">
      <c r="A100" t="s">
        <v>91</v>
      </c>
      <c r="B100" t="s">
        <v>61</v>
      </c>
      <c r="C100">
        <v>340</v>
      </c>
      <c r="D100">
        <v>234</v>
      </c>
      <c r="E100">
        <v>88.5</v>
      </c>
      <c r="F100">
        <v>108</v>
      </c>
      <c r="G100">
        <v>15.6</v>
      </c>
      <c r="H100">
        <v>9</v>
      </c>
      <c r="I100" s="19">
        <v>3.7999999999999999E-2</v>
      </c>
      <c r="J100">
        <v>89</v>
      </c>
      <c r="K100" s="19">
        <v>0.38</v>
      </c>
      <c r="L100">
        <v>0.26200000000000001</v>
      </c>
      <c r="N100">
        <v>0.41299999999999998</v>
      </c>
      <c r="P100">
        <v>0.33200000000000002</v>
      </c>
      <c r="R100">
        <v>19734</v>
      </c>
      <c r="S100">
        <v>668942</v>
      </c>
    </row>
    <row r="101" spans="1:19" x14ac:dyDescent="0.45">
      <c r="A101" t="s">
        <v>1102</v>
      </c>
      <c r="B101" t="s">
        <v>76</v>
      </c>
      <c r="C101">
        <v>312</v>
      </c>
      <c r="D101">
        <v>188</v>
      </c>
      <c r="E101">
        <v>88.5</v>
      </c>
      <c r="F101">
        <v>105.4</v>
      </c>
      <c r="G101">
        <v>17.3</v>
      </c>
      <c r="H101">
        <v>9</v>
      </c>
      <c r="I101" s="19">
        <v>4.8000000000000001E-2</v>
      </c>
      <c r="J101">
        <v>67</v>
      </c>
      <c r="K101" s="19">
        <v>0.35599999999999998</v>
      </c>
      <c r="L101">
        <v>0.21</v>
      </c>
      <c r="N101">
        <v>0.28799999999999998</v>
      </c>
      <c r="P101">
        <v>0.27200000000000002</v>
      </c>
      <c r="R101">
        <v>21897</v>
      </c>
      <c r="S101">
        <v>666624</v>
      </c>
    </row>
    <row r="102" spans="1:19" x14ac:dyDescent="0.45">
      <c r="A102" t="s">
        <v>71</v>
      </c>
      <c r="B102" t="s">
        <v>30</v>
      </c>
      <c r="C102">
        <v>298</v>
      </c>
      <c r="D102">
        <v>196</v>
      </c>
      <c r="E102">
        <v>88.4</v>
      </c>
      <c r="F102">
        <v>106.8</v>
      </c>
      <c r="G102">
        <v>20.6</v>
      </c>
      <c r="H102">
        <v>18</v>
      </c>
      <c r="I102" s="19">
        <v>9.1999999999999998E-2</v>
      </c>
      <c r="J102">
        <v>74</v>
      </c>
      <c r="K102" s="19">
        <v>0.378</v>
      </c>
      <c r="L102">
        <v>0.21</v>
      </c>
      <c r="N102">
        <v>0.38200000000000001</v>
      </c>
      <c r="P102">
        <v>0.29299999999999998</v>
      </c>
      <c r="R102">
        <v>29766</v>
      </c>
      <c r="S102">
        <v>680869</v>
      </c>
    </row>
    <row r="103" spans="1:19" x14ac:dyDescent="0.45">
      <c r="A103" t="s">
        <v>180</v>
      </c>
      <c r="B103" t="s">
        <v>78</v>
      </c>
      <c r="C103">
        <v>342</v>
      </c>
      <c r="D103">
        <v>242</v>
      </c>
      <c r="E103">
        <v>88.4</v>
      </c>
      <c r="F103">
        <v>113.6</v>
      </c>
      <c r="G103">
        <v>17.100000000000001</v>
      </c>
      <c r="H103">
        <v>16</v>
      </c>
      <c r="I103" s="19">
        <v>6.6000000000000003E-2</v>
      </c>
      <c r="J103">
        <v>88</v>
      </c>
      <c r="K103" s="19">
        <v>0.36399999999999999</v>
      </c>
      <c r="L103">
        <v>0.251</v>
      </c>
      <c r="N103">
        <v>0.44400000000000001</v>
      </c>
      <c r="P103">
        <v>0.34599999999999997</v>
      </c>
      <c r="R103">
        <v>31347</v>
      </c>
      <c r="S103">
        <v>687263</v>
      </c>
    </row>
    <row r="104" spans="1:19" x14ac:dyDescent="0.45">
      <c r="A104" t="s">
        <v>163</v>
      </c>
      <c r="B104" t="s">
        <v>47</v>
      </c>
      <c r="C104">
        <v>345</v>
      </c>
      <c r="D104">
        <v>237</v>
      </c>
      <c r="E104">
        <v>88.4</v>
      </c>
      <c r="F104">
        <v>107.7</v>
      </c>
      <c r="G104">
        <v>8.8000000000000007</v>
      </c>
      <c r="H104">
        <v>13</v>
      </c>
      <c r="I104" s="19">
        <v>5.5E-2</v>
      </c>
      <c r="J104">
        <v>86</v>
      </c>
      <c r="K104" s="19">
        <v>0.36299999999999999</v>
      </c>
      <c r="L104">
        <v>0.21</v>
      </c>
      <c r="N104">
        <v>0.33300000000000002</v>
      </c>
      <c r="P104">
        <v>0.27</v>
      </c>
      <c r="R104">
        <v>11737</v>
      </c>
      <c r="S104">
        <v>592206</v>
      </c>
    </row>
    <row r="105" spans="1:19" x14ac:dyDescent="0.45">
      <c r="A105" t="s">
        <v>221</v>
      </c>
      <c r="B105" t="s">
        <v>45</v>
      </c>
      <c r="C105">
        <v>379</v>
      </c>
      <c r="D105">
        <v>276</v>
      </c>
      <c r="E105">
        <v>88.3</v>
      </c>
      <c r="F105">
        <v>113.1</v>
      </c>
      <c r="G105">
        <v>14.6</v>
      </c>
      <c r="H105">
        <v>22</v>
      </c>
      <c r="I105" s="19">
        <v>0.08</v>
      </c>
      <c r="J105">
        <v>102</v>
      </c>
      <c r="K105" s="19">
        <v>0.37</v>
      </c>
      <c r="L105">
        <v>0.26700000000000002</v>
      </c>
      <c r="N105">
        <v>0.45700000000000002</v>
      </c>
      <c r="P105">
        <v>0.33200000000000002</v>
      </c>
      <c r="R105">
        <v>13145</v>
      </c>
      <c r="S105">
        <v>605137</v>
      </c>
    </row>
    <row r="106" spans="1:19" x14ac:dyDescent="0.45">
      <c r="A106" t="s">
        <v>216</v>
      </c>
      <c r="B106" t="s">
        <v>1336</v>
      </c>
      <c r="C106">
        <v>362</v>
      </c>
      <c r="D106">
        <v>259</v>
      </c>
      <c r="E106">
        <v>88.3</v>
      </c>
      <c r="F106">
        <v>111.2</v>
      </c>
      <c r="G106">
        <v>10.9</v>
      </c>
      <c r="H106">
        <v>20</v>
      </c>
      <c r="I106" s="19">
        <v>7.6999999999999999E-2</v>
      </c>
      <c r="J106">
        <v>100</v>
      </c>
      <c r="K106" s="19">
        <v>0.38600000000000001</v>
      </c>
      <c r="L106">
        <v>0.25700000000000001</v>
      </c>
      <c r="N106">
        <v>0.42499999999999999</v>
      </c>
      <c r="P106">
        <v>0.32200000000000001</v>
      </c>
      <c r="R106">
        <v>26477</v>
      </c>
      <c r="S106">
        <v>687462</v>
      </c>
    </row>
    <row r="107" spans="1:19" x14ac:dyDescent="0.45">
      <c r="A107" t="s">
        <v>1109</v>
      </c>
      <c r="B107" t="s">
        <v>38</v>
      </c>
      <c r="C107">
        <v>304</v>
      </c>
      <c r="D107">
        <v>183</v>
      </c>
      <c r="E107">
        <v>88.2</v>
      </c>
      <c r="F107">
        <v>109.6</v>
      </c>
      <c r="G107">
        <v>22.8</v>
      </c>
      <c r="H107">
        <v>19</v>
      </c>
      <c r="I107" s="19">
        <v>0.104</v>
      </c>
      <c r="J107">
        <v>78</v>
      </c>
      <c r="K107" s="19">
        <v>0.42599999999999999</v>
      </c>
      <c r="L107">
        <v>0.19600000000000001</v>
      </c>
      <c r="N107">
        <v>0.374</v>
      </c>
      <c r="P107">
        <v>0.27800000000000002</v>
      </c>
      <c r="R107">
        <v>13185</v>
      </c>
      <c r="S107">
        <v>606115</v>
      </c>
    </row>
    <row r="108" spans="1:19" x14ac:dyDescent="0.45">
      <c r="A108" t="s">
        <v>185</v>
      </c>
      <c r="B108" t="s">
        <v>68</v>
      </c>
      <c r="C108">
        <v>316</v>
      </c>
      <c r="D108">
        <v>238</v>
      </c>
      <c r="E108">
        <v>88.2</v>
      </c>
      <c r="F108">
        <v>110.6</v>
      </c>
      <c r="G108">
        <v>16.399999999999999</v>
      </c>
      <c r="H108">
        <v>17</v>
      </c>
      <c r="I108" s="19">
        <v>7.0999999999999994E-2</v>
      </c>
      <c r="J108">
        <v>93</v>
      </c>
      <c r="K108" s="19">
        <v>0.39100000000000001</v>
      </c>
      <c r="L108">
        <v>0.29799999999999999</v>
      </c>
      <c r="N108">
        <v>0.46200000000000002</v>
      </c>
      <c r="P108">
        <v>0.34399999999999997</v>
      </c>
      <c r="R108">
        <v>24679</v>
      </c>
      <c r="S108">
        <v>680977</v>
      </c>
    </row>
    <row r="109" spans="1:19" x14ac:dyDescent="0.45">
      <c r="A109" t="s">
        <v>99</v>
      </c>
      <c r="B109" t="s">
        <v>53</v>
      </c>
      <c r="C109">
        <v>371</v>
      </c>
      <c r="D109">
        <v>263</v>
      </c>
      <c r="E109">
        <v>88.2</v>
      </c>
      <c r="F109">
        <v>110.9</v>
      </c>
      <c r="G109">
        <v>14.3</v>
      </c>
      <c r="H109">
        <v>19</v>
      </c>
      <c r="I109" s="19">
        <v>7.1999999999999995E-2</v>
      </c>
      <c r="J109">
        <v>98</v>
      </c>
      <c r="K109" s="19">
        <v>0.373</v>
      </c>
      <c r="L109">
        <v>0.24199999999999999</v>
      </c>
      <c r="N109">
        <v>0.379</v>
      </c>
      <c r="P109">
        <v>0.312</v>
      </c>
      <c r="R109">
        <v>2396</v>
      </c>
      <c r="S109">
        <v>467793</v>
      </c>
    </row>
    <row r="110" spans="1:19" x14ac:dyDescent="0.45">
      <c r="A110" t="s">
        <v>187</v>
      </c>
      <c r="B110" t="s">
        <v>121</v>
      </c>
      <c r="C110">
        <v>290</v>
      </c>
      <c r="D110">
        <v>182</v>
      </c>
      <c r="E110">
        <v>88.2</v>
      </c>
      <c r="F110">
        <v>109.8</v>
      </c>
      <c r="G110">
        <v>15.3</v>
      </c>
      <c r="H110">
        <v>19</v>
      </c>
      <c r="I110" s="19">
        <v>0.104</v>
      </c>
      <c r="J110">
        <v>60</v>
      </c>
      <c r="K110" s="19">
        <v>0.33</v>
      </c>
      <c r="L110">
        <v>0.24399999999999999</v>
      </c>
      <c r="N110">
        <v>0.441</v>
      </c>
      <c r="P110">
        <v>0.33600000000000002</v>
      </c>
      <c r="R110">
        <v>25493</v>
      </c>
      <c r="S110">
        <v>687401</v>
      </c>
    </row>
    <row r="111" spans="1:19" x14ac:dyDescent="0.45">
      <c r="A111" t="s">
        <v>1107</v>
      </c>
      <c r="B111" t="s">
        <v>38</v>
      </c>
      <c r="C111">
        <v>298</v>
      </c>
      <c r="D111">
        <v>197</v>
      </c>
      <c r="E111">
        <v>88</v>
      </c>
      <c r="F111">
        <v>108.7</v>
      </c>
      <c r="G111">
        <v>10.5</v>
      </c>
      <c r="H111">
        <v>8</v>
      </c>
      <c r="I111" s="19">
        <v>4.1000000000000002E-2</v>
      </c>
      <c r="J111">
        <v>79</v>
      </c>
      <c r="K111" s="19">
        <v>0.40100000000000002</v>
      </c>
      <c r="L111">
        <v>0.22500000000000001</v>
      </c>
      <c r="N111">
        <v>0.35299999999999998</v>
      </c>
      <c r="P111">
        <v>0.3</v>
      </c>
      <c r="R111">
        <v>26396</v>
      </c>
      <c r="S111">
        <v>669701</v>
      </c>
    </row>
    <row r="112" spans="1:19" x14ac:dyDescent="0.45">
      <c r="A112" t="s">
        <v>192</v>
      </c>
      <c r="B112" t="s">
        <v>32</v>
      </c>
      <c r="C112">
        <v>366</v>
      </c>
      <c r="D112">
        <v>259</v>
      </c>
      <c r="E112">
        <v>88</v>
      </c>
      <c r="F112">
        <v>111.2</v>
      </c>
      <c r="G112">
        <v>13.8</v>
      </c>
      <c r="H112">
        <v>16</v>
      </c>
      <c r="I112" s="19">
        <v>6.2E-2</v>
      </c>
      <c r="J112">
        <v>91</v>
      </c>
      <c r="K112" s="19">
        <v>0.35099999999999998</v>
      </c>
      <c r="L112">
        <v>0.26800000000000002</v>
      </c>
      <c r="N112">
        <v>0.39100000000000001</v>
      </c>
      <c r="P112">
        <v>0.32400000000000001</v>
      </c>
      <c r="R112">
        <v>26294</v>
      </c>
      <c r="S112">
        <v>681082</v>
      </c>
    </row>
    <row r="113" spans="1:19" x14ac:dyDescent="0.45">
      <c r="A113" t="s">
        <v>39</v>
      </c>
      <c r="B113" t="s">
        <v>32</v>
      </c>
      <c r="C113">
        <v>390</v>
      </c>
      <c r="D113">
        <v>282</v>
      </c>
      <c r="E113">
        <v>87.9</v>
      </c>
      <c r="F113">
        <v>108.7</v>
      </c>
      <c r="G113">
        <v>6.5</v>
      </c>
      <c r="H113">
        <v>9</v>
      </c>
      <c r="I113" s="19">
        <v>3.2000000000000001E-2</v>
      </c>
      <c r="J113">
        <v>100</v>
      </c>
      <c r="K113" s="19">
        <v>0.35499999999999998</v>
      </c>
      <c r="L113">
        <v>0.23699999999999999</v>
      </c>
      <c r="N113">
        <v>0.34799999999999998</v>
      </c>
      <c r="P113">
        <v>0.26700000000000002</v>
      </c>
      <c r="R113">
        <v>18036</v>
      </c>
      <c r="S113">
        <v>630105</v>
      </c>
    </row>
    <row r="114" spans="1:19" x14ac:dyDescent="0.45">
      <c r="A114" t="s">
        <v>207</v>
      </c>
      <c r="B114" t="s">
        <v>55</v>
      </c>
      <c r="C114">
        <v>337</v>
      </c>
      <c r="D114">
        <v>234</v>
      </c>
      <c r="E114">
        <v>87.8</v>
      </c>
      <c r="F114">
        <v>108.2</v>
      </c>
      <c r="G114">
        <v>14.2</v>
      </c>
      <c r="H114">
        <v>20</v>
      </c>
      <c r="I114" s="19">
        <v>8.5000000000000006E-2</v>
      </c>
      <c r="J114">
        <v>95</v>
      </c>
      <c r="K114" s="19">
        <v>0.40600000000000003</v>
      </c>
      <c r="L114">
        <v>0.28499999999999998</v>
      </c>
      <c r="N114">
        <v>0.437</v>
      </c>
      <c r="P114">
        <v>0.32400000000000001</v>
      </c>
      <c r="R114">
        <v>12533</v>
      </c>
      <c r="S114">
        <v>543760</v>
      </c>
    </row>
    <row r="115" spans="1:19" x14ac:dyDescent="0.45">
      <c r="A115" t="s">
        <v>124</v>
      </c>
      <c r="B115" t="s">
        <v>125</v>
      </c>
      <c r="C115">
        <v>371</v>
      </c>
      <c r="D115">
        <v>247</v>
      </c>
      <c r="E115">
        <v>87.8</v>
      </c>
      <c r="F115">
        <v>110</v>
      </c>
      <c r="G115">
        <v>15.5</v>
      </c>
      <c r="H115">
        <v>17</v>
      </c>
      <c r="I115" s="19">
        <v>6.9000000000000006E-2</v>
      </c>
      <c r="J115">
        <v>101</v>
      </c>
      <c r="K115" s="19">
        <v>0.40899999999999997</v>
      </c>
      <c r="L115">
        <v>0.224</v>
      </c>
      <c r="N115">
        <v>0.39700000000000002</v>
      </c>
      <c r="P115">
        <v>0.30499999999999999</v>
      </c>
      <c r="R115">
        <v>20308</v>
      </c>
      <c r="S115">
        <v>676694</v>
      </c>
    </row>
    <row r="116" spans="1:19" x14ac:dyDescent="0.45">
      <c r="A116" t="s">
        <v>135</v>
      </c>
      <c r="B116" t="s">
        <v>41</v>
      </c>
      <c r="C116">
        <v>388</v>
      </c>
      <c r="D116">
        <v>263</v>
      </c>
      <c r="E116">
        <v>87.7</v>
      </c>
      <c r="F116">
        <v>107.8</v>
      </c>
      <c r="G116">
        <v>16.899999999999999</v>
      </c>
      <c r="H116">
        <v>16</v>
      </c>
      <c r="I116" s="19">
        <v>6.0999999999999999E-2</v>
      </c>
      <c r="J116">
        <v>103</v>
      </c>
      <c r="K116" s="19">
        <v>0.39200000000000002</v>
      </c>
      <c r="L116">
        <v>0.23499999999999999</v>
      </c>
      <c r="N116">
        <v>0.41699999999999998</v>
      </c>
      <c r="P116">
        <v>0.32</v>
      </c>
      <c r="R116">
        <v>27647</v>
      </c>
      <c r="S116">
        <v>683011</v>
      </c>
    </row>
    <row r="117" spans="1:19" x14ac:dyDescent="0.45">
      <c r="A117" t="s">
        <v>100</v>
      </c>
      <c r="B117" t="s">
        <v>45</v>
      </c>
      <c r="C117">
        <v>330</v>
      </c>
      <c r="D117">
        <v>249</v>
      </c>
      <c r="E117">
        <v>87.6</v>
      </c>
      <c r="F117">
        <v>109.8</v>
      </c>
      <c r="G117">
        <v>14</v>
      </c>
      <c r="H117">
        <v>8</v>
      </c>
      <c r="I117" s="19">
        <v>3.2000000000000001E-2</v>
      </c>
      <c r="J117">
        <v>80</v>
      </c>
      <c r="K117" s="19">
        <v>0.32100000000000001</v>
      </c>
      <c r="L117">
        <v>0.246</v>
      </c>
      <c r="N117">
        <v>0.34899999999999998</v>
      </c>
      <c r="P117">
        <v>0.28399999999999997</v>
      </c>
      <c r="R117">
        <v>16997</v>
      </c>
      <c r="S117">
        <v>650402</v>
      </c>
    </row>
    <row r="118" spans="1:19" x14ac:dyDescent="0.45">
      <c r="A118" t="s">
        <v>1108</v>
      </c>
      <c r="B118" t="s">
        <v>26</v>
      </c>
      <c r="C118">
        <v>334</v>
      </c>
      <c r="D118">
        <v>220</v>
      </c>
      <c r="E118">
        <v>87.5</v>
      </c>
      <c r="F118">
        <v>109.5</v>
      </c>
      <c r="G118">
        <v>14.2</v>
      </c>
      <c r="H118">
        <v>14</v>
      </c>
      <c r="I118" s="19">
        <v>6.4000000000000001E-2</v>
      </c>
      <c r="J118">
        <v>78</v>
      </c>
      <c r="K118" s="19">
        <v>0.35499999999999998</v>
      </c>
      <c r="L118">
        <v>0.19800000000000001</v>
      </c>
      <c r="N118">
        <v>0.307</v>
      </c>
      <c r="P118">
        <v>0.253</v>
      </c>
      <c r="R118">
        <v>16472</v>
      </c>
      <c r="S118">
        <v>656555</v>
      </c>
    </row>
    <row r="119" spans="1:19" x14ac:dyDescent="0.45">
      <c r="A119" t="s">
        <v>101</v>
      </c>
      <c r="B119" t="s">
        <v>78</v>
      </c>
      <c r="C119">
        <v>380</v>
      </c>
      <c r="D119">
        <v>241</v>
      </c>
      <c r="E119">
        <v>87.5</v>
      </c>
      <c r="F119">
        <v>112.3</v>
      </c>
      <c r="G119">
        <v>14.6</v>
      </c>
      <c r="H119">
        <v>19</v>
      </c>
      <c r="I119" s="19">
        <v>7.9000000000000001E-2</v>
      </c>
      <c r="J119">
        <v>84</v>
      </c>
      <c r="K119" s="19">
        <v>0.34899999999999998</v>
      </c>
      <c r="L119">
        <v>0.23699999999999999</v>
      </c>
      <c r="N119">
        <v>0.36499999999999999</v>
      </c>
      <c r="P119">
        <v>0.309</v>
      </c>
      <c r="R119">
        <v>24262</v>
      </c>
      <c r="S119">
        <v>678882</v>
      </c>
    </row>
    <row r="120" spans="1:19" x14ac:dyDescent="0.45">
      <c r="A120" t="s">
        <v>175</v>
      </c>
      <c r="B120" t="s">
        <v>41</v>
      </c>
      <c r="C120">
        <v>382</v>
      </c>
      <c r="D120">
        <v>249</v>
      </c>
      <c r="E120">
        <v>87.5</v>
      </c>
      <c r="F120">
        <v>109.5</v>
      </c>
      <c r="G120">
        <v>15.7</v>
      </c>
      <c r="H120">
        <v>27</v>
      </c>
      <c r="I120" s="19">
        <v>0.108</v>
      </c>
      <c r="J120">
        <v>100</v>
      </c>
      <c r="K120" s="19">
        <v>0.40200000000000002</v>
      </c>
      <c r="L120">
        <v>0.255</v>
      </c>
      <c r="N120">
        <v>0.42499999999999999</v>
      </c>
      <c r="P120">
        <v>0.34100000000000003</v>
      </c>
      <c r="R120">
        <v>26323</v>
      </c>
      <c r="S120">
        <v>668715</v>
      </c>
    </row>
    <row r="121" spans="1:19" x14ac:dyDescent="0.45">
      <c r="A121" t="s">
        <v>1111</v>
      </c>
      <c r="B121" t="s">
        <v>118</v>
      </c>
      <c r="C121">
        <v>343</v>
      </c>
      <c r="D121">
        <v>250</v>
      </c>
      <c r="E121">
        <v>87.3</v>
      </c>
      <c r="F121">
        <v>108.8</v>
      </c>
      <c r="G121">
        <v>9.6999999999999993</v>
      </c>
      <c r="H121">
        <v>11</v>
      </c>
      <c r="I121" s="19">
        <v>4.3999999999999997E-2</v>
      </c>
      <c r="J121">
        <v>92</v>
      </c>
      <c r="K121" s="19">
        <v>0.36799999999999999</v>
      </c>
      <c r="L121">
        <v>0.27</v>
      </c>
      <c r="N121">
        <v>0.41899999999999998</v>
      </c>
      <c r="P121">
        <v>0.31900000000000001</v>
      </c>
      <c r="R121">
        <v>26288</v>
      </c>
      <c r="S121">
        <v>668939</v>
      </c>
    </row>
    <row r="122" spans="1:19" x14ac:dyDescent="0.45">
      <c r="A122" t="s">
        <v>158</v>
      </c>
      <c r="B122" t="s">
        <v>96</v>
      </c>
      <c r="C122">
        <v>336</v>
      </c>
      <c r="D122">
        <v>261</v>
      </c>
      <c r="E122">
        <v>87.3</v>
      </c>
      <c r="F122">
        <v>107.3</v>
      </c>
      <c r="G122">
        <v>13.6</v>
      </c>
      <c r="H122">
        <v>12</v>
      </c>
      <c r="I122" s="19">
        <v>4.5999999999999999E-2</v>
      </c>
      <c r="J122">
        <v>81</v>
      </c>
      <c r="K122" s="19">
        <v>0.31</v>
      </c>
      <c r="L122">
        <v>0.27700000000000002</v>
      </c>
      <c r="N122">
        <v>0.41699999999999998</v>
      </c>
      <c r="P122">
        <v>0.32300000000000001</v>
      </c>
      <c r="R122">
        <v>22799</v>
      </c>
      <c r="S122">
        <v>672695</v>
      </c>
    </row>
    <row r="123" spans="1:19" x14ac:dyDescent="0.45">
      <c r="A123" t="s">
        <v>60</v>
      </c>
      <c r="B123" t="s">
        <v>61</v>
      </c>
      <c r="C123">
        <v>397</v>
      </c>
      <c r="D123">
        <v>295</v>
      </c>
      <c r="E123">
        <v>87.3</v>
      </c>
      <c r="F123">
        <v>106.7</v>
      </c>
      <c r="G123">
        <v>17</v>
      </c>
      <c r="H123">
        <v>16</v>
      </c>
      <c r="I123" s="19">
        <v>5.3999999999999999E-2</v>
      </c>
      <c r="J123">
        <v>104</v>
      </c>
      <c r="K123" s="19">
        <v>0.35299999999999998</v>
      </c>
      <c r="L123">
        <v>0.223</v>
      </c>
      <c r="N123">
        <v>0.34899999999999998</v>
      </c>
      <c r="P123">
        <v>0.28999999999999998</v>
      </c>
      <c r="R123">
        <v>27899</v>
      </c>
      <c r="S123">
        <v>690993</v>
      </c>
    </row>
    <row r="124" spans="1:19" x14ac:dyDescent="0.45">
      <c r="A124" t="s">
        <v>1110</v>
      </c>
      <c r="B124" t="s">
        <v>68</v>
      </c>
      <c r="C124">
        <v>291</v>
      </c>
      <c r="D124">
        <v>217</v>
      </c>
      <c r="E124">
        <v>87.3</v>
      </c>
      <c r="F124">
        <v>109.8</v>
      </c>
      <c r="G124">
        <v>17.2</v>
      </c>
      <c r="H124">
        <v>9</v>
      </c>
      <c r="I124" s="19">
        <v>4.1000000000000002E-2</v>
      </c>
      <c r="J124">
        <v>61</v>
      </c>
      <c r="K124" s="19">
        <v>0.28100000000000003</v>
      </c>
      <c r="L124">
        <v>0.28499999999999998</v>
      </c>
      <c r="N124">
        <v>0.39500000000000002</v>
      </c>
      <c r="P124">
        <v>0.32600000000000001</v>
      </c>
      <c r="R124">
        <v>17338</v>
      </c>
      <c r="S124">
        <v>650489</v>
      </c>
    </row>
    <row r="125" spans="1:19" x14ac:dyDescent="0.45">
      <c r="A125" t="s">
        <v>65</v>
      </c>
      <c r="B125" t="s">
        <v>26</v>
      </c>
      <c r="C125">
        <v>371</v>
      </c>
      <c r="D125">
        <v>278</v>
      </c>
      <c r="E125">
        <v>87.2</v>
      </c>
      <c r="F125">
        <v>109.5</v>
      </c>
      <c r="G125">
        <v>5.8</v>
      </c>
      <c r="H125">
        <v>21</v>
      </c>
      <c r="I125" s="19">
        <v>7.5999999999999998E-2</v>
      </c>
      <c r="J125">
        <v>103</v>
      </c>
      <c r="K125" s="19">
        <v>0.371</v>
      </c>
      <c r="L125">
        <v>0.24</v>
      </c>
      <c r="N125">
        <v>0.374</v>
      </c>
      <c r="P125">
        <v>0.28499999999999998</v>
      </c>
      <c r="R125">
        <v>21523</v>
      </c>
      <c r="S125">
        <v>663697</v>
      </c>
    </row>
    <row r="126" spans="1:19" x14ac:dyDescent="0.45">
      <c r="A126" t="s">
        <v>57</v>
      </c>
      <c r="B126" t="s">
        <v>35</v>
      </c>
      <c r="C126">
        <v>365</v>
      </c>
      <c r="D126">
        <v>268</v>
      </c>
      <c r="E126">
        <v>87.2</v>
      </c>
      <c r="F126">
        <v>109.3</v>
      </c>
      <c r="G126">
        <v>19.7</v>
      </c>
      <c r="H126">
        <v>14</v>
      </c>
      <c r="I126" s="19">
        <v>5.1999999999999998E-2</v>
      </c>
      <c r="J126">
        <v>85</v>
      </c>
      <c r="K126" s="19">
        <v>0.317</v>
      </c>
      <c r="L126">
        <v>0.22500000000000001</v>
      </c>
      <c r="N126">
        <v>0.35199999999999998</v>
      </c>
      <c r="P126">
        <v>0.29399999999999998</v>
      </c>
      <c r="R126">
        <v>25768</v>
      </c>
      <c r="S126">
        <v>682928</v>
      </c>
    </row>
    <row r="127" spans="1:19" x14ac:dyDescent="0.45">
      <c r="A127" t="s">
        <v>59</v>
      </c>
      <c r="B127" t="s">
        <v>38</v>
      </c>
      <c r="C127">
        <v>371</v>
      </c>
      <c r="D127">
        <v>270</v>
      </c>
      <c r="E127">
        <v>87.1</v>
      </c>
      <c r="F127">
        <v>107.8</v>
      </c>
      <c r="G127">
        <v>6</v>
      </c>
      <c r="H127">
        <v>8</v>
      </c>
      <c r="I127" s="19">
        <v>0.03</v>
      </c>
      <c r="J127">
        <v>84</v>
      </c>
      <c r="K127" s="19">
        <v>0.311</v>
      </c>
      <c r="L127">
        <v>0.23400000000000001</v>
      </c>
      <c r="N127">
        <v>0.33200000000000002</v>
      </c>
      <c r="P127">
        <v>0.28100000000000003</v>
      </c>
      <c r="R127">
        <v>19608</v>
      </c>
      <c r="S127">
        <v>672640</v>
      </c>
    </row>
    <row r="128" spans="1:19" x14ac:dyDescent="0.45">
      <c r="A128" t="s">
        <v>1112</v>
      </c>
      <c r="B128" t="s">
        <v>84</v>
      </c>
      <c r="C128">
        <v>296</v>
      </c>
      <c r="D128">
        <v>227</v>
      </c>
      <c r="E128">
        <v>87.1</v>
      </c>
      <c r="F128">
        <v>108.6</v>
      </c>
      <c r="G128">
        <v>4.3</v>
      </c>
      <c r="H128">
        <v>9</v>
      </c>
      <c r="I128" s="19">
        <v>0.04</v>
      </c>
      <c r="J128">
        <v>82</v>
      </c>
      <c r="K128" s="19">
        <v>0.36099999999999999</v>
      </c>
      <c r="L128">
        <v>0.245</v>
      </c>
      <c r="N128">
        <v>0.318</v>
      </c>
      <c r="P128">
        <v>0.26700000000000002</v>
      </c>
      <c r="R128">
        <v>18015</v>
      </c>
      <c r="S128">
        <v>657557</v>
      </c>
    </row>
    <row r="129" spans="1:19" x14ac:dyDescent="0.45">
      <c r="A129" t="s">
        <v>1113</v>
      </c>
      <c r="B129" t="s">
        <v>1336</v>
      </c>
      <c r="C129">
        <v>304</v>
      </c>
      <c r="D129">
        <v>192</v>
      </c>
      <c r="E129">
        <v>87</v>
      </c>
      <c r="F129">
        <v>111.5</v>
      </c>
      <c r="G129">
        <v>18.7</v>
      </c>
      <c r="H129">
        <v>22</v>
      </c>
      <c r="I129" s="19">
        <v>0.115</v>
      </c>
      <c r="J129">
        <v>77</v>
      </c>
      <c r="K129" s="19">
        <v>0.40100000000000002</v>
      </c>
      <c r="L129">
        <v>0.22900000000000001</v>
      </c>
      <c r="N129">
        <v>0.44600000000000001</v>
      </c>
      <c r="P129">
        <v>0.309</v>
      </c>
      <c r="R129">
        <v>27479</v>
      </c>
      <c r="S129">
        <v>691026</v>
      </c>
    </row>
    <row r="130" spans="1:19" x14ac:dyDescent="0.45">
      <c r="A130" t="s">
        <v>1115</v>
      </c>
      <c r="B130" t="s">
        <v>55</v>
      </c>
      <c r="C130">
        <v>296</v>
      </c>
      <c r="D130">
        <v>197</v>
      </c>
      <c r="E130">
        <v>87</v>
      </c>
      <c r="F130">
        <v>109.1</v>
      </c>
      <c r="G130">
        <v>11.1</v>
      </c>
      <c r="H130">
        <v>11</v>
      </c>
      <c r="I130" s="19">
        <v>5.6000000000000001E-2</v>
      </c>
      <c r="J130">
        <v>68</v>
      </c>
      <c r="K130" s="19">
        <v>0.34499999999999997</v>
      </c>
      <c r="L130">
        <v>0.25700000000000001</v>
      </c>
      <c r="N130">
        <v>0.40100000000000002</v>
      </c>
      <c r="P130">
        <v>0.314</v>
      </c>
      <c r="R130">
        <v>22186</v>
      </c>
      <c r="S130">
        <v>668930</v>
      </c>
    </row>
    <row r="131" spans="1:19" x14ac:dyDescent="0.45">
      <c r="A131" t="s">
        <v>1114</v>
      </c>
      <c r="B131" t="s">
        <v>49</v>
      </c>
      <c r="C131">
        <v>373</v>
      </c>
      <c r="D131">
        <v>297</v>
      </c>
      <c r="E131">
        <v>86.9</v>
      </c>
      <c r="F131">
        <v>105.6</v>
      </c>
      <c r="G131">
        <v>16.600000000000001</v>
      </c>
      <c r="H131">
        <v>6</v>
      </c>
      <c r="I131" s="19">
        <v>0.02</v>
      </c>
      <c r="J131">
        <v>74</v>
      </c>
      <c r="K131" s="19">
        <v>0.249</v>
      </c>
      <c r="L131">
        <v>0.26200000000000001</v>
      </c>
      <c r="N131">
        <v>0.38900000000000001</v>
      </c>
      <c r="P131">
        <v>0.32300000000000001</v>
      </c>
      <c r="R131">
        <v>21636</v>
      </c>
      <c r="S131">
        <v>665161</v>
      </c>
    </row>
    <row r="132" spans="1:19" x14ac:dyDescent="0.45">
      <c r="A132" t="s">
        <v>89</v>
      </c>
      <c r="B132" t="s">
        <v>90</v>
      </c>
      <c r="C132">
        <v>406</v>
      </c>
      <c r="D132">
        <v>310</v>
      </c>
      <c r="E132">
        <v>86.8</v>
      </c>
      <c r="F132">
        <v>111.1</v>
      </c>
      <c r="G132">
        <v>12.9</v>
      </c>
      <c r="H132">
        <v>12</v>
      </c>
      <c r="I132" s="19">
        <v>3.9E-2</v>
      </c>
      <c r="J132">
        <v>103</v>
      </c>
      <c r="K132" s="19">
        <v>0.33200000000000002</v>
      </c>
      <c r="L132">
        <v>0.26500000000000001</v>
      </c>
      <c r="N132">
        <v>0.39900000000000002</v>
      </c>
      <c r="P132">
        <v>0.308</v>
      </c>
      <c r="R132">
        <v>24610</v>
      </c>
      <c r="S132">
        <v>680757</v>
      </c>
    </row>
    <row r="133" spans="1:19" x14ac:dyDescent="0.45">
      <c r="A133" t="s">
        <v>72</v>
      </c>
      <c r="B133" t="s">
        <v>49</v>
      </c>
      <c r="C133">
        <v>357</v>
      </c>
      <c r="D133">
        <v>281</v>
      </c>
      <c r="E133">
        <v>86.7</v>
      </c>
      <c r="F133">
        <v>109.6</v>
      </c>
      <c r="G133">
        <v>9.6</v>
      </c>
      <c r="H133">
        <v>6</v>
      </c>
      <c r="I133" s="19">
        <v>2.1000000000000001E-2</v>
      </c>
      <c r="J133">
        <v>84</v>
      </c>
      <c r="K133" s="19">
        <v>0.29899999999999999</v>
      </c>
      <c r="L133">
        <v>0.24199999999999999</v>
      </c>
      <c r="N133">
        <v>0.314</v>
      </c>
      <c r="P133">
        <v>0.26400000000000001</v>
      </c>
      <c r="R133">
        <v>15998</v>
      </c>
      <c r="S133">
        <v>641355</v>
      </c>
    </row>
    <row r="134" spans="1:19" x14ac:dyDescent="0.45">
      <c r="A134" t="s">
        <v>1116</v>
      </c>
      <c r="B134" t="s">
        <v>1336</v>
      </c>
      <c r="C134">
        <v>306</v>
      </c>
      <c r="D134">
        <v>245</v>
      </c>
      <c r="E134">
        <v>86.7</v>
      </c>
      <c r="F134">
        <v>108.9</v>
      </c>
      <c r="G134">
        <v>9.6999999999999993</v>
      </c>
      <c r="H134">
        <v>11</v>
      </c>
      <c r="I134" s="19">
        <v>4.4999999999999998E-2</v>
      </c>
      <c r="J134">
        <v>71</v>
      </c>
      <c r="K134" s="19">
        <v>0.28999999999999998</v>
      </c>
      <c r="L134">
        <v>0.245</v>
      </c>
      <c r="N134">
        <v>0.34</v>
      </c>
      <c r="P134">
        <v>0.27400000000000002</v>
      </c>
      <c r="R134">
        <v>13621</v>
      </c>
      <c r="S134">
        <v>600869</v>
      </c>
    </row>
    <row r="135" spans="1:19" x14ac:dyDescent="0.45">
      <c r="A135" t="s">
        <v>148</v>
      </c>
      <c r="B135" t="s">
        <v>53</v>
      </c>
      <c r="C135">
        <v>377</v>
      </c>
      <c r="D135">
        <v>349</v>
      </c>
      <c r="E135">
        <v>86.6</v>
      </c>
      <c r="F135">
        <v>102.8</v>
      </c>
      <c r="G135">
        <v>14.7</v>
      </c>
      <c r="H135">
        <v>6</v>
      </c>
      <c r="I135" s="19">
        <v>1.7000000000000001E-2</v>
      </c>
      <c r="J135">
        <v>84</v>
      </c>
      <c r="K135" s="19">
        <v>0.24099999999999999</v>
      </c>
      <c r="L135">
        <v>0.30399999999999999</v>
      </c>
      <c r="N135">
        <v>0.37</v>
      </c>
      <c r="P135">
        <v>0.30599999999999999</v>
      </c>
      <c r="R135">
        <v>19896</v>
      </c>
      <c r="S135">
        <v>657136</v>
      </c>
    </row>
    <row r="136" spans="1:19" x14ac:dyDescent="0.45">
      <c r="A136" t="s">
        <v>69</v>
      </c>
      <c r="B136" t="s">
        <v>70</v>
      </c>
      <c r="C136">
        <v>328</v>
      </c>
      <c r="D136">
        <v>206</v>
      </c>
      <c r="E136">
        <v>86.5</v>
      </c>
      <c r="F136">
        <v>110.2</v>
      </c>
      <c r="G136">
        <v>22.5</v>
      </c>
      <c r="H136">
        <v>11</v>
      </c>
      <c r="I136" s="19">
        <v>5.2999999999999999E-2</v>
      </c>
      <c r="J136">
        <v>70</v>
      </c>
      <c r="K136" s="19">
        <v>0.34</v>
      </c>
      <c r="L136">
        <v>0.217</v>
      </c>
      <c r="N136">
        <v>0.39</v>
      </c>
      <c r="P136">
        <v>0.29599999999999999</v>
      </c>
      <c r="R136">
        <v>18568</v>
      </c>
      <c r="S136">
        <v>650333</v>
      </c>
    </row>
    <row r="137" spans="1:19" x14ac:dyDescent="0.45">
      <c r="A137" t="s">
        <v>165</v>
      </c>
      <c r="B137" t="s">
        <v>166</v>
      </c>
      <c r="C137">
        <v>292</v>
      </c>
      <c r="D137">
        <v>202</v>
      </c>
      <c r="E137">
        <v>86.4</v>
      </c>
      <c r="F137">
        <v>110</v>
      </c>
      <c r="G137">
        <v>14.1</v>
      </c>
      <c r="H137">
        <v>10</v>
      </c>
      <c r="I137" s="19">
        <v>0.05</v>
      </c>
      <c r="J137">
        <v>66</v>
      </c>
      <c r="K137" s="19">
        <v>0.32700000000000001</v>
      </c>
      <c r="L137">
        <v>0.24299999999999999</v>
      </c>
      <c r="N137">
        <v>0.34599999999999997</v>
      </c>
      <c r="P137">
        <v>0.27800000000000002</v>
      </c>
      <c r="R137">
        <v>10681</v>
      </c>
      <c r="S137">
        <v>570482</v>
      </c>
    </row>
    <row r="138" spans="1:19" x14ac:dyDescent="0.45">
      <c r="A138" t="s">
        <v>200</v>
      </c>
      <c r="B138" t="s">
        <v>105</v>
      </c>
      <c r="C138">
        <v>366</v>
      </c>
      <c r="D138">
        <v>247</v>
      </c>
      <c r="E138">
        <v>86.3</v>
      </c>
      <c r="F138">
        <v>105.9</v>
      </c>
      <c r="G138">
        <v>11.9</v>
      </c>
      <c r="H138">
        <v>10</v>
      </c>
      <c r="I138" s="19">
        <v>0.04</v>
      </c>
      <c r="J138">
        <v>63</v>
      </c>
      <c r="K138" s="19">
        <v>0.255</v>
      </c>
      <c r="L138">
        <v>0.24399999999999999</v>
      </c>
      <c r="N138">
        <v>0.35799999999999998</v>
      </c>
      <c r="P138">
        <v>0.31900000000000001</v>
      </c>
      <c r="R138">
        <v>19918</v>
      </c>
      <c r="S138">
        <v>662139</v>
      </c>
    </row>
    <row r="139" spans="1:19" x14ac:dyDescent="0.45">
      <c r="A139" t="s">
        <v>153</v>
      </c>
      <c r="B139" t="s">
        <v>90</v>
      </c>
      <c r="C139">
        <v>363</v>
      </c>
      <c r="D139">
        <v>289</v>
      </c>
      <c r="E139">
        <v>86.3</v>
      </c>
      <c r="F139">
        <v>107.5</v>
      </c>
      <c r="G139">
        <v>17.2</v>
      </c>
      <c r="H139">
        <v>12</v>
      </c>
      <c r="I139" s="19">
        <v>4.2000000000000003E-2</v>
      </c>
      <c r="J139">
        <v>87</v>
      </c>
      <c r="K139" s="19">
        <v>0.30099999999999999</v>
      </c>
      <c r="L139">
        <v>0.26400000000000001</v>
      </c>
      <c r="N139">
        <v>0.40500000000000003</v>
      </c>
      <c r="P139">
        <v>0.313</v>
      </c>
      <c r="R139">
        <v>19950</v>
      </c>
      <c r="S139">
        <v>665926</v>
      </c>
    </row>
    <row r="140" spans="1:19" x14ac:dyDescent="0.45">
      <c r="A140" t="s">
        <v>210</v>
      </c>
      <c r="B140" t="s">
        <v>1336</v>
      </c>
      <c r="C140">
        <v>305</v>
      </c>
      <c r="D140">
        <v>206</v>
      </c>
      <c r="E140">
        <v>86.2</v>
      </c>
      <c r="F140">
        <v>106.2</v>
      </c>
      <c r="G140">
        <v>16.899999999999999</v>
      </c>
      <c r="H140">
        <v>8</v>
      </c>
      <c r="I140" s="19">
        <v>3.9E-2</v>
      </c>
      <c r="J140">
        <v>63</v>
      </c>
      <c r="K140" s="19">
        <v>0.30599999999999999</v>
      </c>
      <c r="L140">
        <v>0.26400000000000001</v>
      </c>
      <c r="N140">
        <v>0.36399999999999999</v>
      </c>
      <c r="P140">
        <v>0.33100000000000002</v>
      </c>
      <c r="R140">
        <v>33189</v>
      </c>
      <c r="S140">
        <v>694384</v>
      </c>
    </row>
    <row r="141" spans="1:19" x14ac:dyDescent="0.45">
      <c r="A141" t="s">
        <v>1119</v>
      </c>
      <c r="B141" t="s">
        <v>76</v>
      </c>
      <c r="C141">
        <v>315</v>
      </c>
      <c r="D141">
        <v>257</v>
      </c>
      <c r="E141">
        <v>86</v>
      </c>
      <c r="F141">
        <v>110.3</v>
      </c>
      <c r="G141">
        <v>9.4</v>
      </c>
      <c r="H141">
        <v>7</v>
      </c>
      <c r="I141" s="19">
        <v>2.7E-2</v>
      </c>
      <c r="J141">
        <v>87</v>
      </c>
      <c r="K141" s="19">
        <v>0.33900000000000002</v>
      </c>
      <c r="L141">
        <v>0.27900000000000003</v>
      </c>
      <c r="N141">
        <v>0.372</v>
      </c>
      <c r="P141">
        <v>0.30099999999999999</v>
      </c>
      <c r="R141">
        <v>21622</v>
      </c>
      <c r="S141">
        <v>664983</v>
      </c>
    </row>
    <row r="142" spans="1:19" x14ac:dyDescent="0.45">
      <c r="A142" t="s">
        <v>1117</v>
      </c>
      <c r="B142" t="s">
        <v>68</v>
      </c>
      <c r="C142">
        <v>309</v>
      </c>
      <c r="D142">
        <v>229</v>
      </c>
      <c r="E142">
        <v>85.7</v>
      </c>
      <c r="F142">
        <v>105.2</v>
      </c>
      <c r="G142">
        <v>8.1999999999999993</v>
      </c>
      <c r="H142">
        <v>5</v>
      </c>
      <c r="I142" s="19">
        <v>2.1999999999999999E-2</v>
      </c>
      <c r="J142">
        <v>58</v>
      </c>
      <c r="K142" s="19">
        <v>0.253</v>
      </c>
      <c r="L142">
        <v>0.30199999999999999</v>
      </c>
      <c r="N142">
        <v>0.436</v>
      </c>
      <c r="P142">
        <v>0.35099999999999998</v>
      </c>
      <c r="R142">
        <v>9777</v>
      </c>
      <c r="S142">
        <v>571448</v>
      </c>
    </row>
    <row r="143" spans="1:19" x14ac:dyDescent="0.45">
      <c r="A143" t="s">
        <v>1118</v>
      </c>
      <c r="B143" t="s">
        <v>125</v>
      </c>
      <c r="C143">
        <v>327</v>
      </c>
      <c r="D143">
        <v>239</v>
      </c>
      <c r="E143">
        <v>85.7</v>
      </c>
      <c r="F143">
        <v>104.1</v>
      </c>
      <c r="G143">
        <v>5.3</v>
      </c>
      <c r="H143">
        <v>4</v>
      </c>
      <c r="I143" s="19">
        <v>1.7000000000000001E-2</v>
      </c>
      <c r="J143">
        <v>64</v>
      </c>
      <c r="K143" s="19">
        <v>0.26800000000000002</v>
      </c>
      <c r="L143">
        <v>0.254</v>
      </c>
      <c r="N143">
        <v>0.34599999999999997</v>
      </c>
      <c r="P143">
        <v>0.29299999999999998</v>
      </c>
      <c r="R143">
        <v>29931</v>
      </c>
      <c r="S143">
        <v>696285</v>
      </c>
    </row>
    <row r="144" spans="1:19" x14ac:dyDescent="0.45">
      <c r="A144" t="s">
        <v>58</v>
      </c>
      <c r="B144" t="s">
        <v>26</v>
      </c>
      <c r="C144">
        <v>390</v>
      </c>
      <c r="D144">
        <v>290</v>
      </c>
      <c r="E144">
        <v>85.6</v>
      </c>
      <c r="F144">
        <v>108.5</v>
      </c>
      <c r="G144">
        <v>13.4</v>
      </c>
      <c r="H144">
        <v>18</v>
      </c>
      <c r="I144" s="19">
        <v>6.2E-2</v>
      </c>
      <c r="J144">
        <v>85</v>
      </c>
      <c r="K144" s="19">
        <v>0.29299999999999998</v>
      </c>
      <c r="L144">
        <v>0.30299999999999999</v>
      </c>
      <c r="N144">
        <v>0.433</v>
      </c>
      <c r="P144">
        <v>0.34499999999999997</v>
      </c>
      <c r="R144">
        <v>5235</v>
      </c>
      <c r="S144">
        <v>457759</v>
      </c>
    </row>
    <row r="145" spans="1:19" x14ac:dyDescent="0.45">
      <c r="A145" t="s">
        <v>1120</v>
      </c>
      <c r="B145" t="s">
        <v>125</v>
      </c>
      <c r="C145">
        <v>308</v>
      </c>
      <c r="D145">
        <v>266</v>
      </c>
      <c r="E145">
        <v>85.5</v>
      </c>
      <c r="F145">
        <v>108</v>
      </c>
      <c r="G145">
        <v>20.3</v>
      </c>
      <c r="H145">
        <v>10</v>
      </c>
      <c r="I145" s="19">
        <v>3.7999999999999999E-2</v>
      </c>
      <c r="J145">
        <v>67</v>
      </c>
      <c r="K145" s="19">
        <v>0.252</v>
      </c>
      <c r="L145">
        <v>0.249</v>
      </c>
      <c r="N145">
        <v>0.40799999999999997</v>
      </c>
      <c r="P145">
        <v>0.29699999999999999</v>
      </c>
      <c r="R145">
        <v>15878</v>
      </c>
      <c r="S145">
        <v>609280</v>
      </c>
    </row>
    <row r="146" spans="1:19" x14ac:dyDescent="0.45">
      <c r="A146" t="s">
        <v>95</v>
      </c>
      <c r="B146" t="s">
        <v>96</v>
      </c>
      <c r="C146">
        <v>380</v>
      </c>
      <c r="D146">
        <v>308</v>
      </c>
      <c r="E146">
        <v>85</v>
      </c>
      <c r="F146">
        <v>110.1</v>
      </c>
      <c r="G146">
        <v>9.3000000000000007</v>
      </c>
      <c r="H146">
        <v>4</v>
      </c>
      <c r="I146" s="19">
        <v>1.2999999999999999E-2</v>
      </c>
      <c r="J146">
        <v>80</v>
      </c>
      <c r="K146" s="19">
        <v>0.26</v>
      </c>
      <c r="L146">
        <v>0.26100000000000001</v>
      </c>
      <c r="N146">
        <v>0.34100000000000003</v>
      </c>
      <c r="P146">
        <v>0.29199999999999998</v>
      </c>
      <c r="R146">
        <v>5417</v>
      </c>
      <c r="S146">
        <v>514888</v>
      </c>
    </row>
    <row r="147" spans="1:19" x14ac:dyDescent="0.45">
      <c r="A147" t="s">
        <v>42</v>
      </c>
      <c r="B147" t="s">
        <v>1336</v>
      </c>
      <c r="C147">
        <v>371</v>
      </c>
      <c r="D147">
        <v>253</v>
      </c>
      <c r="E147">
        <v>84.7</v>
      </c>
      <c r="F147">
        <v>107.3</v>
      </c>
      <c r="G147">
        <v>22.9</v>
      </c>
      <c r="H147">
        <v>11</v>
      </c>
      <c r="I147" s="19">
        <v>4.2999999999999997E-2</v>
      </c>
      <c r="J147">
        <v>65</v>
      </c>
      <c r="K147" s="19">
        <v>0.25700000000000001</v>
      </c>
      <c r="L147">
        <v>0.183</v>
      </c>
      <c r="N147">
        <v>0.33800000000000002</v>
      </c>
      <c r="P147">
        <v>0.29199999999999998</v>
      </c>
      <c r="R147">
        <v>19610</v>
      </c>
      <c r="S147">
        <v>660688</v>
      </c>
    </row>
    <row r="148" spans="1:19" x14ac:dyDescent="0.45">
      <c r="A148" t="s">
        <v>161</v>
      </c>
      <c r="B148" t="s">
        <v>38</v>
      </c>
      <c r="C148">
        <v>291</v>
      </c>
      <c r="D148">
        <v>234</v>
      </c>
      <c r="E148">
        <v>82</v>
      </c>
      <c r="F148">
        <v>105.9</v>
      </c>
      <c r="G148">
        <v>12.5</v>
      </c>
      <c r="H148">
        <v>2</v>
      </c>
      <c r="I148" s="19">
        <v>8.9999999999999993E-3</v>
      </c>
      <c r="J148">
        <v>43</v>
      </c>
      <c r="K148" s="19">
        <v>0.184</v>
      </c>
      <c r="L148">
        <v>0.27500000000000002</v>
      </c>
      <c r="N148">
        <v>0.34300000000000003</v>
      </c>
      <c r="P148">
        <v>0.3</v>
      </c>
      <c r="R148">
        <v>21479</v>
      </c>
      <c r="S148">
        <v>663538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7A87-3E22-4201-A51F-0F3841817B40}">
  <dimension ref="A1:W148"/>
  <sheetViews>
    <sheetView topLeftCell="A116" workbookViewId="0">
      <selection activeCell="A2" sqref="A2:A148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3</v>
      </c>
      <c r="D1" t="s">
        <v>8</v>
      </c>
      <c r="E1" t="s">
        <v>9</v>
      </c>
      <c r="F1" t="s">
        <v>223</v>
      </c>
      <c r="G1" t="s">
        <v>12</v>
      </c>
      <c r="H1" t="s">
        <v>13</v>
      </c>
      <c r="I1" t="s">
        <v>14</v>
      </c>
      <c r="J1" t="s">
        <v>224</v>
      </c>
      <c r="K1" t="s">
        <v>10</v>
      </c>
      <c r="L1" t="s">
        <v>225</v>
      </c>
      <c r="M1" t="s">
        <v>11</v>
      </c>
      <c r="N1" t="s">
        <v>226</v>
      </c>
      <c r="O1" t="s">
        <v>227</v>
      </c>
      <c r="P1" t="s">
        <v>228</v>
      </c>
      <c r="Q1" t="s">
        <v>229</v>
      </c>
      <c r="R1" t="s">
        <v>230</v>
      </c>
      <c r="S1" t="s">
        <v>231</v>
      </c>
      <c r="T1" t="s">
        <v>15</v>
      </c>
      <c r="U1" t="s">
        <v>17</v>
      </c>
      <c r="V1" t="s">
        <v>23</v>
      </c>
      <c r="W1" t="s">
        <v>24</v>
      </c>
    </row>
    <row r="2" spans="1:23" x14ac:dyDescent="0.45">
      <c r="A2" t="s">
        <v>31</v>
      </c>
      <c r="B2" t="s">
        <v>32</v>
      </c>
      <c r="C2">
        <v>398</v>
      </c>
      <c r="D2" s="19">
        <v>0.186</v>
      </c>
      <c r="E2" s="19">
        <v>0.24099999999999999</v>
      </c>
      <c r="F2">
        <v>0.77</v>
      </c>
      <c r="G2">
        <v>0.35</v>
      </c>
      <c r="H2">
        <v>0.48199999999999998</v>
      </c>
      <c r="I2">
        <v>0.73799999999999999</v>
      </c>
      <c r="J2">
        <v>1.2210000000000001</v>
      </c>
      <c r="K2">
        <v>0.38800000000000001</v>
      </c>
      <c r="L2">
        <v>4.3</v>
      </c>
      <c r="M2">
        <v>0.40899999999999997</v>
      </c>
      <c r="N2">
        <v>-0.1</v>
      </c>
      <c r="O2">
        <v>-0.4</v>
      </c>
      <c r="Q2">
        <v>0.2</v>
      </c>
      <c r="R2">
        <v>107</v>
      </c>
      <c r="S2">
        <v>60.6</v>
      </c>
      <c r="T2">
        <v>0.499</v>
      </c>
      <c r="U2">
        <v>233</v>
      </c>
      <c r="V2">
        <v>15640</v>
      </c>
      <c r="W2">
        <v>592450</v>
      </c>
    </row>
    <row r="3" spans="1:23" x14ac:dyDescent="0.45">
      <c r="A3" t="s">
        <v>144</v>
      </c>
      <c r="B3" t="s">
        <v>26</v>
      </c>
      <c r="C3">
        <v>358</v>
      </c>
      <c r="D3" s="19">
        <v>0.11700000000000001</v>
      </c>
      <c r="E3" s="19">
        <v>0.128</v>
      </c>
      <c r="F3">
        <v>0.91</v>
      </c>
      <c r="G3">
        <v>0.33800000000000002</v>
      </c>
      <c r="H3">
        <v>0.42699999999999999</v>
      </c>
      <c r="I3">
        <v>0.64300000000000002</v>
      </c>
      <c r="J3">
        <v>1.07</v>
      </c>
      <c r="K3">
        <v>0.30499999999999999</v>
      </c>
      <c r="L3">
        <v>4.5999999999999996</v>
      </c>
      <c r="M3">
        <v>0.33800000000000002</v>
      </c>
      <c r="N3">
        <v>-0.7</v>
      </c>
      <c r="O3">
        <v>-0.4</v>
      </c>
      <c r="Q3">
        <v>0.3</v>
      </c>
      <c r="R3">
        <v>81</v>
      </c>
      <c r="S3">
        <v>38.6</v>
      </c>
      <c r="T3">
        <v>0.44400000000000001</v>
      </c>
      <c r="U3">
        <v>196</v>
      </c>
      <c r="V3">
        <v>19556</v>
      </c>
      <c r="W3">
        <v>670541</v>
      </c>
    </row>
    <row r="4" spans="1:23" x14ac:dyDescent="0.45">
      <c r="A4" t="s">
        <v>113</v>
      </c>
      <c r="B4" t="s">
        <v>70</v>
      </c>
      <c r="C4">
        <v>401</v>
      </c>
      <c r="D4" s="19">
        <v>8.6999999999999994E-2</v>
      </c>
      <c r="E4" s="19">
        <v>0.115</v>
      </c>
      <c r="F4">
        <v>0.76</v>
      </c>
      <c r="G4">
        <v>0.34</v>
      </c>
      <c r="H4">
        <v>0.40100000000000002</v>
      </c>
      <c r="I4">
        <v>0.624</v>
      </c>
      <c r="J4">
        <v>1.0249999999999999</v>
      </c>
      <c r="K4">
        <v>0.28399999999999997</v>
      </c>
      <c r="L4">
        <v>2.4</v>
      </c>
      <c r="M4">
        <v>0.33800000000000002</v>
      </c>
      <c r="N4">
        <v>-0.7</v>
      </c>
      <c r="O4">
        <v>-0.1</v>
      </c>
      <c r="Q4">
        <v>-1.4</v>
      </c>
      <c r="R4">
        <v>85</v>
      </c>
      <c r="S4">
        <v>37.9</v>
      </c>
      <c r="T4">
        <v>0.42799999999999999</v>
      </c>
      <c r="U4">
        <v>184</v>
      </c>
      <c r="V4">
        <v>25764</v>
      </c>
      <c r="W4">
        <v>677951</v>
      </c>
    </row>
    <row r="5" spans="1:23" x14ac:dyDescent="0.45">
      <c r="A5" t="s">
        <v>36</v>
      </c>
      <c r="B5" t="s">
        <v>32</v>
      </c>
      <c r="C5">
        <v>399</v>
      </c>
      <c r="D5" s="19">
        <v>0.20599999999999999</v>
      </c>
      <c r="E5" s="19">
        <v>0.16</v>
      </c>
      <c r="F5">
        <v>1.28</v>
      </c>
      <c r="G5">
        <v>0.27700000000000002</v>
      </c>
      <c r="H5">
        <v>0.42899999999999999</v>
      </c>
      <c r="I5">
        <v>0.58299999999999996</v>
      </c>
      <c r="J5">
        <v>1.0109999999999999</v>
      </c>
      <c r="K5">
        <v>0.30599999999999999</v>
      </c>
      <c r="L5">
        <v>3.9</v>
      </c>
      <c r="M5">
        <v>0.27800000000000002</v>
      </c>
      <c r="N5">
        <v>-0.6</v>
      </c>
      <c r="O5">
        <v>-0.2</v>
      </c>
      <c r="Q5">
        <v>-1.6</v>
      </c>
      <c r="R5">
        <v>85</v>
      </c>
      <c r="S5">
        <v>38.1</v>
      </c>
      <c r="T5">
        <v>0.42899999999999999</v>
      </c>
      <c r="U5">
        <v>184</v>
      </c>
      <c r="V5">
        <v>19611</v>
      </c>
      <c r="W5">
        <v>665489</v>
      </c>
    </row>
    <row r="6" spans="1:23" x14ac:dyDescent="0.45">
      <c r="A6" t="s">
        <v>27</v>
      </c>
      <c r="B6" t="s">
        <v>28</v>
      </c>
      <c r="C6">
        <v>410</v>
      </c>
      <c r="D6" s="19">
        <v>7.0999999999999994E-2</v>
      </c>
      <c r="E6" s="19">
        <v>0.13900000000000001</v>
      </c>
      <c r="F6">
        <v>0.51</v>
      </c>
      <c r="G6">
        <v>0.35099999999999998</v>
      </c>
      <c r="H6">
        <v>0.40200000000000002</v>
      </c>
      <c r="I6">
        <v>0.625</v>
      </c>
      <c r="J6">
        <v>1.0269999999999999</v>
      </c>
      <c r="K6">
        <v>0.27300000000000002</v>
      </c>
      <c r="L6">
        <v>6.2</v>
      </c>
      <c r="M6">
        <v>0.36699999999999999</v>
      </c>
      <c r="N6">
        <v>0.9</v>
      </c>
      <c r="O6">
        <v>-0.2</v>
      </c>
      <c r="Q6">
        <v>-0.9</v>
      </c>
      <c r="R6">
        <v>88</v>
      </c>
      <c r="S6">
        <v>39.799999999999997</v>
      </c>
      <c r="T6">
        <v>0.43099999999999999</v>
      </c>
      <c r="U6">
        <v>181</v>
      </c>
      <c r="V6">
        <v>20123</v>
      </c>
      <c r="W6">
        <v>665742</v>
      </c>
    </row>
    <row r="7" spans="1:23" x14ac:dyDescent="0.45">
      <c r="A7" t="s">
        <v>75</v>
      </c>
      <c r="B7" t="s">
        <v>76</v>
      </c>
      <c r="C7">
        <v>364</v>
      </c>
      <c r="D7" s="19">
        <v>9.9000000000000005E-2</v>
      </c>
      <c r="E7" s="19">
        <v>0.26600000000000001</v>
      </c>
      <c r="F7">
        <v>0.37</v>
      </c>
      <c r="G7">
        <v>0.30499999999999999</v>
      </c>
      <c r="H7">
        <v>0.376</v>
      </c>
      <c r="I7">
        <v>0.59199999999999997</v>
      </c>
      <c r="J7">
        <v>0.96799999999999997</v>
      </c>
      <c r="K7">
        <v>0.28699999999999998</v>
      </c>
      <c r="L7">
        <v>4.4000000000000004</v>
      </c>
      <c r="M7">
        <v>0.36299999999999999</v>
      </c>
      <c r="N7">
        <v>-0.1</v>
      </c>
      <c r="O7">
        <v>0.1</v>
      </c>
      <c r="Q7">
        <v>-0.3</v>
      </c>
      <c r="R7">
        <v>71</v>
      </c>
      <c r="S7">
        <v>28.1</v>
      </c>
      <c r="T7">
        <v>0.40600000000000003</v>
      </c>
      <c r="U7">
        <v>172</v>
      </c>
      <c r="V7">
        <v>13613</v>
      </c>
      <c r="W7">
        <v>606466</v>
      </c>
    </row>
    <row r="8" spans="1:23" x14ac:dyDescent="0.45">
      <c r="A8" t="s">
        <v>33</v>
      </c>
      <c r="B8" t="s">
        <v>30</v>
      </c>
      <c r="C8">
        <v>416</v>
      </c>
      <c r="D8" s="19">
        <v>0.11799999999999999</v>
      </c>
      <c r="E8" s="19">
        <v>0.25</v>
      </c>
      <c r="F8">
        <v>0.47</v>
      </c>
      <c r="G8">
        <v>0.26500000000000001</v>
      </c>
      <c r="H8">
        <v>0.35699999999999998</v>
      </c>
      <c r="I8">
        <v>0.61199999999999999</v>
      </c>
      <c r="J8">
        <v>0.96899999999999997</v>
      </c>
      <c r="K8">
        <v>0.34599999999999997</v>
      </c>
      <c r="L8">
        <v>8.8000000000000007</v>
      </c>
      <c r="M8">
        <v>0.27700000000000002</v>
      </c>
      <c r="N8">
        <v>-0.6</v>
      </c>
      <c r="O8">
        <v>0.3</v>
      </c>
      <c r="Q8">
        <v>4.5</v>
      </c>
      <c r="R8">
        <v>79</v>
      </c>
      <c r="S8">
        <v>29.8</v>
      </c>
      <c r="T8">
        <v>0.39900000000000002</v>
      </c>
      <c r="U8">
        <v>160</v>
      </c>
      <c r="V8">
        <v>19627</v>
      </c>
      <c r="W8">
        <v>667670</v>
      </c>
    </row>
    <row r="9" spans="1:23" x14ac:dyDescent="0.45">
      <c r="A9" t="s">
        <v>119</v>
      </c>
      <c r="B9" t="s">
        <v>103</v>
      </c>
      <c r="C9">
        <v>431</v>
      </c>
      <c r="D9" s="19">
        <v>8.5999999999999993E-2</v>
      </c>
      <c r="E9" s="19">
        <v>0.2</v>
      </c>
      <c r="F9">
        <v>0.43</v>
      </c>
      <c r="G9">
        <v>0.30099999999999999</v>
      </c>
      <c r="H9">
        <v>0.371</v>
      </c>
      <c r="I9">
        <v>0.55400000000000005</v>
      </c>
      <c r="J9">
        <v>0.92600000000000005</v>
      </c>
      <c r="K9">
        <v>0.254</v>
      </c>
      <c r="L9">
        <v>6</v>
      </c>
      <c r="M9">
        <v>0.33500000000000002</v>
      </c>
      <c r="N9">
        <v>1.1000000000000001</v>
      </c>
      <c r="O9">
        <v>0.1</v>
      </c>
      <c r="Q9">
        <v>2.5</v>
      </c>
      <c r="R9">
        <v>80</v>
      </c>
      <c r="S9">
        <v>29.4</v>
      </c>
      <c r="T9">
        <v>0.39500000000000002</v>
      </c>
      <c r="U9">
        <v>160</v>
      </c>
      <c r="V9">
        <v>12916</v>
      </c>
      <c r="W9">
        <v>596019</v>
      </c>
    </row>
    <row r="10" spans="1:23" x14ac:dyDescent="0.45">
      <c r="A10" t="s">
        <v>145</v>
      </c>
      <c r="B10" t="s">
        <v>45</v>
      </c>
      <c r="C10">
        <v>388</v>
      </c>
      <c r="D10" s="19">
        <v>0.155</v>
      </c>
      <c r="E10" s="19">
        <v>0.27300000000000002</v>
      </c>
      <c r="F10">
        <v>0.56999999999999995</v>
      </c>
      <c r="G10">
        <v>0.26600000000000001</v>
      </c>
      <c r="H10">
        <v>0.38400000000000001</v>
      </c>
      <c r="I10">
        <v>0.55300000000000005</v>
      </c>
      <c r="J10">
        <v>0.93700000000000006</v>
      </c>
      <c r="K10">
        <v>0.28799999999999998</v>
      </c>
      <c r="L10">
        <v>2.6</v>
      </c>
      <c r="M10">
        <v>0.311</v>
      </c>
      <c r="N10">
        <v>0.1</v>
      </c>
      <c r="O10">
        <v>-0.1</v>
      </c>
      <c r="Q10">
        <v>-1</v>
      </c>
      <c r="R10">
        <v>72</v>
      </c>
      <c r="S10">
        <v>26.8</v>
      </c>
      <c r="T10">
        <v>0.39600000000000002</v>
      </c>
      <c r="U10">
        <v>157</v>
      </c>
      <c r="V10">
        <v>19755</v>
      </c>
      <c r="W10">
        <v>660271</v>
      </c>
    </row>
    <row r="11" spans="1:23" x14ac:dyDescent="0.45">
      <c r="A11" t="s">
        <v>93</v>
      </c>
      <c r="B11" t="s">
        <v>61</v>
      </c>
      <c r="C11">
        <v>324</v>
      </c>
      <c r="D11" s="19">
        <v>8.3000000000000004E-2</v>
      </c>
      <c r="E11" s="19">
        <v>0.185</v>
      </c>
      <c r="F11">
        <v>0.45</v>
      </c>
      <c r="G11">
        <v>0.29299999999999998</v>
      </c>
      <c r="H11">
        <v>0.35499999999999998</v>
      </c>
      <c r="I11">
        <v>0.56799999999999995</v>
      </c>
      <c r="J11">
        <v>0.92300000000000004</v>
      </c>
      <c r="K11">
        <v>0.27600000000000002</v>
      </c>
      <c r="L11">
        <v>1.9</v>
      </c>
      <c r="M11">
        <v>0.30399999999999999</v>
      </c>
      <c r="N11">
        <v>-0.2</v>
      </c>
      <c r="O11">
        <v>0.2</v>
      </c>
      <c r="Q11">
        <v>-0.8</v>
      </c>
      <c r="R11">
        <v>58</v>
      </c>
      <c r="S11">
        <v>19.8</v>
      </c>
      <c r="T11">
        <v>0.38600000000000001</v>
      </c>
      <c r="U11">
        <v>154</v>
      </c>
      <c r="V11">
        <v>24617</v>
      </c>
      <c r="W11">
        <v>680776</v>
      </c>
    </row>
    <row r="12" spans="1:23" x14ac:dyDescent="0.45">
      <c r="A12" t="s">
        <v>34</v>
      </c>
      <c r="B12" t="s">
        <v>35</v>
      </c>
      <c r="C12">
        <v>427</v>
      </c>
      <c r="D12" s="19">
        <v>0.112</v>
      </c>
      <c r="E12" s="19">
        <v>0.218</v>
      </c>
      <c r="F12">
        <v>0.52</v>
      </c>
      <c r="G12">
        <v>0.28699999999999998</v>
      </c>
      <c r="H12">
        <v>0.37</v>
      </c>
      <c r="I12">
        <v>0.505</v>
      </c>
      <c r="J12">
        <v>0.875</v>
      </c>
      <c r="K12">
        <v>0.218</v>
      </c>
      <c r="L12">
        <v>5.4</v>
      </c>
      <c r="M12">
        <v>0.33600000000000002</v>
      </c>
      <c r="N12">
        <v>0.3</v>
      </c>
      <c r="O12">
        <v>0.3</v>
      </c>
      <c r="Q12">
        <v>0.1</v>
      </c>
      <c r="R12">
        <v>73</v>
      </c>
      <c r="S12">
        <v>23</v>
      </c>
      <c r="T12">
        <v>0.377</v>
      </c>
      <c r="U12">
        <v>150</v>
      </c>
      <c r="V12">
        <v>10324</v>
      </c>
      <c r="W12">
        <v>542303</v>
      </c>
    </row>
    <row r="13" spans="1:23" x14ac:dyDescent="0.45">
      <c r="A13" t="s">
        <v>87</v>
      </c>
      <c r="B13" t="s">
        <v>30</v>
      </c>
      <c r="C13">
        <v>340</v>
      </c>
      <c r="D13" s="19">
        <v>0.121</v>
      </c>
      <c r="E13" s="19">
        <v>0.156</v>
      </c>
      <c r="F13">
        <v>0.77</v>
      </c>
      <c r="G13">
        <v>0.28899999999999998</v>
      </c>
      <c r="H13">
        <v>0.379</v>
      </c>
      <c r="I13">
        <v>0.52200000000000002</v>
      </c>
      <c r="J13">
        <v>0.90200000000000002</v>
      </c>
      <c r="K13">
        <v>0.23400000000000001</v>
      </c>
      <c r="L13">
        <v>4</v>
      </c>
      <c r="M13">
        <v>0.30099999999999999</v>
      </c>
      <c r="N13">
        <v>-0.2</v>
      </c>
      <c r="O13">
        <v>-0.1</v>
      </c>
      <c r="Q13">
        <v>-0.1</v>
      </c>
      <c r="R13">
        <v>59</v>
      </c>
      <c r="S13">
        <v>19.399999999999999</v>
      </c>
      <c r="T13">
        <v>0.38100000000000001</v>
      </c>
      <c r="U13">
        <v>148</v>
      </c>
      <c r="V13">
        <v>13624</v>
      </c>
      <c r="W13">
        <v>608369</v>
      </c>
    </row>
    <row r="14" spans="1:23" x14ac:dyDescent="0.45">
      <c r="A14" t="s">
        <v>173</v>
      </c>
      <c r="B14" t="s">
        <v>35</v>
      </c>
      <c r="C14">
        <v>403</v>
      </c>
      <c r="D14" s="19">
        <v>8.6999999999999994E-2</v>
      </c>
      <c r="E14" s="19">
        <v>0.20300000000000001</v>
      </c>
      <c r="F14">
        <v>0.43</v>
      </c>
      <c r="G14">
        <v>0.26</v>
      </c>
      <c r="H14">
        <v>0.32500000000000001</v>
      </c>
      <c r="I14">
        <v>0.56399999999999995</v>
      </c>
      <c r="J14">
        <v>0.88900000000000001</v>
      </c>
      <c r="K14">
        <v>0.30399999999999999</v>
      </c>
      <c r="L14">
        <v>3.4</v>
      </c>
      <c r="M14">
        <v>0.246</v>
      </c>
      <c r="N14">
        <v>0.1</v>
      </c>
      <c r="O14">
        <v>0.3</v>
      </c>
      <c r="Q14">
        <v>-0.3</v>
      </c>
      <c r="R14">
        <v>68</v>
      </c>
      <c r="S14">
        <v>20.5</v>
      </c>
      <c r="T14">
        <v>0.373</v>
      </c>
      <c r="U14">
        <v>148</v>
      </c>
      <c r="V14">
        <v>14551</v>
      </c>
      <c r="W14">
        <v>623993</v>
      </c>
    </row>
    <row r="15" spans="1:23" x14ac:dyDescent="0.45">
      <c r="A15" t="s">
        <v>46</v>
      </c>
      <c r="B15" t="s">
        <v>47</v>
      </c>
      <c r="C15">
        <v>409</v>
      </c>
      <c r="D15" s="19">
        <v>9.5000000000000001E-2</v>
      </c>
      <c r="E15" s="19">
        <v>0.27100000000000002</v>
      </c>
      <c r="F15">
        <v>0.35</v>
      </c>
      <c r="G15">
        <v>0.29799999999999999</v>
      </c>
      <c r="H15">
        <v>0.36699999999999999</v>
      </c>
      <c r="I15">
        <v>0.52700000000000002</v>
      </c>
      <c r="J15">
        <v>0.89400000000000002</v>
      </c>
      <c r="K15">
        <v>0.23</v>
      </c>
      <c r="L15">
        <v>1.3</v>
      </c>
      <c r="M15">
        <v>0.37</v>
      </c>
      <c r="N15">
        <v>-0.1</v>
      </c>
      <c r="O15">
        <v>-0.1</v>
      </c>
      <c r="Q15">
        <v>-0.8</v>
      </c>
      <c r="R15">
        <v>72</v>
      </c>
      <c r="S15">
        <v>23.7</v>
      </c>
      <c r="T15">
        <v>0.38200000000000001</v>
      </c>
      <c r="U15">
        <v>146</v>
      </c>
      <c r="V15">
        <v>17678</v>
      </c>
      <c r="W15">
        <v>608324</v>
      </c>
    </row>
    <row r="16" spans="1:23" x14ac:dyDescent="0.45">
      <c r="A16" t="s">
        <v>183</v>
      </c>
      <c r="B16" t="s">
        <v>38</v>
      </c>
      <c r="C16">
        <v>331</v>
      </c>
      <c r="D16" s="19">
        <v>7.5999999999999998E-2</v>
      </c>
      <c r="E16" s="19">
        <v>0.16900000000000001</v>
      </c>
      <c r="F16">
        <v>0.45</v>
      </c>
      <c r="G16">
        <v>0.30499999999999999</v>
      </c>
      <c r="H16">
        <v>0.36299999999999999</v>
      </c>
      <c r="I16">
        <v>0.53</v>
      </c>
      <c r="J16">
        <v>0.89200000000000002</v>
      </c>
      <c r="K16">
        <v>0.22500000000000001</v>
      </c>
      <c r="L16">
        <v>5.8</v>
      </c>
      <c r="M16">
        <v>0.33500000000000002</v>
      </c>
      <c r="N16">
        <v>0.5</v>
      </c>
      <c r="O16">
        <v>0.3</v>
      </c>
      <c r="Q16">
        <v>-0.1</v>
      </c>
      <c r="R16">
        <v>57</v>
      </c>
      <c r="S16">
        <v>18.3</v>
      </c>
      <c r="T16">
        <v>0.379</v>
      </c>
      <c r="U16">
        <v>145</v>
      </c>
      <c r="V16">
        <v>17350</v>
      </c>
      <c r="W16">
        <v>646240</v>
      </c>
    </row>
    <row r="17" spans="1:23" x14ac:dyDescent="0.45">
      <c r="A17" t="s">
        <v>117</v>
      </c>
      <c r="B17" t="s">
        <v>118</v>
      </c>
      <c r="C17">
        <v>290</v>
      </c>
      <c r="D17" s="19">
        <v>0.10299999999999999</v>
      </c>
      <c r="E17" s="19">
        <v>0.26900000000000002</v>
      </c>
      <c r="F17">
        <v>0.38</v>
      </c>
      <c r="G17">
        <v>0.27800000000000002</v>
      </c>
      <c r="H17">
        <v>0.36299999999999999</v>
      </c>
      <c r="I17">
        <v>0.502</v>
      </c>
      <c r="J17">
        <v>0.86499999999999999</v>
      </c>
      <c r="K17">
        <v>0.224</v>
      </c>
      <c r="L17">
        <v>5.5</v>
      </c>
      <c r="M17">
        <v>0.36099999999999999</v>
      </c>
      <c r="N17">
        <v>0.6</v>
      </c>
      <c r="O17">
        <v>0.2</v>
      </c>
      <c r="Q17">
        <v>-0.4</v>
      </c>
      <c r="R17">
        <v>48</v>
      </c>
      <c r="S17">
        <v>14.1</v>
      </c>
      <c r="T17">
        <v>0.371</v>
      </c>
      <c r="U17">
        <v>144</v>
      </c>
      <c r="V17">
        <v>26289</v>
      </c>
      <c r="W17">
        <v>683002</v>
      </c>
    </row>
    <row r="18" spans="1:23" x14ac:dyDescent="0.45">
      <c r="A18" t="s">
        <v>162</v>
      </c>
      <c r="B18" t="s">
        <v>96</v>
      </c>
      <c r="C18">
        <v>382</v>
      </c>
      <c r="D18" s="19">
        <v>0.11799999999999999</v>
      </c>
      <c r="E18" s="19">
        <v>0.26200000000000001</v>
      </c>
      <c r="F18">
        <v>0.45</v>
      </c>
      <c r="G18">
        <v>0.25900000000000001</v>
      </c>
      <c r="H18">
        <v>0.35099999999999998</v>
      </c>
      <c r="I18">
        <v>0.52700000000000002</v>
      </c>
      <c r="J18">
        <v>0.878</v>
      </c>
      <c r="K18">
        <v>0.26800000000000002</v>
      </c>
      <c r="L18">
        <v>5.2</v>
      </c>
      <c r="M18">
        <v>0.30499999999999999</v>
      </c>
      <c r="N18">
        <v>0.5</v>
      </c>
      <c r="O18">
        <v>0.1</v>
      </c>
      <c r="Q18">
        <v>0.7</v>
      </c>
      <c r="R18">
        <v>64</v>
      </c>
      <c r="S18">
        <v>19.5</v>
      </c>
      <c r="T18">
        <v>0.374</v>
      </c>
      <c r="U18">
        <v>144</v>
      </c>
      <c r="V18">
        <v>29490</v>
      </c>
      <c r="W18">
        <v>701538</v>
      </c>
    </row>
    <row r="19" spans="1:23" x14ac:dyDescent="0.45">
      <c r="A19" t="s">
        <v>188</v>
      </c>
      <c r="B19" t="s">
        <v>53</v>
      </c>
      <c r="C19">
        <v>366</v>
      </c>
      <c r="D19" s="19">
        <v>7.6999999999999999E-2</v>
      </c>
      <c r="E19" s="19">
        <v>0.156</v>
      </c>
      <c r="F19">
        <v>0.49</v>
      </c>
      <c r="G19">
        <v>0.29899999999999999</v>
      </c>
      <c r="H19">
        <v>0.35199999999999998</v>
      </c>
      <c r="I19">
        <v>0.52700000000000002</v>
      </c>
      <c r="J19">
        <v>0.879</v>
      </c>
      <c r="K19">
        <v>0.22800000000000001</v>
      </c>
      <c r="L19">
        <v>3.6</v>
      </c>
      <c r="M19">
        <v>0.308</v>
      </c>
      <c r="N19">
        <v>0.4</v>
      </c>
      <c r="O19">
        <v>-0.1</v>
      </c>
      <c r="Q19">
        <v>0.3</v>
      </c>
      <c r="R19">
        <v>61</v>
      </c>
      <c r="S19">
        <v>17.899999999999999</v>
      </c>
      <c r="T19">
        <v>0.371</v>
      </c>
      <c r="U19">
        <v>144</v>
      </c>
      <c r="V19">
        <v>30116</v>
      </c>
      <c r="W19">
        <v>673548</v>
      </c>
    </row>
    <row r="20" spans="1:23" x14ac:dyDescent="0.45">
      <c r="A20" t="s">
        <v>139</v>
      </c>
      <c r="B20" t="s">
        <v>53</v>
      </c>
      <c r="C20">
        <v>352</v>
      </c>
      <c r="D20" s="19">
        <v>0.04</v>
      </c>
      <c r="E20" s="19">
        <v>0.182</v>
      </c>
      <c r="F20">
        <v>0.22</v>
      </c>
      <c r="G20">
        <v>0.29299999999999998</v>
      </c>
      <c r="H20">
        <v>0.32</v>
      </c>
      <c r="I20">
        <v>0.56200000000000006</v>
      </c>
      <c r="J20">
        <v>0.88200000000000001</v>
      </c>
      <c r="K20">
        <v>0.26900000000000002</v>
      </c>
      <c r="L20">
        <v>7</v>
      </c>
      <c r="M20">
        <v>0.307</v>
      </c>
      <c r="N20">
        <v>-0.1</v>
      </c>
      <c r="O20">
        <v>0.3</v>
      </c>
      <c r="Q20">
        <v>0.9</v>
      </c>
      <c r="R20">
        <v>59</v>
      </c>
      <c r="S20">
        <v>17.100000000000001</v>
      </c>
      <c r="T20">
        <v>0.371</v>
      </c>
      <c r="U20">
        <v>143</v>
      </c>
      <c r="V20">
        <v>5361</v>
      </c>
      <c r="W20">
        <v>518692</v>
      </c>
    </row>
    <row r="21" spans="1:23" x14ac:dyDescent="0.45">
      <c r="A21" t="s">
        <v>217</v>
      </c>
      <c r="B21" t="s">
        <v>1336</v>
      </c>
      <c r="C21">
        <v>360</v>
      </c>
      <c r="D21" s="19">
        <v>0.114</v>
      </c>
      <c r="E21" s="19">
        <v>0.23100000000000001</v>
      </c>
      <c r="F21">
        <v>0.49</v>
      </c>
      <c r="G21">
        <v>0.26</v>
      </c>
      <c r="H21">
        <v>0.38100000000000001</v>
      </c>
      <c r="I21">
        <v>0.44600000000000001</v>
      </c>
      <c r="J21">
        <v>0.82699999999999996</v>
      </c>
      <c r="K21">
        <v>0.186</v>
      </c>
      <c r="L21">
        <v>4.3</v>
      </c>
      <c r="M21">
        <v>0.32</v>
      </c>
      <c r="N21">
        <v>-0.6</v>
      </c>
      <c r="O21">
        <v>0.1</v>
      </c>
      <c r="Q21">
        <v>-1.1000000000000001</v>
      </c>
      <c r="R21">
        <v>58</v>
      </c>
      <c r="S21">
        <v>15.4</v>
      </c>
      <c r="T21">
        <v>0.36299999999999999</v>
      </c>
      <c r="U21">
        <v>143</v>
      </c>
      <c r="V21">
        <v>19290</v>
      </c>
      <c r="W21">
        <v>668227</v>
      </c>
    </row>
    <row r="22" spans="1:23" x14ac:dyDescent="0.45">
      <c r="A22" t="s">
        <v>182</v>
      </c>
      <c r="B22" t="s">
        <v>26</v>
      </c>
      <c r="C22">
        <v>355</v>
      </c>
      <c r="D22" s="19">
        <v>5.6000000000000001E-2</v>
      </c>
      <c r="E22" s="19">
        <v>0.14399999999999999</v>
      </c>
      <c r="F22">
        <v>0.39</v>
      </c>
      <c r="G22">
        <v>0.28799999999999998</v>
      </c>
      <c r="H22">
        <v>0.33800000000000002</v>
      </c>
      <c r="I22">
        <v>0.51500000000000001</v>
      </c>
      <c r="J22">
        <v>0.85299999999999998</v>
      </c>
      <c r="K22">
        <v>0.22700000000000001</v>
      </c>
      <c r="L22">
        <v>3.9</v>
      </c>
      <c r="M22">
        <v>0.29499999999999998</v>
      </c>
      <c r="N22">
        <v>0</v>
      </c>
      <c r="O22">
        <v>0.1</v>
      </c>
      <c r="Q22">
        <v>-0.4</v>
      </c>
      <c r="R22">
        <v>58</v>
      </c>
      <c r="S22">
        <v>15.8</v>
      </c>
      <c r="T22">
        <v>0.36599999999999999</v>
      </c>
      <c r="U22">
        <v>142</v>
      </c>
      <c r="V22">
        <v>11493</v>
      </c>
      <c r="W22">
        <v>592518</v>
      </c>
    </row>
    <row r="23" spans="1:23" x14ac:dyDescent="0.45">
      <c r="A23" t="s">
        <v>190</v>
      </c>
      <c r="B23" t="s">
        <v>68</v>
      </c>
      <c r="C23">
        <v>365</v>
      </c>
      <c r="D23" s="19">
        <v>0.09</v>
      </c>
      <c r="E23" s="19">
        <v>0.25800000000000001</v>
      </c>
      <c r="F23">
        <v>0.35</v>
      </c>
      <c r="G23">
        <v>0.27100000000000002</v>
      </c>
      <c r="H23">
        <v>0.34</v>
      </c>
      <c r="I23">
        <v>0.55100000000000005</v>
      </c>
      <c r="J23">
        <v>0.89100000000000001</v>
      </c>
      <c r="K23">
        <v>0.28000000000000003</v>
      </c>
      <c r="L23">
        <v>3.9</v>
      </c>
      <c r="M23">
        <v>0.30299999999999999</v>
      </c>
      <c r="N23">
        <v>0.3</v>
      </c>
      <c r="O23">
        <v>0.5</v>
      </c>
      <c r="Q23">
        <v>-0.8</v>
      </c>
      <c r="R23">
        <v>62</v>
      </c>
      <c r="S23">
        <v>18.899999999999999</v>
      </c>
      <c r="T23">
        <v>0.375</v>
      </c>
      <c r="U23">
        <v>141</v>
      </c>
      <c r="V23">
        <v>17919</v>
      </c>
      <c r="W23">
        <v>664023</v>
      </c>
    </row>
    <row r="24" spans="1:23" x14ac:dyDescent="0.45">
      <c r="A24" t="s">
        <v>54</v>
      </c>
      <c r="B24" t="s">
        <v>55</v>
      </c>
      <c r="C24">
        <v>421</v>
      </c>
      <c r="D24" s="19">
        <v>7.3999999999999996E-2</v>
      </c>
      <c r="E24" s="19">
        <v>0.221</v>
      </c>
      <c r="F24">
        <v>0.33</v>
      </c>
      <c r="G24">
        <v>0.29499999999999998</v>
      </c>
      <c r="H24">
        <v>0.34799999999999998</v>
      </c>
      <c r="I24">
        <v>0.53600000000000003</v>
      </c>
      <c r="J24">
        <v>0.88400000000000001</v>
      </c>
      <c r="K24">
        <v>0.24099999999999999</v>
      </c>
      <c r="L24">
        <v>7.6</v>
      </c>
      <c r="M24">
        <v>0.34699999999999998</v>
      </c>
      <c r="N24">
        <v>-0.3</v>
      </c>
      <c r="O24">
        <v>0.1</v>
      </c>
      <c r="Q24">
        <v>2.2000000000000002</v>
      </c>
      <c r="R24">
        <v>72</v>
      </c>
      <c r="S24">
        <v>22.2</v>
      </c>
      <c r="T24">
        <v>0.376</v>
      </c>
      <c r="U24">
        <v>141</v>
      </c>
      <c r="V24">
        <v>11579</v>
      </c>
      <c r="W24">
        <v>547180</v>
      </c>
    </row>
    <row r="25" spans="1:23" x14ac:dyDescent="0.45">
      <c r="A25" t="s">
        <v>56</v>
      </c>
      <c r="B25" t="s">
        <v>45</v>
      </c>
      <c r="C25">
        <v>354</v>
      </c>
      <c r="D25" s="19">
        <v>0.10199999999999999</v>
      </c>
      <c r="E25" s="19">
        <v>0.19500000000000001</v>
      </c>
      <c r="F25">
        <v>0.52</v>
      </c>
      <c r="G25">
        <v>0.28899999999999998</v>
      </c>
      <c r="H25">
        <v>0.36499999999999999</v>
      </c>
      <c r="I25">
        <v>0.50800000000000001</v>
      </c>
      <c r="J25">
        <v>0.873</v>
      </c>
      <c r="K25">
        <v>0.219</v>
      </c>
      <c r="L25">
        <v>2.2000000000000002</v>
      </c>
      <c r="M25">
        <v>0.33200000000000002</v>
      </c>
      <c r="N25">
        <v>-0.2</v>
      </c>
      <c r="O25">
        <v>-0.8</v>
      </c>
      <c r="Q25">
        <v>-1.1000000000000001</v>
      </c>
      <c r="R25">
        <v>59</v>
      </c>
      <c r="S25">
        <v>17.7</v>
      </c>
      <c r="T25">
        <v>0.373</v>
      </c>
      <c r="U25">
        <v>141</v>
      </c>
      <c r="V25">
        <v>18882</v>
      </c>
      <c r="W25">
        <v>664040</v>
      </c>
    </row>
    <row r="26" spans="1:23" x14ac:dyDescent="0.45">
      <c r="A26" t="s">
        <v>1082</v>
      </c>
      <c r="B26" t="s">
        <v>103</v>
      </c>
      <c r="C26">
        <v>344</v>
      </c>
      <c r="D26" s="19">
        <v>7.2999999999999995E-2</v>
      </c>
      <c r="E26" s="19">
        <v>0.29099999999999998</v>
      </c>
      <c r="F26">
        <v>0.25</v>
      </c>
      <c r="G26">
        <v>0.27500000000000002</v>
      </c>
      <c r="H26">
        <v>0.33100000000000002</v>
      </c>
      <c r="I26">
        <v>0.52700000000000002</v>
      </c>
      <c r="J26">
        <v>0.85899999999999999</v>
      </c>
      <c r="K26">
        <v>0.252</v>
      </c>
      <c r="L26">
        <v>1</v>
      </c>
      <c r="M26">
        <v>0.33300000000000002</v>
      </c>
      <c r="Q26">
        <v>-0.6</v>
      </c>
      <c r="R26">
        <v>56</v>
      </c>
      <c r="S26">
        <v>15.1</v>
      </c>
      <c r="T26">
        <v>0.36499999999999999</v>
      </c>
      <c r="U26">
        <v>140</v>
      </c>
      <c r="V26">
        <v>28806</v>
      </c>
      <c r="W26">
        <v>694192</v>
      </c>
    </row>
    <row r="27" spans="1:23" x14ac:dyDescent="0.45">
      <c r="A27" t="s">
        <v>1083</v>
      </c>
      <c r="B27" t="s">
        <v>43</v>
      </c>
      <c r="C27">
        <v>311</v>
      </c>
      <c r="D27" s="19">
        <v>0.09</v>
      </c>
      <c r="E27" s="19">
        <v>0.26400000000000001</v>
      </c>
      <c r="F27">
        <v>0.34</v>
      </c>
      <c r="G27">
        <v>0.25900000000000001</v>
      </c>
      <c r="H27">
        <v>0.33400000000000002</v>
      </c>
      <c r="I27">
        <v>0.51100000000000001</v>
      </c>
      <c r="J27">
        <v>0.84499999999999997</v>
      </c>
      <c r="K27">
        <v>0.252</v>
      </c>
      <c r="L27">
        <v>5.8</v>
      </c>
      <c r="M27">
        <v>0.309</v>
      </c>
      <c r="N27">
        <v>0</v>
      </c>
      <c r="O27">
        <v>-0.4</v>
      </c>
      <c r="Q27">
        <v>0.5</v>
      </c>
      <c r="R27">
        <v>49</v>
      </c>
      <c r="S27">
        <v>12.2</v>
      </c>
      <c r="T27">
        <v>0.35899999999999999</v>
      </c>
      <c r="U27">
        <v>139</v>
      </c>
      <c r="V27">
        <v>23003</v>
      </c>
      <c r="W27">
        <v>673237</v>
      </c>
    </row>
    <row r="28" spans="1:23" x14ac:dyDescent="0.45">
      <c r="A28" t="s">
        <v>80</v>
      </c>
      <c r="B28" t="s">
        <v>55</v>
      </c>
      <c r="C28">
        <v>383</v>
      </c>
      <c r="D28" s="19">
        <v>9.9000000000000005E-2</v>
      </c>
      <c r="E28" s="19">
        <v>0.23799999999999999</v>
      </c>
      <c r="F28">
        <v>0.42</v>
      </c>
      <c r="G28">
        <v>0.28599999999999998</v>
      </c>
      <c r="H28">
        <v>0.35199999999999998</v>
      </c>
      <c r="I28">
        <v>0.54600000000000004</v>
      </c>
      <c r="J28">
        <v>0.89800000000000002</v>
      </c>
      <c r="K28">
        <v>0.26</v>
      </c>
      <c r="L28">
        <v>4.9000000000000004</v>
      </c>
      <c r="M28">
        <v>0.33500000000000002</v>
      </c>
      <c r="N28">
        <v>0.1</v>
      </c>
      <c r="O28">
        <v>-0.3</v>
      </c>
      <c r="Q28">
        <v>-0.4</v>
      </c>
      <c r="R28">
        <v>64</v>
      </c>
      <c r="S28">
        <v>18.5</v>
      </c>
      <c r="T28">
        <v>0.371</v>
      </c>
      <c r="U28">
        <v>137</v>
      </c>
      <c r="V28">
        <v>13510</v>
      </c>
      <c r="W28">
        <v>608070</v>
      </c>
    </row>
    <row r="29" spans="1:23" x14ac:dyDescent="0.45">
      <c r="A29" t="s">
        <v>1081</v>
      </c>
      <c r="B29" t="s">
        <v>96</v>
      </c>
      <c r="C29">
        <v>399</v>
      </c>
      <c r="D29" s="19">
        <v>0.105</v>
      </c>
      <c r="E29" s="19">
        <v>0.28599999999999998</v>
      </c>
      <c r="F29">
        <v>0.37</v>
      </c>
      <c r="G29">
        <v>0.27500000000000002</v>
      </c>
      <c r="H29">
        <v>0.35599999999999998</v>
      </c>
      <c r="I29">
        <v>0.48699999999999999</v>
      </c>
      <c r="J29">
        <v>0.84299999999999997</v>
      </c>
      <c r="K29">
        <v>0.21199999999999999</v>
      </c>
      <c r="L29">
        <v>6.5</v>
      </c>
      <c r="M29">
        <v>0.36399999999999999</v>
      </c>
      <c r="N29">
        <v>-0.5</v>
      </c>
      <c r="O29">
        <v>0.3</v>
      </c>
      <c r="Q29">
        <v>0.2</v>
      </c>
      <c r="R29">
        <v>63</v>
      </c>
      <c r="S29">
        <v>16.5</v>
      </c>
      <c r="T29">
        <v>0.36199999999999999</v>
      </c>
      <c r="U29">
        <v>136</v>
      </c>
      <c r="V29">
        <v>22275</v>
      </c>
      <c r="W29">
        <v>669394</v>
      </c>
    </row>
    <row r="30" spans="1:23" x14ac:dyDescent="0.45">
      <c r="A30" t="s">
        <v>1106</v>
      </c>
      <c r="B30" t="s">
        <v>70</v>
      </c>
      <c r="C30">
        <v>315</v>
      </c>
      <c r="D30" s="19">
        <v>0.105</v>
      </c>
      <c r="E30" s="19">
        <v>0.17799999999999999</v>
      </c>
      <c r="F30">
        <v>0.59</v>
      </c>
      <c r="G30">
        <v>0.27400000000000002</v>
      </c>
      <c r="H30">
        <v>0.35899999999999999</v>
      </c>
      <c r="I30">
        <v>0.46700000000000003</v>
      </c>
      <c r="J30">
        <v>0.82599999999999996</v>
      </c>
      <c r="K30">
        <v>0.193</v>
      </c>
      <c r="L30">
        <v>1.5</v>
      </c>
      <c r="M30">
        <v>0.30099999999999999</v>
      </c>
      <c r="Q30">
        <v>-0.6</v>
      </c>
      <c r="R30">
        <v>49</v>
      </c>
      <c r="S30">
        <v>11.5</v>
      </c>
      <c r="T30">
        <v>0.35599999999999998</v>
      </c>
      <c r="U30">
        <v>134</v>
      </c>
      <c r="V30">
        <v>22184</v>
      </c>
      <c r="W30">
        <v>668901</v>
      </c>
    </row>
    <row r="31" spans="1:23" x14ac:dyDescent="0.45">
      <c r="A31" t="s">
        <v>48</v>
      </c>
      <c r="B31" t="s">
        <v>49</v>
      </c>
      <c r="C31">
        <v>392</v>
      </c>
      <c r="D31" s="19">
        <v>9.1999999999999998E-2</v>
      </c>
      <c r="E31" s="19">
        <v>0.13</v>
      </c>
      <c r="F31">
        <v>0.71</v>
      </c>
      <c r="G31">
        <v>0.27600000000000002</v>
      </c>
      <c r="H31">
        <v>0.34</v>
      </c>
      <c r="I31">
        <v>0.50900000000000001</v>
      </c>
      <c r="J31">
        <v>0.84899999999999998</v>
      </c>
      <c r="K31">
        <v>0.23300000000000001</v>
      </c>
      <c r="L31">
        <v>6.2</v>
      </c>
      <c r="M31">
        <v>0.27100000000000002</v>
      </c>
      <c r="N31">
        <v>0.2</v>
      </c>
      <c r="O31">
        <v>0.3</v>
      </c>
      <c r="Q31">
        <v>3.1</v>
      </c>
      <c r="R31">
        <v>60</v>
      </c>
      <c r="S31">
        <v>14</v>
      </c>
      <c r="T31">
        <v>0.35499999999999998</v>
      </c>
      <c r="U31">
        <v>133</v>
      </c>
      <c r="V31">
        <v>25878</v>
      </c>
      <c r="W31">
        <v>682998</v>
      </c>
    </row>
    <row r="32" spans="1:23" x14ac:dyDescent="0.45">
      <c r="A32" t="s">
        <v>181</v>
      </c>
      <c r="B32" t="s">
        <v>26</v>
      </c>
      <c r="C32">
        <v>355</v>
      </c>
      <c r="D32" s="19">
        <v>3.9E-2</v>
      </c>
      <c r="E32" s="19">
        <v>0.18</v>
      </c>
      <c r="F32">
        <v>0.22</v>
      </c>
      <c r="G32">
        <v>0.317</v>
      </c>
      <c r="H32">
        <v>0.34100000000000003</v>
      </c>
      <c r="I32">
        <v>0.48799999999999999</v>
      </c>
      <c r="J32">
        <v>0.82899999999999996</v>
      </c>
      <c r="K32">
        <v>0.17100000000000001</v>
      </c>
      <c r="L32">
        <v>3.8</v>
      </c>
      <c r="M32">
        <v>0.35399999999999998</v>
      </c>
      <c r="N32">
        <v>-0.7</v>
      </c>
      <c r="O32">
        <v>0.1</v>
      </c>
      <c r="Q32">
        <v>-0.3</v>
      </c>
      <c r="R32">
        <v>54</v>
      </c>
      <c r="S32">
        <v>12.1</v>
      </c>
      <c r="T32">
        <v>0.35299999999999998</v>
      </c>
      <c r="U32">
        <v>133</v>
      </c>
      <c r="V32">
        <v>16478</v>
      </c>
      <c r="W32">
        <v>656941</v>
      </c>
    </row>
    <row r="33" spans="1:23" x14ac:dyDescent="0.45">
      <c r="A33" t="s">
        <v>193</v>
      </c>
      <c r="B33" t="s">
        <v>43</v>
      </c>
      <c r="C33">
        <v>346</v>
      </c>
      <c r="D33" s="19">
        <v>7.4999999999999997E-2</v>
      </c>
      <c r="E33" s="19">
        <v>0.16200000000000001</v>
      </c>
      <c r="F33">
        <v>0.46</v>
      </c>
      <c r="G33">
        <v>0.29699999999999999</v>
      </c>
      <c r="H33">
        <v>0.35</v>
      </c>
      <c r="I33">
        <v>0.45300000000000001</v>
      </c>
      <c r="J33">
        <v>0.80200000000000005</v>
      </c>
      <c r="K33">
        <v>0.155</v>
      </c>
      <c r="L33">
        <v>1.3</v>
      </c>
      <c r="M33">
        <v>0.33200000000000002</v>
      </c>
      <c r="N33">
        <v>0.2</v>
      </c>
      <c r="O33">
        <v>-0.1</v>
      </c>
      <c r="Q33">
        <v>-0.7</v>
      </c>
      <c r="R33">
        <v>51</v>
      </c>
      <c r="S33">
        <v>10.3</v>
      </c>
      <c r="T33">
        <v>0.34699999999999998</v>
      </c>
      <c r="U33">
        <v>131</v>
      </c>
      <c r="V33">
        <v>15986</v>
      </c>
      <c r="W33">
        <v>642715</v>
      </c>
    </row>
    <row r="34" spans="1:23" x14ac:dyDescent="0.45">
      <c r="A34" t="s">
        <v>82</v>
      </c>
      <c r="B34" t="s">
        <v>38</v>
      </c>
      <c r="C34">
        <v>396</v>
      </c>
      <c r="D34" s="19">
        <v>0.11600000000000001</v>
      </c>
      <c r="E34" s="19">
        <v>0.27300000000000002</v>
      </c>
      <c r="F34">
        <v>0.43</v>
      </c>
      <c r="G34">
        <v>0.25600000000000001</v>
      </c>
      <c r="H34">
        <v>0.34100000000000003</v>
      </c>
      <c r="I34">
        <v>0.49399999999999999</v>
      </c>
      <c r="J34">
        <v>0.83499999999999996</v>
      </c>
      <c r="K34">
        <v>0.23899999999999999</v>
      </c>
      <c r="L34">
        <v>4.2</v>
      </c>
      <c r="M34">
        <v>0.30099999999999999</v>
      </c>
      <c r="N34">
        <v>0.6</v>
      </c>
      <c r="O34">
        <v>0.3</v>
      </c>
      <c r="Q34">
        <v>0.4</v>
      </c>
      <c r="R34">
        <v>61</v>
      </c>
      <c r="S34">
        <v>14.7</v>
      </c>
      <c r="T34">
        <v>0.35599999999999998</v>
      </c>
      <c r="U34">
        <v>130</v>
      </c>
      <c r="V34">
        <v>21622</v>
      </c>
      <c r="W34">
        <v>664983</v>
      </c>
    </row>
    <row r="35" spans="1:23" x14ac:dyDescent="0.45">
      <c r="A35" t="s">
        <v>198</v>
      </c>
      <c r="B35" t="s">
        <v>68</v>
      </c>
      <c r="C35">
        <v>389</v>
      </c>
      <c r="D35" s="19">
        <v>0.105</v>
      </c>
      <c r="E35" s="19">
        <v>0.17699999999999999</v>
      </c>
      <c r="F35">
        <v>0.59</v>
      </c>
      <c r="G35">
        <v>0.252</v>
      </c>
      <c r="H35">
        <v>0.33900000000000002</v>
      </c>
      <c r="I35">
        <v>0.502</v>
      </c>
      <c r="J35">
        <v>0.84099999999999997</v>
      </c>
      <c r="K35">
        <v>0.249</v>
      </c>
      <c r="L35">
        <v>8.8000000000000007</v>
      </c>
      <c r="M35">
        <v>0.26500000000000001</v>
      </c>
      <c r="N35">
        <v>0.1</v>
      </c>
      <c r="O35">
        <v>0.5</v>
      </c>
      <c r="Q35">
        <v>2.1</v>
      </c>
      <c r="R35">
        <v>61</v>
      </c>
      <c r="S35">
        <v>14.7</v>
      </c>
      <c r="T35">
        <v>0.35699999999999998</v>
      </c>
      <c r="U35">
        <v>129</v>
      </c>
      <c r="V35">
        <v>19326</v>
      </c>
      <c r="W35">
        <v>668804</v>
      </c>
    </row>
    <row r="36" spans="1:23" x14ac:dyDescent="0.45">
      <c r="A36" t="s">
        <v>106</v>
      </c>
      <c r="B36" t="s">
        <v>30</v>
      </c>
      <c r="C36">
        <v>361</v>
      </c>
      <c r="D36" s="19">
        <v>7.1999999999999995E-2</v>
      </c>
      <c r="E36" s="19">
        <v>0.28000000000000003</v>
      </c>
      <c r="F36">
        <v>0.26</v>
      </c>
      <c r="G36">
        <v>0.27300000000000002</v>
      </c>
      <c r="H36">
        <v>0.33200000000000002</v>
      </c>
      <c r="I36">
        <v>0.48799999999999999</v>
      </c>
      <c r="J36">
        <v>0.82</v>
      </c>
      <c r="K36">
        <v>0.215</v>
      </c>
      <c r="L36">
        <v>4.5</v>
      </c>
      <c r="M36">
        <v>0.34599999999999997</v>
      </c>
      <c r="N36">
        <v>0.2</v>
      </c>
      <c r="O36">
        <v>0.1</v>
      </c>
      <c r="Q36">
        <v>0.4</v>
      </c>
      <c r="R36">
        <v>54</v>
      </c>
      <c r="S36">
        <v>11.7</v>
      </c>
      <c r="T36">
        <v>0.35099999999999998</v>
      </c>
      <c r="U36">
        <v>128</v>
      </c>
      <c r="V36">
        <v>21711</v>
      </c>
      <c r="W36">
        <v>665833</v>
      </c>
    </row>
    <row r="37" spans="1:23" x14ac:dyDescent="0.45">
      <c r="A37" t="s">
        <v>1079</v>
      </c>
      <c r="B37" t="s">
        <v>84</v>
      </c>
      <c r="C37">
        <v>372</v>
      </c>
      <c r="D37" s="19">
        <v>6.2E-2</v>
      </c>
      <c r="E37" s="19">
        <v>0.26600000000000001</v>
      </c>
      <c r="F37">
        <v>0.23</v>
      </c>
      <c r="G37">
        <v>0.26500000000000001</v>
      </c>
      <c r="H37">
        <v>0.32800000000000001</v>
      </c>
      <c r="I37">
        <v>0.504</v>
      </c>
      <c r="J37">
        <v>0.83199999999999996</v>
      </c>
      <c r="K37">
        <v>0.23899999999999999</v>
      </c>
      <c r="L37">
        <v>2.8</v>
      </c>
      <c r="M37">
        <v>0.314</v>
      </c>
      <c r="N37">
        <v>0.4</v>
      </c>
      <c r="O37">
        <v>-0.7</v>
      </c>
      <c r="Q37">
        <v>-0.9</v>
      </c>
      <c r="R37">
        <v>57</v>
      </c>
      <c r="S37">
        <v>13.7</v>
      </c>
      <c r="T37">
        <v>0.35599999999999998</v>
      </c>
      <c r="U37">
        <v>128</v>
      </c>
      <c r="V37">
        <v>26368</v>
      </c>
      <c r="W37">
        <v>668709</v>
      </c>
    </row>
    <row r="38" spans="1:23" x14ac:dyDescent="0.45">
      <c r="A38" t="s">
        <v>1185</v>
      </c>
      <c r="B38" t="s">
        <v>78</v>
      </c>
      <c r="C38">
        <v>293</v>
      </c>
      <c r="D38" s="19">
        <v>4.8000000000000001E-2</v>
      </c>
      <c r="E38" s="19">
        <v>0.14299999999999999</v>
      </c>
      <c r="F38">
        <v>0.33</v>
      </c>
      <c r="G38">
        <v>0.30599999999999999</v>
      </c>
      <c r="H38">
        <v>0.34499999999999997</v>
      </c>
      <c r="I38">
        <v>0.46500000000000002</v>
      </c>
      <c r="J38">
        <v>0.81</v>
      </c>
      <c r="K38">
        <v>0.159</v>
      </c>
      <c r="L38">
        <v>3.7</v>
      </c>
      <c r="M38">
        <v>0.34200000000000003</v>
      </c>
      <c r="N38">
        <v>-0.1</v>
      </c>
      <c r="O38">
        <v>-0.2</v>
      </c>
      <c r="Q38">
        <v>-1.2</v>
      </c>
      <c r="R38">
        <v>43</v>
      </c>
      <c r="S38">
        <v>8.4</v>
      </c>
      <c r="T38">
        <v>0.34599999999999997</v>
      </c>
      <c r="U38">
        <v>127</v>
      </c>
      <c r="V38">
        <v>2396</v>
      </c>
      <c r="W38">
        <v>467793</v>
      </c>
    </row>
    <row r="39" spans="1:23" x14ac:dyDescent="0.45">
      <c r="A39" t="s">
        <v>58</v>
      </c>
      <c r="B39" t="s">
        <v>26</v>
      </c>
      <c r="C39">
        <v>390</v>
      </c>
      <c r="D39" s="19">
        <v>6.7000000000000004E-2</v>
      </c>
      <c r="E39" s="19">
        <v>0.17899999999999999</v>
      </c>
      <c r="F39">
        <v>0.37</v>
      </c>
      <c r="G39">
        <v>0.30299999999999999</v>
      </c>
      <c r="H39">
        <v>0.35599999999999998</v>
      </c>
      <c r="I39">
        <v>0.433</v>
      </c>
      <c r="J39">
        <v>0.79</v>
      </c>
      <c r="K39">
        <v>0.13100000000000001</v>
      </c>
      <c r="L39">
        <v>4.3</v>
      </c>
      <c r="M39">
        <v>0.35399999999999998</v>
      </c>
      <c r="N39">
        <v>-0.9</v>
      </c>
      <c r="O39">
        <v>-0.2</v>
      </c>
      <c r="Q39">
        <v>-0.3</v>
      </c>
      <c r="R39">
        <v>57</v>
      </c>
      <c r="S39">
        <v>10.8</v>
      </c>
      <c r="T39">
        <v>0.34499999999999997</v>
      </c>
      <c r="U39">
        <v>127</v>
      </c>
      <c r="V39">
        <v>19955</v>
      </c>
      <c r="W39">
        <v>666158</v>
      </c>
    </row>
    <row r="40" spans="1:23" x14ac:dyDescent="0.45">
      <c r="A40" t="s">
        <v>85</v>
      </c>
      <c r="B40" t="s">
        <v>86</v>
      </c>
      <c r="C40">
        <v>380</v>
      </c>
      <c r="D40" s="19">
        <v>0.11799999999999999</v>
      </c>
      <c r="E40" s="19">
        <v>0.247</v>
      </c>
      <c r="F40">
        <v>0.48</v>
      </c>
      <c r="G40">
        <v>0.255</v>
      </c>
      <c r="H40">
        <v>0.34699999999999998</v>
      </c>
      <c r="I40">
        <v>0.46100000000000002</v>
      </c>
      <c r="J40">
        <v>0.80800000000000005</v>
      </c>
      <c r="K40">
        <v>0.20599999999999999</v>
      </c>
      <c r="L40">
        <v>5.4</v>
      </c>
      <c r="M40">
        <v>0.309</v>
      </c>
      <c r="N40">
        <v>0.6</v>
      </c>
      <c r="O40">
        <v>0.1</v>
      </c>
      <c r="Q40">
        <v>0.5</v>
      </c>
      <c r="R40">
        <v>56</v>
      </c>
      <c r="S40">
        <v>11.7</v>
      </c>
      <c r="T40">
        <v>0.34899999999999998</v>
      </c>
      <c r="U40">
        <v>127</v>
      </c>
      <c r="V40">
        <v>10815</v>
      </c>
      <c r="W40">
        <v>595777</v>
      </c>
    </row>
    <row r="41" spans="1:23" x14ac:dyDescent="0.45">
      <c r="A41" t="s">
        <v>180</v>
      </c>
      <c r="B41" t="s">
        <v>78</v>
      </c>
      <c r="C41">
        <v>342</v>
      </c>
      <c r="D41" s="19">
        <v>0.123</v>
      </c>
      <c r="E41" s="19">
        <v>0.161</v>
      </c>
      <c r="F41">
        <v>0.76</v>
      </c>
      <c r="G41">
        <v>0.251</v>
      </c>
      <c r="H41">
        <v>0.34799999999999998</v>
      </c>
      <c r="I41">
        <v>0.44400000000000001</v>
      </c>
      <c r="J41">
        <v>0.79200000000000004</v>
      </c>
      <c r="K41">
        <v>0.193</v>
      </c>
      <c r="L41">
        <v>3.2</v>
      </c>
      <c r="M41">
        <v>0.26600000000000001</v>
      </c>
      <c r="N41">
        <v>-0.1</v>
      </c>
      <c r="O41">
        <v>0.2</v>
      </c>
      <c r="Q41">
        <v>0.1</v>
      </c>
      <c r="R41">
        <v>50</v>
      </c>
      <c r="S41">
        <v>9.6999999999999993</v>
      </c>
      <c r="T41">
        <v>0.34599999999999997</v>
      </c>
      <c r="U41">
        <v>127</v>
      </c>
      <c r="V41">
        <v>16578</v>
      </c>
      <c r="W41">
        <v>650490</v>
      </c>
    </row>
    <row r="42" spans="1:23" x14ac:dyDescent="0.45">
      <c r="A42" t="s">
        <v>171</v>
      </c>
      <c r="B42" t="s">
        <v>47</v>
      </c>
      <c r="C42">
        <v>306</v>
      </c>
      <c r="D42" s="19">
        <v>7.4999999999999997E-2</v>
      </c>
      <c r="E42" s="19">
        <v>0.25800000000000001</v>
      </c>
      <c r="F42">
        <v>0.28999999999999998</v>
      </c>
      <c r="G42">
        <v>0.26300000000000001</v>
      </c>
      <c r="H42">
        <v>0.32400000000000001</v>
      </c>
      <c r="I42">
        <v>0.5</v>
      </c>
      <c r="J42">
        <v>0.82399999999999995</v>
      </c>
      <c r="K42">
        <v>0.23699999999999999</v>
      </c>
      <c r="L42">
        <v>1.5</v>
      </c>
      <c r="M42">
        <v>0.308</v>
      </c>
      <c r="N42">
        <v>0.8</v>
      </c>
      <c r="O42">
        <v>0.3</v>
      </c>
      <c r="Q42">
        <v>-0.5</v>
      </c>
      <c r="R42">
        <v>46</v>
      </c>
      <c r="S42">
        <v>10.199999999999999</v>
      </c>
      <c r="T42">
        <v>0.35199999999999998</v>
      </c>
      <c r="U42">
        <v>126</v>
      </c>
      <c r="V42">
        <v>16505</v>
      </c>
      <c r="W42">
        <v>656305</v>
      </c>
    </row>
    <row r="43" spans="1:23" x14ac:dyDescent="0.45">
      <c r="A43" t="s">
        <v>1117</v>
      </c>
      <c r="B43" t="s">
        <v>68</v>
      </c>
      <c r="C43">
        <v>309</v>
      </c>
      <c r="D43" s="19">
        <v>5.8000000000000003E-2</v>
      </c>
      <c r="E43" s="19">
        <v>0.16200000000000001</v>
      </c>
      <c r="F43">
        <v>0.36</v>
      </c>
      <c r="G43">
        <v>0.30199999999999999</v>
      </c>
      <c r="H43">
        <v>0.36799999999999999</v>
      </c>
      <c r="I43">
        <v>0.436</v>
      </c>
      <c r="J43">
        <v>0.80400000000000005</v>
      </c>
      <c r="K43">
        <v>0.13500000000000001</v>
      </c>
      <c r="L43">
        <v>7.9</v>
      </c>
      <c r="M43">
        <v>0.34799999999999998</v>
      </c>
      <c r="N43">
        <v>0.1</v>
      </c>
      <c r="O43">
        <v>0.1</v>
      </c>
      <c r="Q43">
        <v>0.8</v>
      </c>
      <c r="R43">
        <v>46</v>
      </c>
      <c r="S43">
        <v>10.1</v>
      </c>
      <c r="T43">
        <v>0.35099999999999998</v>
      </c>
      <c r="U43">
        <v>125</v>
      </c>
      <c r="V43">
        <v>18360</v>
      </c>
      <c r="W43">
        <v>663586</v>
      </c>
    </row>
    <row r="44" spans="1:23" x14ac:dyDescent="0.45">
      <c r="A44" t="s">
        <v>1088</v>
      </c>
      <c r="B44" t="s">
        <v>86</v>
      </c>
      <c r="C44">
        <v>384</v>
      </c>
      <c r="D44" s="19">
        <v>7.2999999999999995E-2</v>
      </c>
      <c r="E44" s="19">
        <v>0.26300000000000001</v>
      </c>
      <c r="F44">
        <v>0.28000000000000003</v>
      </c>
      <c r="G44">
        <v>0.27100000000000002</v>
      </c>
      <c r="H44">
        <v>0.32600000000000001</v>
      </c>
      <c r="I44">
        <v>0.48599999999999999</v>
      </c>
      <c r="J44">
        <v>0.81100000000000005</v>
      </c>
      <c r="K44">
        <v>0.214</v>
      </c>
      <c r="L44">
        <v>3.7</v>
      </c>
      <c r="M44">
        <v>0.32800000000000001</v>
      </c>
      <c r="Q44">
        <v>-0.3</v>
      </c>
      <c r="R44">
        <v>56</v>
      </c>
      <c r="S44">
        <v>10.7</v>
      </c>
      <c r="T44">
        <v>0.34499999999999997</v>
      </c>
      <c r="U44">
        <v>124</v>
      </c>
      <c r="V44">
        <v>22515</v>
      </c>
      <c r="W44">
        <v>671218</v>
      </c>
    </row>
    <row r="45" spans="1:23" x14ac:dyDescent="0.45">
      <c r="A45" t="s">
        <v>52</v>
      </c>
      <c r="B45" t="s">
        <v>53</v>
      </c>
      <c r="C45">
        <v>386</v>
      </c>
      <c r="D45" s="19">
        <v>0.109</v>
      </c>
      <c r="E45" s="19">
        <v>0.153</v>
      </c>
      <c r="F45">
        <v>0.71</v>
      </c>
      <c r="G45">
        <v>0.247</v>
      </c>
      <c r="H45">
        <v>0.35499999999999998</v>
      </c>
      <c r="I45">
        <v>0.42899999999999999</v>
      </c>
      <c r="J45">
        <v>0.78400000000000003</v>
      </c>
      <c r="K45">
        <v>0.182</v>
      </c>
      <c r="L45">
        <v>4</v>
      </c>
      <c r="M45">
        <v>0.25700000000000001</v>
      </c>
      <c r="N45">
        <v>-0.8</v>
      </c>
      <c r="O45">
        <v>-0.5</v>
      </c>
      <c r="Q45">
        <v>0.4</v>
      </c>
      <c r="R45">
        <v>55</v>
      </c>
      <c r="S45">
        <v>10</v>
      </c>
      <c r="T45">
        <v>0.34300000000000003</v>
      </c>
      <c r="U45">
        <v>124</v>
      </c>
      <c r="V45">
        <v>19251</v>
      </c>
      <c r="W45">
        <v>624413</v>
      </c>
    </row>
    <row r="46" spans="1:23" x14ac:dyDescent="0.45">
      <c r="A46" t="s">
        <v>137</v>
      </c>
      <c r="B46" t="s">
        <v>98</v>
      </c>
      <c r="C46">
        <v>306</v>
      </c>
      <c r="D46" s="19">
        <v>7.4999999999999997E-2</v>
      </c>
      <c r="E46" s="19">
        <v>0.23499999999999999</v>
      </c>
      <c r="F46">
        <v>0.32</v>
      </c>
      <c r="G46">
        <v>0.27</v>
      </c>
      <c r="H46">
        <v>0.33300000000000002</v>
      </c>
      <c r="I46">
        <v>0.432</v>
      </c>
      <c r="J46">
        <v>0.76500000000000001</v>
      </c>
      <c r="K46">
        <v>0.16200000000000001</v>
      </c>
      <c r="L46">
        <v>5</v>
      </c>
      <c r="M46">
        <v>0.32300000000000001</v>
      </c>
      <c r="N46">
        <v>-0.6</v>
      </c>
      <c r="O46">
        <v>0.2</v>
      </c>
      <c r="Q46">
        <v>1.4</v>
      </c>
      <c r="R46">
        <v>42</v>
      </c>
      <c r="S46">
        <v>5.8</v>
      </c>
      <c r="T46">
        <v>0.33400000000000002</v>
      </c>
      <c r="U46">
        <v>124</v>
      </c>
      <c r="V46">
        <v>12552</v>
      </c>
      <c r="W46">
        <v>553993</v>
      </c>
    </row>
    <row r="47" spans="1:23" x14ac:dyDescent="0.45">
      <c r="A47" t="s">
        <v>142</v>
      </c>
      <c r="B47" t="s">
        <v>121</v>
      </c>
      <c r="C47">
        <v>336</v>
      </c>
      <c r="D47" s="19">
        <v>7.6999999999999999E-2</v>
      </c>
      <c r="E47" s="19">
        <v>0.28000000000000003</v>
      </c>
      <c r="F47">
        <v>0.28000000000000003</v>
      </c>
      <c r="G47">
        <v>0.28100000000000003</v>
      </c>
      <c r="H47">
        <v>0.33900000000000002</v>
      </c>
      <c r="I47">
        <v>0.48799999999999999</v>
      </c>
      <c r="J47">
        <v>0.82799999999999996</v>
      </c>
      <c r="K47">
        <v>0.20799999999999999</v>
      </c>
      <c r="L47">
        <v>7.3</v>
      </c>
      <c r="M47">
        <v>0.36299999999999999</v>
      </c>
      <c r="N47">
        <v>-0.4</v>
      </c>
      <c r="O47">
        <v>-0.4</v>
      </c>
      <c r="Q47">
        <v>2.8</v>
      </c>
      <c r="R47">
        <v>50</v>
      </c>
      <c r="S47">
        <v>10.9</v>
      </c>
      <c r="T47">
        <v>0.35099999999999998</v>
      </c>
      <c r="U47">
        <v>124</v>
      </c>
      <c r="V47">
        <v>11737</v>
      </c>
      <c r="W47">
        <v>592206</v>
      </c>
    </row>
    <row r="48" spans="1:23" x14ac:dyDescent="0.45">
      <c r="A48" t="s">
        <v>154</v>
      </c>
      <c r="B48" t="s">
        <v>105</v>
      </c>
      <c r="C48">
        <v>358</v>
      </c>
      <c r="D48" s="19">
        <v>6.4000000000000001E-2</v>
      </c>
      <c r="E48" s="19">
        <v>0.20100000000000001</v>
      </c>
      <c r="F48">
        <v>0.32</v>
      </c>
      <c r="G48">
        <v>0.25900000000000001</v>
      </c>
      <c r="H48">
        <v>0.33800000000000002</v>
      </c>
      <c r="I48">
        <v>0.45900000000000002</v>
      </c>
      <c r="J48">
        <v>0.79700000000000004</v>
      </c>
      <c r="K48">
        <v>0.19900000000000001</v>
      </c>
      <c r="L48">
        <v>6.6</v>
      </c>
      <c r="M48">
        <v>0.29399999999999998</v>
      </c>
      <c r="N48">
        <v>-0.5</v>
      </c>
      <c r="O48">
        <v>0.2</v>
      </c>
      <c r="Q48">
        <v>2.7</v>
      </c>
      <c r="R48">
        <v>52</v>
      </c>
      <c r="S48">
        <v>10.1</v>
      </c>
      <c r="T48">
        <v>0.34599999999999997</v>
      </c>
      <c r="U48">
        <v>124</v>
      </c>
      <c r="V48">
        <v>17988</v>
      </c>
      <c r="W48">
        <v>663886</v>
      </c>
    </row>
    <row r="49" spans="1:23" x14ac:dyDescent="0.45">
      <c r="A49" t="s">
        <v>164</v>
      </c>
      <c r="B49" t="s">
        <v>103</v>
      </c>
      <c r="C49">
        <v>400</v>
      </c>
      <c r="D49" s="19">
        <v>0.108</v>
      </c>
      <c r="E49" s="19">
        <v>0.27800000000000002</v>
      </c>
      <c r="F49">
        <v>0.39</v>
      </c>
      <c r="G49">
        <v>0.23799999999999999</v>
      </c>
      <c r="H49">
        <v>0.33</v>
      </c>
      <c r="I49">
        <v>0.45600000000000002</v>
      </c>
      <c r="J49">
        <v>0.78600000000000003</v>
      </c>
      <c r="K49">
        <v>0.218</v>
      </c>
      <c r="L49">
        <v>3</v>
      </c>
      <c r="M49">
        <v>0.28999999999999998</v>
      </c>
      <c r="N49">
        <v>0.6</v>
      </c>
      <c r="O49">
        <v>-0.1</v>
      </c>
      <c r="Q49">
        <v>-0.3</v>
      </c>
      <c r="R49">
        <v>56</v>
      </c>
      <c r="S49">
        <v>9.1999999999999993</v>
      </c>
      <c r="T49">
        <v>0.33900000000000002</v>
      </c>
      <c r="U49">
        <v>122</v>
      </c>
      <c r="V49">
        <v>5235</v>
      </c>
      <c r="W49">
        <v>457759</v>
      </c>
    </row>
    <row r="50" spans="1:23" x14ac:dyDescent="0.45">
      <c r="A50" t="s">
        <v>157</v>
      </c>
      <c r="B50" t="s">
        <v>121</v>
      </c>
      <c r="C50">
        <v>385</v>
      </c>
      <c r="D50" s="19">
        <v>6.8000000000000005E-2</v>
      </c>
      <c r="E50" s="19">
        <v>0.24199999999999999</v>
      </c>
      <c r="F50">
        <v>0.28000000000000003</v>
      </c>
      <c r="G50">
        <v>0.28599999999999998</v>
      </c>
      <c r="H50">
        <v>0.34499999999999997</v>
      </c>
      <c r="I50">
        <v>0.46</v>
      </c>
      <c r="J50">
        <v>0.80500000000000005</v>
      </c>
      <c r="K50">
        <v>0.17399999999999999</v>
      </c>
      <c r="L50">
        <v>4.5999999999999996</v>
      </c>
      <c r="M50">
        <v>0.34799999999999998</v>
      </c>
      <c r="N50">
        <v>0</v>
      </c>
      <c r="O50">
        <v>0.3</v>
      </c>
      <c r="Q50">
        <v>-0.4</v>
      </c>
      <c r="R50">
        <v>57</v>
      </c>
      <c r="S50">
        <v>11.5</v>
      </c>
      <c r="T50">
        <v>0.34699999999999998</v>
      </c>
      <c r="U50">
        <v>121</v>
      </c>
      <c r="V50">
        <v>6184</v>
      </c>
      <c r="W50">
        <v>502110</v>
      </c>
    </row>
    <row r="51" spans="1:23" x14ac:dyDescent="0.45">
      <c r="A51" t="s">
        <v>40</v>
      </c>
      <c r="B51" t="s">
        <v>41</v>
      </c>
      <c r="C51">
        <v>411</v>
      </c>
      <c r="D51" s="19">
        <v>9.7000000000000003E-2</v>
      </c>
      <c r="E51" s="19">
        <v>0.29399999999999998</v>
      </c>
      <c r="F51">
        <v>0.33</v>
      </c>
      <c r="G51">
        <v>0.26500000000000001</v>
      </c>
      <c r="H51">
        <v>0.34100000000000003</v>
      </c>
      <c r="I51">
        <v>0.48099999999999998</v>
      </c>
      <c r="J51">
        <v>0.82199999999999995</v>
      </c>
      <c r="K51">
        <v>0.216</v>
      </c>
      <c r="L51">
        <v>8.1999999999999993</v>
      </c>
      <c r="M51">
        <v>0.35799999999999998</v>
      </c>
      <c r="N51">
        <v>0.6</v>
      </c>
      <c r="O51">
        <v>0.3</v>
      </c>
      <c r="Q51">
        <v>1.8</v>
      </c>
      <c r="R51">
        <v>62</v>
      </c>
      <c r="S51">
        <v>13.8</v>
      </c>
      <c r="T51">
        <v>0.35199999999999998</v>
      </c>
      <c r="U51">
        <v>121</v>
      </c>
      <c r="V51">
        <v>26668</v>
      </c>
      <c r="W51">
        <v>682829</v>
      </c>
    </row>
    <row r="52" spans="1:23" x14ac:dyDescent="0.45">
      <c r="A52" t="s">
        <v>150</v>
      </c>
      <c r="B52" t="s">
        <v>96</v>
      </c>
      <c r="C52">
        <v>330</v>
      </c>
      <c r="D52" s="19">
        <v>0.115</v>
      </c>
      <c r="E52" s="19">
        <v>0.255</v>
      </c>
      <c r="F52">
        <v>0.45</v>
      </c>
      <c r="G52">
        <v>0.26</v>
      </c>
      <c r="H52">
        <v>0.34499999999999997</v>
      </c>
      <c r="I52">
        <v>0.432</v>
      </c>
      <c r="J52">
        <v>0.77700000000000002</v>
      </c>
      <c r="K52">
        <v>0.17100000000000001</v>
      </c>
      <c r="L52">
        <v>3.1</v>
      </c>
      <c r="M52">
        <v>0.33300000000000002</v>
      </c>
      <c r="N52">
        <v>0.1</v>
      </c>
      <c r="O52">
        <v>0.3</v>
      </c>
      <c r="Q52">
        <v>-0.5</v>
      </c>
      <c r="R52">
        <v>46</v>
      </c>
      <c r="S52">
        <v>7.6</v>
      </c>
      <c r="T52">
        <v>0.33900000000000002</v>
      </c>
      <c r="U52">
        <v>120</v>
      </c>
      <c r="V52">
        <v>18839</v>
      </c>
      <c r="W52">
        <v>647304</v>
      </c>
    </row>
    <row r="53" spans="1:23" x14ac:dyDescent="0.45">
      <c r="A53" t="s">
        <v>185</v>
      </c>
      <c r="B53" t="s">
        <v>68</v>
      </c>
      <c r="C53">
        <v>316</v>
      </c>
      <c r="D53" s="19">
        <v>5.0999999999999997E-2</v>
      </c>
      <c r="E53" s="19">
        <v>0.184</v>
      </c>
      <c r="F53">
        <v>0.28000000000000003</v>
      </c>
      <c r="G53">
        <v>0.29799999999999999</v>
      </c>
      <c r="H53">
        <v>0.33900000000000002</v>
      </c>
      <c r="I53">
        <v>0.46200000000000002</v>
      </c>
      <c r="J53">
        <v>0.80100000000000005</v>
      </c>
      <c r="K53">
        <v>0.16400000000000001</v>
      </c>
      <c r="L53">
        <v>4.5</v>
      </c>
      <c r="M53">
        <v>0.33500000000000002</v>
      </c>
      <c r="N53">
        <v>0.1</v>
      </c>
      <c r="O53">
        <v>-0.1</v>
      </c>
      <c r="Q53">
        <v>-0.2</v>
      </c>
      <c r="R53">
        <v>46</v>
      </c>
      <c r="S53">
        <v>8.5</v>
      </c>
      <c r="T53">
        <v>0.34399999999999997</v>
      </c>
      <c r="U53">
        <v>120</v>
      </c>
      <c r="V53">
        <v>14221</v>
      </c>
      <c r="W53">
        <v>624585</v>
      </c>
    </row>
    <row r="54" spans="1:23" x14ac:dyDescent="0.45">
      <c r="A54" t="s">
        <v>1084</v>
      </c>
      <c r="B54" t="s">
        <v>103</v>
      </c>
      <c r="C54">
        <v>352</v>
      </c>
      <c r="D54" s="19">
        <v>0.111</v>
      </c>
      <c r="E54" s="19">
        <v>0.28699999999999998</v>
      </c>
      <c r="F54">
        <v>0.39</v>
      </c>
      <c r="G54">
        <v>0.24099999999999999</v>
      </c>
      <c r="H54">
        <v>0.33500000000000002</v>
      </c>
      <c r="I54">
        <v>0.432</v>
      </c>
      <c r="J54">
        <v>0.76800000000000002</v>
      </c>
      <c r="K54">
        <v>0.191</v>
      </c>
      <c r="L54">
        <v>1.8</v>
      </c>
      <c r="M54">
        <v>0.314</v>
      </c>
      <c r="Q54">
        <v>-0.7</v>
      </c>
      <c r="R54">
        <v>48</v>
      </c>
      <c r="S54">
        <v>7</v>
      </c>
      <c r="T54">
        <v>0.33500000000000002</v>
      </c>
      <c r="U54">
        <v>120</v>
      </c>
      <c r="V54">
        <v>26319</v>
      </c>
      <c r="W54">
        <v>683737</v>
      </c>
    </row>
    <row r="55" spans="1:23" x14ac:dyDescent="0.45">
      <c r="A55" t="s">
        <v>1077</v>
      </c>
      <c r="B55" t="s">
        <v>84</v>
      </c>
      <c r="C55">
        <v>317</v>
      </c>
      <c r="D55" s="19">
        <v>7.2999999999999995E-2</v>
      </c>
      <c r="E55" s="19">
        <v>0.28100000000000003</v>
      </c>
      <c r="F55">
        <v>0.26</v>
      </c>
      <c r="G55">
        <v>0.26400000000000001</v>
      </c>
      <c r="H55">
        <v>0.31900000000000001</v>
      </c>
      <c r="I55">
        <v>0.49</v>
      </c>
      <c r="J55">
        <v>0.80800000000000005</v>
      </c>
      <c r="K55">
        <v>0.22600000000000001</v>
      </c>
      <c r="L55">
        <v>4.9000000000000004</v>
      </c>
      <c r="M55">
        <v>0.32800000000000001</v>
      </c>
      <c r="N55">
        <v>-0.7</v>
      </c>
      <c r="O55">
        <v>-0.2</v>
      </c>
      <c r="Q55">
        <v>0.5</v>
      </c>
      <c r="R55">
        <v>46</v>
      </c>
      <c r="S55">
        <v>8.5</v>
      </c>
      <c r="T55">
        <v>0.34399999999999997</v>
      </c>
      <c r="U55">
        <v>119</v>
      </c>
      <c r="V55">
        <v>13066</v>
      </c>
      <c r="W55">
        <v>606192</v>
      </c>
    </row>
    <row r="56" spans="1:23" x14ac:dyDescent="0.45">
      <c r="A56" t="s">
        <v>112</v>
      </c>
      <c r="B56" t="s">
        <v>76</v>
      </c>
      <c r="C56">
        <v>366</v>
      </c>
      <c r="D56" s="19">
        <v>0.107</v>
      </c>
      <c r="E56" s="19">
        <v>0.18</v>
      </c>
      <c r="F56">
        <v>0.59</v>
      </c>
      <c r="G56">
        <v>0.24</v>
      </c>
      <c r="H56">
        <v>0.32500000000000001</v>
      </c>
      <c r="I56">
        <v>0.434</v>
      </c>
      <c r="J56">
        <v>0.75900000000000001</v>
      </c>
      <c r="K56">
        <v>0.19400000000000001</v>
      </c>
      <c r="L56">
        <v>3.6</v>
      </c>
      <c r="M56">
        <v>0.26700000000000002</v>
      </c>
      <c r="N56">
        <v>-0.8</v>
      </c>
      <c r="O56">
        <v>0.3</v>
      </c>
      <c r="Q56">
        <v>-1.3</v>
      </c>
      <c r="R56">
        <v>49</v>
      </c>
      <c r="S56">
        <v>5.9</v>
      </c>
      <c r="T56">
        <v>0.33100000000000002</v>
      </c>
      <c r="U56">
        <v>119</v>
      </c>
      <c r="V56">
        <v>31837</v>
      </c>
      <c r="W56">
        <v>807799</v>
      </c>
    </row>
    <row r="57" spans="1:23" x14ac:dyDescent="0.45">
      <c r="A57" t="s">
        <v>210</v>
      </c>
      <c r="B57" t="s">
        <v>1336</v>
      </c>
      <c r="C57">
        <v>305</v>
      </c>
      <c r="D57" s="19">
        <v>0.115</v>
      </c>
      <c r="E57" s="19">
        <v>0.17699999999999999</v>
      </c>
      <c r="F57">
        <v>0.65</v>
      </c>
      <c r="G57">
        <v>0.26400000000000001</v>
      </c>
      <c r="H57">
        <v>0.37</v>
      </c>
      <c r="I57">
        <v>0.36399999999999999</v>
      </c>
      <c r="J57">
        <v>0.73499999999999999</v>
      </c>
      <c r="K57">
        <v>0.10100000000000001</v>
      </c>
      <c r="L57">
        <v>1.2</v>
      </c>
      <c r="M57">
        <v>0.313</v>
      </c>
      <c r="N57">
        <v>0.1</v>
      </c>
      <c r="O57">
        <v>-0.2</v>
      </c>
      <c r="Q57">
        <v>-0.7</v>
      </c>
      <c r="R57">
        <v>41</v>
      </c>
      <c r="S57">
        <v>4.9000000000000004</v>
      </c>
      <c r="T57">
        <v>0.33100000000000002</v>
      </c>
      <c r="U57">
        <v>119</v>
      </c>
      <c r="V57">
        <v>20391</v>
      </c>
      <c r="W57">
        <v>671277</v>
      </c>
    </row>
    <row r="58" spans="1:23" x14ac:dyDescent="0.45">
      <c r="A58" t="s">
        <v>83</v>
      </c>
      <c r="B58" t="s">
        <v>1336</v>
      </c>
      <c r="C58">
        <v>341</v>
      </c>
      <c r="D58" s="19">
        <v>8.2000000000000003E-2</v>
      </c>
      <c r="E58" s="19">
        <v>0.246</v>
      </c>
      <c r="F58">
        <v>0.33</v>
      </c>
      <c r="G58">
        <v>0.26800000000000002</v>
      </c>
      <c r="H58">
        <v>0.33100000000000002</v>
      </c>
      <c r="I58">
        <v>0.46100000000000002</v>
      </c>
      <c r="J58">
        <v>0.79300000000000004</v>
      </c>
      <c r="K58">
        <v>0.19400000000000001</v>
      </c>
      <c r="L58">
        <v>6.6</v>
      </c>
      <c r="M58">
        <v>0.32100000000000001</v>
      </c>
      <c r="N58">
        <v>0.4</v>
      </c>
      <c r="O58">
        <v>0.3</v>
      </c>
      <c r="Q58">
        <v>2.5</v>
      </c>
      <c r="R58">
        <v>48</v>
      </c>
      <c r="S58">
        <v>8</v>
      </c>
      <c r="T58">
        <v>0.34</v>
      </c>
      <c r="U58">
        <v>119</v>
      </c>
      <c r="V58">
        <v>19238</v>
      </c>
      <c r="W58">
        <v>666971</v>
      </c>
    </row>
    <row r="59" spans="1:23" x14ac:dyDescent="0.45">
      <c r="A59" t="s">
        <v>1091</v>
      </c>
      <c r="B59" t="s">
        <v>41</v>
      </c>
      <c r="C59">
        <v>315</v>
      </c>
      <c r="D59" s="19">
        <v>8.8999999999999996E-2</v>
      </c>
      <c r="E59" s="19">
        <v>0.21299999999999999</v>
      </c>
      <c r="F59">
        <v>0.42</v>
      </c>
      <c r="G59">
        <v>0.26300000000000001</v>
      </c>
      <c r="H59">
        <v>0.34</v>
      </c>
      <c r="I59">
        <v>0.46600000000000003</v>
      </c>
      <c r="J59">
        <v>0.80600000000000005</v>
      </c>
      <c r="K59">
        <v>0.20300000000000001</v>
      </c>
      <c r="L59">
        <v>2.4</v>
      </c>
      <c r="M59">
        <v>0.30199999999999999</v>
      </c>
      <c r="N59">
        <v>-0.1</v>
      </c>
      <c r="O59">
        <v>0.3</v>
      </c>
      <c r="Q59">
        <v>-0.6</v>
      </c>
      <c r="R59">
        <v>47</v>
      </c>
      <c r="S59">
        <v>9.5</v>
      </c>
      <c r="T59">
        <v>0.34799999999999998</v>
      </c>
      <c r="U59">
        <v>118</v>
      </c>
      <c r="V59">
        <v>5417</v>
      </c>
      <c r="W59">
        <v>514888</v>
      </c>
    </row>
    <row r="60" spans="1:23" x14ac:dyDescent="0.45">
      <c r="A60" t="s">
        <v>1095</v>
      </c>
      <c r="B60" t="s">
        <v>30</v>
      </c>
      <c r="C60">
        <v>293</v>
      </c>
      <c r="D60" s="19">
        <v>8.5000000000000006E-2</v>
      </c>
      <c r="E60" s="19">
        <v>0.23200000000000001</v>
      </c>
      <c r="F60">
        <v>0.37</v>
      </c>
      <c r="G60">
        <v>0.26900000000000002</v>
      </c>
      <c r="H60">
        <v>0.33400000000000002</v>
      </c>
      <c r="I60">
        <v>0.439</v>
      </c>
      <c r="J60">
        <v>0.77400000000000002</v>
      </c>
      <c r="K60">
        <v>0.17</v>
      </c>
      <c r="L60">
        <v>3.3</v>
      </c>
      <c r="M60">
        <v>0.32800000000000001</v>
      </c>
      <c r="N60">
        <v>0.7</v>
      </c>
      <c r="O60">
        <v>0.1</v>
      </c>
      <c r="Q60">
        <v>-0.6</v>
      </c>
      <c r="R60">
        <v>40</v>
      </c>
      <c r="S60">
        <v>6</v>
      </c>
      <c r="T60">
        <v>0.33600000000000002</v>
      </c>
      <c r="U60">
        <v>118</v>
      </c>
      <c r="V60">
        <v>26477</v>
      </c>
      <c r="W60">
        <v>687462</v>
      </c>
    </row>
    <row r="61" spans="1:23" x14ac:dyDescent="0.45">
      <c r="A61" t="s">
        <v>1098</v>
      </c>
      <c r="B61" t="s">
        <v>61</v>
      </c>
      <c r="C61">
        <v>356</v>
      </c>
      <c r="D61" s="19">
        <v>0.115</v>
      </c>
      <c r="E61" s="19">
        <v>0.216</v>
      </c>
      <c r="F61">
        <v>0.53</v>
      </c>
      <c r="G61">
        <v>0.26500000000000001</v>
      </c>
      <c r="H61">
        <v>0.35399999999999998</v>
      </c>
      <c r="I61">
        <v>0.39800000000000002</v>
      </c>
      <c r="J61">
        <v>0.752</v>
      </c>
      <c r="K61">
        <v>0.13300000000000001</v>
      </c>
      <c r="L61">
        <v>2.8</v>
      </c>
      <c r="M61">
        <v>0.32</v>
      </c>
      <c r="N61">
        <v>0.2</v>
      </c>
      <c r="O61">
        <v>0</v>
      </c>
      <c r="Q61">
        <v>-0.6</v>
      </c>
      <c r="R61">
        <v>48</v>
      </c>
      <c r="S61">
        <v>6.3</v>
      </c>
      <c r="T61">
        <v>0.33300000000000002</v>
      </c>
      <c r="U61">
        <v>117</v>
      </c>
      <c r="V61">
        <v>31347</v>
      </c>
      <c r="W61">
        <v>687263</v>
      </c>
    </row>
    <row r="62" spans="1:23" x14ac:dyDescent="0.45">
      <c r="A62" t="s">
        <v>206</v>
      </c>
      <c r="B62" t="s">
        <v>70</v>
      </c>
      <c r="C62">
        <v>364</v>
      </c>
      <c r="D62" s="19">
        <v>9.6000000000000002E-2</v>
      </c>
      <c r="E62" s="19">
        <v>0.19800000000000001</v>
      </c>
      <c r="F62">
        <v>0.49</v>
      </c>
      <c r="G62">
        <v>0.23599999999999999</v>
      </c>
      <c r="H62">
        <v>0.32200000000000001</v>
      </c>
      <c r="I62">
        <v>0.435</v>
      </c>
      <c r="J62">
        <v>0.75700000000000001</v>
      </c>
      <c r="K62">
        <v>0.19900000000000001</v>
      </c>
      <c r="L62">
        <v>5.7</v>
      </c>
      <c r="M62">
        <v>0.25600000000000001</v>
      </c>
      <c r="N62">
        <v>-0.1</v>
      </c>
      <c r="O62">
        <v>-0.3</v>
      </c>
      <c r="Q62">
        <v>0.3</v>
      </c>
      <c r="R62">
        <v>49</v>
      </c>
      <c r="S62">
        <v>5.8</v>
      </c>
      <c r="T62">
        <v>0.33</v>
      </c>
      <c r="U62">
        <v>117</v>
      </c>
      <c r="V62">
        <v>21523</v>
      </c>
      <c r="W62">
        <v>663697</v>
      </c>
    </row>
    <row r="63" spans="1:23" x14ac:dyDescent="0.45">
      <c r="A63" t="s">
        <v>91</v>
      </c>
      <c r="B63" t="s">
        <v>61</v>
      </c>
      <c r="C63">
        <v>340</v>
      </c>
      <c r="D63" s="19">
        <v>8.5000000000000006E-2</v>
      </c>
      <c r="E63" s="19">
        <v>0.2</v>
      </c>
      <c r="F63">
        <v>0.43</v>
      </c>
      <c r="G63">
        <v>0.26200000000000001</v>
      </c>
      <c r="H63">
        <v>0.34300000000000003</v>
      </c>
      <c r="I63">
        <v>0.41299999999999998</v>
      </c>
      <c r="J63">
        <v>0.75600000000000001</v>
      </c>
      <c r="K63">
        <v>0.151</v>
      </c>
      <c r="L63">
        <v>3.8</v>
      </c>
      <c r="M63">
        <v>0.30599999999999999</v>
      </c>
      <c r="N63">
        <v>0.4</v>
      </c>
      <c r="O63">
        <v>0.3</v>
      </c>
      <c r="Q63">
        <v>0.1</v>
      </c>
      <c r="R63">
        <v>46</v>
      </c>
      <c r="S63">
        <v>5.8</v>
      </c>
      <c r="T63">
        <v>0.33200000000000002</v>
      </c>
      <c r="U63">
        <v>116</v>
      </c>
      <c r="V63">
        <v>24610</v>
      </c>
      <c r="W63">
        <v>680757</v>
      </c>
    </row>
    <row r="64" spans="1:23" x14ac:dyDescent="0.45">
      <c r="A64" t="s">
        <v>202</v>
      </c>
      <c r="B64" t="s">
        <v>1336</v>
      </c>
      <c r="C64">
        <v>337</v>
      </c>
      <c r="D64" s="19">
        <v>0.13100000000000001</v>
      </c>
      <c r="E64" s="19">
        <v>0.26400000000000001</v>
      </c>
      <c r="F64">
        <v>0.49</v>
      </c>
      <c r="G64">
        <v>0.23599999999999999</v>
      </c>
      <c r="H64">
        <v>0.33900000000000002</v>
      </c>
      <c r="I64">
        <v>0.42399999999999999</v>
      </c>
      <c r="J64">
        <v>0.76300000000000001</v>
      </c>
      <c r="K64">
        <v>0.188</v>
      </c>
      <c r="L64">
        <v>3.7</v>
      </c>
      <c r="M64">
        <v>0.3</v>
      </c>
      <c r="N64">
        <v>-0.5</v>
      </c>
      <c r="O64">
        <v>0.1</v>
      </c>
      <c r="Q64">
        <v>-0.4</v>
      </c>
      <c r="R64">
        <v>46</v>
      </c>
      <c r="S64">
        <v>6.4</v>
      </c>
      <c r="T64">
        <v>0.33400000000000002</v>
      </c>
      <c r="U64">
        <v>116</v>
      </c>
      <c r="V64">
        <v>9847</v>
      </c>
      <c r="W64">
        <v>457705</v>
      </c>
    </row>
    <row r="65" spans="1:23" x14ac:dyDescent="0.45">
      <c r="A65" t="s">
        <v>1100</v>
      </c>
      <c r="B65" t="s">
        <v>45</v>
      </c>
      <c r="C65">
        <v>314</v>
      </c>
      <c r="D65" s="19">
        <v>5.3999999999999999E-2</v>
      </c>
      <c r="E65" s="19">
        <v>0.17799999999999999</v>
      </c>
      <c r="F65">
        <v>0.3</v>
      </c>
      <c r="G65">
        <v>0.27300000000000002</v>
      </c>
      <c r="H65">
        <v>0.318</v>
      </c>
      <c r="I65">
        <v>0.45700000000000002</v>
      </c>
      <c r="J65">
        <v>0.77600000000000002</v>
      </c>
      <c r="K65">
        <v>0.184</v>
      </c>
      <c r="L65">
        <v>4.8</v>
      </c>
      <c r="M65">
        <v>0.29499999999999998</v>
      </c>
      <c r="N65">
        <v>0.7</v>
      </c>
      <c r="O65">
        <v>-0.1</v>
      </c>
      <c r="Q65">
        <v>0.4</v>
      </c>
      <c r="R65">
        <v>43</v>
      </c>
      <c r="S65">
        <v>6.2</v>
      </c>
      <c r="T65">
        <v>0.33500000000000002</v>
      </c>
      <c r="U65">
        <v>115</v>
      </c>
      <c r="V65">
        <v>24679</v>
      </c>
      <c r="W65">
        <v>680977</v>
      </c>
    </row>
    <row r="66" spans="1:23" x14ac:dyDescent="0.45">
      <c r="A66" t="s">
        <v>1080</v>
      </c>
      <c r="B66" t="s">
        <v>64</v>
      </c>
      <c r="C66">
        <v>335</v>
      </c>
      <c r="D66" s="19">
        <v>0.128</v>
      </c>
      <c r="E66" s="19">
        <v>0.29899999999999999</v>
      </c>
      <c r="F66">
        <v>0.43</v>
      </c>
      <c r="G66">
        <v>0.24</v>
      </c>
      <c r="H66">
        <v>0.33500000000000002</v>
      </c>
      <c r="I66">
        <v>0.497</v>
      </c>
      <c r="J66">
        <v>0.83199999999999996</v>
      </c>
      <c r="K66">
        <v>0.25700000000000001</v>
      </c>
      <c r="L66">
        <v>6.1</v>
      </c>
      <c r="M66">
        <v>0.29099999999999998</v>
      </c>
      <c r="N66">
        <v>0.4</v>
      </c>
      <c r="O66">
        <v>0</v>
      </c>
      <c r="Q66">
        <v>0.4</v>
      </c>
      <c r="R66">
        <v>51</v>
      </c>
      <c r="S66">
        <v>11.7</v>
      </c>
      <c r="T66">
        <v>0.35399999999999998</v>
      </c>
      <c r="U66">
        <v>115</v>
      </c>
      <c r="V66">
        <v>20454</v>
      </c>
      <c r="W66">
        <v>665862</v>
      </c>
    </row>
    <row r="67" spans="1:23" x14ac:dyDescent="0.45">
      <c r="A67" t="s">
        <v>170</v>
      </c>
      <c r="B67" t="s">
        <v>90</v>
      </c>
      <c r="C67">
        <v>360</v>
      </c>
      <c r="D67" s="19">
        <v>6.0999999999999999E-2</v>
      </c>
      <c r="E67" s="19">
        <v>0.114</v>
      </c>
      <c r="F67">
        <v>0.54</v>
      </c>
      <c r="G67">
        <v>0.28799999999999998</v>
      </c>
      <c r="H67">
        <v>0.34399999999999997</v>
      </c>
      <c r="I67">
        <v>0.41199999999999998</v>
      </c>
      <c r="J67">
        <v>0.75700000000000001</v>
      </c>
      <c r="K67">
        <v>0.124</v>
      </c>
      <c r="L67">
        <v>3.2</v>
      </c>
      <c r="M67">
        <v>0.311</v>
      </c>
      <c r="N67">
        <v>-0.3</v>
      </c>
      <c r="O67">
        <v>0.3</v>
      </c>
      <c r="Q67">
        <v>-1.2</v>
      </c>
      <c r="R67">
        <v>49</v>
      </c>
      <c r="S67">
        <v>6.2</v>
      </c>
      <c r="T67">
        <v>0.33200000000000002</v>
      </c>
      <c r="U67">
        <v>115</v>
      </c>
      <c r="V67">
        <v>25479</v>
      </c>
      <c r="W67">
        <v>686668</v>
      </c>
    </row>
    <row r="68" spans="1:23" x14ac:dyDescent="0.45">
      <c r="A68" t="s">
        <v>196</v>
      </c>
      <c r="B68" t="s">
        <v>90</v>
      </c>
      <c r="C68">
        <v>375</v>
      </c>
      <c r="D68" s="19">
        <v>5.8999999999999997E-2</v>
      </c>
      <c r="E68" s="19">
        <v>0.245</v>
      </c>
      <c r="F68">
        <v>0.24</v>
      </c>
      <c r="G68">
        <v>0.26100000000000001</v>
      </c>
      <c r="H68">
        <v>0.30499999999999999</v>
      </c>
      <c r="I68">
        <v>0.46899999999999997</v>
      </c>
      <c r="J68">
        <v>0.77400000000000002</v>
      </c>
      <c r="K68">
        <v>0.20699999999999999</v>
      </c>
      <c r="L68">
        <v>3.6</v>
      </c>
      <c r="M68">
        <v>0.309</v>
      </c>
      <c r="N68">
        <v>0.1</v>
      </c>
      <c r="O68">
        <v>-0.3</v>
      </c>
      <c r="Q68">
        <v>0.6</v>
      </c>
      <c r="R68">
        <v>50</v>
      </c>
      <c r="S68">
        <v>6.3</v>
      </c>
      <c r="T68">
        <v>0.33100000000000002</v>
      </c>
      <c r="U68">
        <v>114</v>
      </c>
      <c r="V68">
        <v>27676</v>
      </c>
      <c r="W68">
        <v>686469</v>
      </c>
    </row>
    <row r="69" spans="1:23" x14ac:dyDescent="0.45">
      <c r="A69" t="s">
        <v>175</v>
      </c>
      <c r="B69" t="s">
        <v>41</v>
      </c>
      <c r="C69">
        <v>382</v>
      </c>
      <c r="D69" s="19">
        <v>0.115</v>
      </c>
      <c r="E69" s="19">
        <v>0.20899999999999999</v>
      </c>
      <c r="F69">
        <v>0.55000000000000004</v>
      </c>
      <c r="G69">
        <v>0.255</v>
      </c>
      <c r="H69">
        <v>0.35399999999999998</v>
      </c>
      <c r="I69">
        <v>0.42499999999999999</v>
      </c>
      <c r="J69">
        <v>0.78</v>
      </c>
      <c r="K69">
        <v>0.17100000000000001</v>
      </c>
      <c r="L69">
        <v>5.0999999999999996</v>
      </c>
      <c r="M69">
        <v>0.3</v>
      </c>
      <c r="N69">
        <v>0.1</v>
      </c>
      <c r="O69">
        <v>0.1</v>
      </c>
      <c r="Q69">
        <v>0.8</v>
      </c>
      <c r="R69">
        <v>54</v>
      </c>
      <c r="S69">
        <v>9.5</v>
      </c>
      <c r="T69">
        <v>0.34100000000000003</v>
      </c>
      <c r="U69">
        <v>114</v>
      </c>
      <c r="V69">
        <v>16252</v>
      </c>
      <c r="W69">
        <v>607208</v>
      </c>
    </row>
    <row r="70" spans="1:23" x14ac:dyDescent="0.45">
      <c r="A70" t="s">
        <v>187</v>
      </c>
      <c r="B70" t="s">
        <v>121</v>
      </c>
      <c r="C70">
        <v>290</v>
      </c>
      <c r="D70" s="19">
        <v>0.107</v>
      </c>
      <c r="E70" s="19">
        <v>0.255</v>
      </c>
      <c r="F70">
        <v>0.42</v>
      </c>
      <c r="G70">
        <v>0.24399999999999999</v>
      </c>
      <c r="H70">
        <v>0.33100000000000002</v>
      </c>
      <c r="I70">
        <v>0.441</v>
      </c>
      <c r="J70">
        <v>0.77200000000000002</v>
      </c>
      <c r="K70">
        <v>0.19700000000000001</v>
      </c>
      <c r="L70">
        <v>3.9</v>
      </c>
      <c r="M70">
        <v>0.29399999999999998</v>
      </c>
      <c r="N70">
        <v>0.1</v>
      </c>
      <c r="O70">
        <v>0.1</v>
      </c>
      <c r="Q70">
        <v>-0.6</v>
      </c>
      <c r="R70">
        <v>40</v>
      </c>
      <c r="S70">
        <v>5.9</v>
      </c>
      <c r="T70">
        <v>0.33600000000000002</v>
      </c>
      <c r="U70">
        <v>113</v>
      </c>
      <c r="V70">
        <v>12856</v>
      </c>
      <c r="W70">
        <v>543807</v>
      </c>
    </row>
    <row r="71" spans="1:23" x14ac:dyDescent="0.45">
      <c r="A71" t="s">
        <v>219</v>
      </c>
      <c r="B71" t="s">
        <v>166</v>
      </c>
      <c r="C71">
        <v>350</v>
      </c>
      <c r="D71" s="19">
        <v>6.6000000000000003E-2</v>
      </c>
      <c r="E71" s="19">
        <v>0.2</v>
      </c>
      <c r="F71">
        <v>0.33</v>
      </c>
      <c r="G71">
        <v>0.26800000000000002</v>
      </c>
      <c r="H71">
        <v>0.317</v>
      </c>
      <c r="I71">
        <v>0.44500000000000001</v>
      </c>
      <c r="J71">
        <v>0.76300000000000001</v>
      </c>
      <c r="K71">
        <v>0.17799999999999999</v>
      </c>
      <c r="L71">
        <v>2</v>
      </c>
      <c r="M71">
        <v>0.30199999999999999</v>
      </c>
      <c r="N71">
        <v>0.1</v>
      </c>
      <c r="O71">
        <v>-0.5</v>
      </c>
      <c r="Q71">
        <v>-0.4</v>
      </c>
      <c r="R71">
        <v>46</v>
      </c>
      <c r="S71">
        <v>5</v>
      </c>
      <c r="T71">
        <v>0.32800000000000001</v>
      </c>
      <c r="U71">
        <v>113</v>
      </c>
      <c r="V71">
        <v>12927</v>
      </c>
      <c r="W71">
        <v>607043</v>
      </c>
    </row>
    <row r="72" spans="1:23" x14ac:dyDescent="0.45">
      <c r="A72" t="s">
        <v>146</v>
      </c>
      <c r="B72" t="s">
        <v>49</v>
      </c>
      <c r="C72">
        <v>363</v>
      </c>
      <c r="D72" s="19">
        <v>8.7999999999999995E-2</v>
      </c>
      <c r="E72" s="19">
        <v>0.16500000000000001</v>
      </c>
      <c r="F72">
        <v>0.53</v>
      </c>
      <c r="G72">
        <v>0.24199999999999999</v>
      </c>
      <c r="H72">
        <v>0.315</v>
      </c>
      <c r="I72">
        <v>0.437</v>
      </c>
      <c r="J72">
        <v>0.752</v>
      </c>
      <c r="K72">
        <v>0.19600000000000001</v>
      </c>
      <c r="L72">
        <v>3.6</v>
      </c>
      <c r="M72">
        <v>0.251</v>
      </c>
      <c r="N72">
        <v>-0.2</v>
      </c>
      <c r="O72">
        <v>0.1</v>
      </c>
      <c r="Q72">
        <v>0</v>
      </c>
      <c r="R72">
        <v>47</v>
      </c>
      <c r="S72">
        <v>4.5999999999999996</v>
      </c>
      <c r="T72">
        <v>0.32600000000000001</v>
      </c>
      <c r="U72">
        <v>113</v>
      </c>
      <c r="V72">
        <v>23697</v>
      </c>
      <c r="W72">
        <v>677594</v>
      </c>
    </row>
    <row r="73" spans="1:23" x14ac:dyDescent="0.45">
      <c r="A73" t="s">
        <v>221</v>
      </c>
      <c r="B73" t="s">
        <v>45</v>
      </c>
      <c r="C73">
        <v>379</v>
      </c>
      <c r="D73" s="19">
        <v>5.2999999999999999E-2</v>
      </c>
      <c r="E73" s="19">
        <v>0.20300000000000001</v>
      </c>
      <c r="F73">
        <v>0.26</v>
      </c>
      <c r="G73">
        <v>0.26700000000000002</v>
      </c>
      <c r="H73">
        <v>0.317</v>
      </c>
      <c r="I73">
        <v>0.45700000000000002</v>
      </c>
      <c r="J73">
        <v>0.77400000000000002</v>
      </c>
      <c r="K73">
        <v>0.19</v>
      </c>
      <c r="L73">
        <v>4.4000000000000004</v>
      </c>
      <c r="M73">
        <v>0.308</v>
      </c>
      <c r="N73">
        <v>-0.3</v>
      </c>
      <c r="O73">
        <v>0</v>
      </c>
      <c r="Q73">
        <v>0.2</v>
      </c>
      <c r="R73">
        <v>51</v>
      </c>
      <c r="S73">
        <v>6.5</v>
      </c>
      <c r="T73">
        <v>0.33200000000000002</v>
      </c>
      <c r="U73">
        <v>113</v>
      </c>
      <c r="V73">
        <v>16442</v>
      </c>
      <c r="W73">
        <v>656811</v>
      </c>
    </row>
    <row r="74" spans="1:23" x14ac:dyDescent="0.45">
      <c r="A74" t="s">
        <v>1099</v>
      </c>
      <c r="B74" t="s">
        <v>118</v>
      </c>
      <c r="C74">
        <v>350</v>
      </c>
      <c r="D74" s="19">
        <v>6.6000000000000003E-2</v>
      </c>
      <c r="E74" s="19">
        <v>0.189</v>
      </c>
      <c r="F74">
        <v>0.35</v>
      </c>
      <c r="G74">
        <v>0.25700000000000001</v>
      </c>
      <c r="H74">
        <v>0.309</v>
      </c>
      <c r="I74">
        <v>0.44900000000000001</v>
      </c>
      <c r="J74">
        <v>0.75700000000000001</v>
      </c>
      <c r="K74">
        <v>0.192</v>
      </c>
      <c r="L74">
        <v>5.3</v>
      </c>
      <c r="M74">
        <v>0.28499999999999998</v>
      </c>
      <c r="N74">
        <v>0.5</v>
      </c>
      <c r="O74">
        <v>-0.3</v>
      </c>
      <c r="Q74">
        <v>0</v>
      </c>
      <c r="R74">
        <v>46</v>
      </c>
      <c r="S74">
        <v>4.4000000000000004</v>
      </c>
      <c r="T74">
        <v>0.32600000000000001</v>
      </c>
      <c r="U74">
        <v>113</v>
      </c>
      <c r="V74">
        <v>27615</v>
      </c>
      <c r="W74">
        <v>676475</v>
      </c>
    </row>
    <row r="75" spans="1:23" x14ac:dyDescent="0.45">
      <c r="A75" t="s">
        <v>184</v>
      </c>
      <c r="B75" t="s">
        <v>28</v>
      </c>
      <c r="C75">
        <v>353</v>
      </c>
      <c r="D75" s="19">
        <v>5.3999999999999999E-2</v>
      </c>
      <c r="E75" s="19">
        <v>0.13</v>
      </c>
      <c r="F75">
        <v>0.41</v>
      </c>
      <c r="G75">
        <v>0.27800000000000002</v>
      </c>
      <c r="H75">
        <v>0.315</v>
      </c>
      <c r="I75">
        <v>0.46600000000000003</v>
      </c>
      <c r="J75">
        <v>0.78100000000000003</v>
      </c>
      <c r="K75">
        <v>0.188</v>
      </c>
      <c r="L75">
        <v>2.6</v>
      </c>
      <c r="M75">
        <v>0.28000000000000003</v>
      </c>
      <c r="N75">
        <v>-0.2</v>
      </c>
      <c r="O75">
        <v>0.1</v>
      </c>
      <c r="Q75">
        <v>-0.4</v>
      </c>
      <c r="R75">
        <v>48</v>
      </c>
      <c r="S75">
        <v>6.1</v>
      </c>
      <c r="T75">
        <v>0.33200000000000002</v>
      </c>
      <c r="U75">
        <v>112</v>
      </c>
      <c r="V75">
        <v>29591</v>
      </c>
      <c r="W75">
        <v>681297</v>
      </c>
    </row>
    <row r="76" spans="1:23" x14ac:dyDescent="0.45">
      <c r="A76" t="s">
        <v>130</v>
      </c>
      <c r="B76" t="s">
        <v>125</v>
      </c>
      <c r="C76">
        <v>319</v>
      </c>
      <c r="D76" s="19">
        <v>0.05</v>
      </c>
      <c r="E76" s="19">
        <v>0.14399999999999999</v>
      </c>
      <c r="F76">
        <v>0.35</v>
      </c>
      <c r="G76">
        <v>0.28799999999999998</v>
      </c>
      <c r="H76">
        <v>0.32300000000000001</v>
      </c>
      <c r="I76">
        <v>0.44400000000000001</v>
      </c>
      <c r="J76">
        <v>0.76700000000000002</v>
      </c>
      <c r="K76">
        <v>0.156</v>
      </c>
      <c r="L76">
        <v>5.4</v>
      </c>
      <c r="M76">
        <v>0.312</v>
      </c>
      <c r="N76">
        <v>-0.2</v>
      </c>
      <c r="O76">
        <v>0.1</v>
      </c>
      <c r="Q76">
        <v>0.6</v>
      </c>
      <c r="R76">
        <v>42</v>
      </c>
      <c r="S76">
        <v>4.7</v>
      </c>
      <c r="T76">
        <v>0.32900000000000001</v>
      </c>
      <c r="U76">
        <v>112</v>
      </c>
      <c r="V76">
        <v>33189</v>
      </c>
      <c r="W76">
        <v>694384</v>
      </c>
    </row>
    <row r="77" spans="1:23" x14ac:dyDescent="0.45">
      <c r="A77" t="s">
        <v>1097</v>
      </c>
      <c r="B77" t="s">
        <v>1336</v>
      </c>
      <c r="C77">
        <v>367</v>
      </c>
      <c r="D77" s="19">
        <v>0.09</v>
      </c>
      <c r="E77" s="19">
        <v>0.27</v>
      </c>
      <c r="F77">
        <v>0.33</v>
      </c>
      <c r="G77">
        <v>0.254</v>
      </c>
      <c r="H77">
        <v>0.33200000000000002</v>
      </c>
      <c r="I77">
        <v>0.41799999999999998</v>
      </c>
      <c r="J77">
        <v>0.75</v>
      </c>
      <c r="K77">
        <v>0.16400000000000001</v>
      </c>
      <c r="L77">
        <v>6.9</v>
      </c>
      <c r="M77">
        <v>0.33600000000000002</v>
      </c>
      <c r="N77">
        <v>-0.1</v>
      </c>
      <c r="O77">
        <v>0.3</v>
      </c>
      <c r="Q77">
        <v>-1.4</v>
      </c>
      <c r="R77">
        <v>48</v>
      </c>
      <c r="S77">
        <v>4.9000000000000004</v>
      </c>
      <c r="T77">
        <v>0.32700000000000001</v>
      </c>
      <c r="U77">
        <v>111</v>
      </c>
      <c r="V77">
        <v>26396</v>
      </c>
      <c r="W77">
        <v>669701</v>
      </c>
    </row>
    <row r="78" spans="1:23" x14ac:dyDescent="0.45">
      <c r="A78" t="s">
        <v>1114</v>
      </c>
      <c r="B78" t="s">
        <v>49</v>
      </c>
      <c r="C78">
        <v>373</v>
      </c>
      <c r="D78" s="19">
        <v>9.7000000000000003E-2</v>
      </c>
      <c r="E78" s="19">
        <v>9.9000000000000005E-2</v>
      </c>
      <c r="F78">
        <v>0.97</v>
      </c>
      <c r="G78">
        <v>0.26200000000000001</v>
      </c>
      <c r="H78">
        <v>0.34</v>
      </c>
      <c r="I78">
        <v>0.38900000000000001</v>
      </c>
      <c r="J78">
        <v>0.72799999999999998</v>
      </c>
      <c r="K78">
        <v>0.127</v>
      </c>
      <c r="L78">
        <v>4.8</v>
      </c>
      <c r="M78">
        <v>0.27</v>
      </c>
      <c r="N78">
        <v>1.3</v>
      </c>
      <c r="O78">
        <v>-0.1</v>
      </c>
      <c r="Q78">
        <v>0.2</v>
      </c>
      <c r="R78">
        <v>48</v>
      </c>
      <c r="S78">
        <v>3.7</v>
      </c>
      <c r="T78">
        <v>0.32300000000000001</v>
      </c>
      <c r="U78">
        <v>111</v>
      </c>
      <c r="V78">
        <v>25845</v>
      </c>
      <c r="W78">
        <v>669911</v>
      </c>
    </row>
    <row r="79" spans="1:23" x14ac:dyDescent="0.45">
      <c r="A79" t="s">
        <v>1087</v>
      </c>
      <c r="B79" t="s">
        <v>35</v>
      </c>
      <c r="C79">
        <v>305</v>
      </c>
      <c r="D79" s="19">
        <v>0.10199999999999999</v>
      </c>
      <c r="E79" s="19">
        <v>0.14799999999999999</v>
      </c>
      <c r="F79">
        <v>0.69</v>
      </c>
      <c r="G79">
        <v>0.253</v>
      </c>
      <c r="H79">
        <v>0.33100000000000002</v>
      </c>
      <c r="I79">
        <v>0.39800000000000002</v>
      </c>
      <c r="J79">
        <v>0.72899999999999998</v>
      </c>
      <c r="K79">
        <v>0.14499999999999999</v>
      </c>
      <c r="L79">
        <v>4.7</v>
      </c>
      <c r="M79">
        <v>0.27700000000000002</v>
      </c>
      <c r="N79">
        <v>0.3</v>
      </c>
      <c r="O79">
        <v>0.2</v>
      </c>
      <c r="Q79">
        <v>-0.4</v>
      </c>
      <c r="R79">
        <v>38</v>
      </c>
      <c r="S79">
        <v>2.2999999999999998</v>
      </c>
      <c r="T79">
        <v>0.32</v>
      </c>
      <c r="U79">
        <v>110</v>
      </c>
      <c r="V79">
        <v>19913</v>
      </c>
      <c r="W79">
        <v>660821</v>
      </c>
    </row>
    <row r="80" spans="1:23" x14ac:dyDescent="0.45">
      <c r="A80" t="s">
        <v>192</v>
      </c>
      <c r="B80" t="s">
        <v>32</v>
      </c>
      <c r="C80">
        <v>366</v>
      </c>
      <c r="D80" s="19">
        <v>0.109</v>
      </c>
      <c r="E80" s="19">
        <v>0.18</v>
      </c>
      <c r="F80">
        <v>0.61</v>
      </c>
      <c r="G80">
        <v>0.26800000000000002</v>
      </c>
      <c r="H80">
        <v>0.34499999999999997</v>
      </c>
      <c r="I80">
        <v>0.39100000000000001</v>
      </c>
      <c r="J80">
        <v>0.73599999999999999</v>
      </c>
      <c r="K80">
        <v>0.123</v>
      </c>
      <c r="L80">
        <v>1.6</v>
      </c>
      <c r="M80">
        <v>0.308</v>
      </c>
      <c r="N80">
        <v>0.4</v>
      </c>
      <c r="O80">
        <v>0.1</v>
      </c>
      <c r="Q80">
        <v>-1.6</v>
      </c>
      <c r="R80">
        <v>47</v>
      </c>
      <c r="S80">
        <v>3.9</v>
      </c>
      <c r="T80">
        <v>0.32400000000000001</v>
      </c>
      <c r="U80">
        <v>110</v>
      </c>
      <c r="V80">
        <v>13145</v>
      </c>
      <c r="W80">
        <v>605137</v>
      </c>
    </row>
    <row r="81" spans="1:23" x14ac:dyDescent="0.45">
      <c r="A81" t="s">
        <v>44</v>
      </c>
      <c r="B81" t="s">
        <v>45</v>
      </c>
      <c r="C81">
        <v>341</v>
      </c>
      <c r="D81" s="19">
        <v>6.5000000000000002E-2</v>
      </c>
      <c r="E81" s="19">
        <v>0.13200000000000001</v>
      </c>
      <c r="F81">
        <v>0.49</v>
      </c>
      <c r="G81">
        <v>0.27500000000000002</v>
      </c>
      <c r="H81">
        <v>0.32600000000000001</v>
      </c>
      <c r="I81">
        <v>0.435</v>
      </c>
      <c r="J81">
        <v>0.76</v>
      </c>
      <c r="K81">
        <v>0.16</v>
      </c>
      <c r="L81">
        <v>3.3</v>
      </c>
      <c r="M81">
        <v>0.29699999999999999</v>
      </c>
      <c r="N81">
        <v>0.2</v>
      </c>
      <c r="O81">
        <v>-0.2</v>
      </c>
      <c r="Q81">
        <v>-0.4</v>
      </c>
      <c r="R81">
        <v>45</v>
      </c>
      <c r="S81">
        <v>4.7</v>
      </c>
      <c r="T81">
        <v>0.32800000000000001</v>
      </c>
      <c r="U81">
        <v>110</v>
      </c>
      <c r="V81">
        <v>17338</v>
      </c>
      <c r="W81">
        <v>650489</v>
      </c>
    </row>
    <row r="82" spans="1:23" x14ac:dyDescent="0.45">
      <c r="A82" t="s">
        <v>79</v>
      </c>
      <c r="B82" t="s">
        <v>35</v>
      </c>
      <c r="C82">
        <v>343</v>
      </c>
      <c r="D82" s="19">
        <v>0.09</v>
      </c>
      <c r="E82" s="19">
        <v>0.30599999999999999</v>
      </c>
      <c r="F82">
        <v>0.3</v>
      </c>
      <c r="G82">
        <v>0.23499999999999999</v>
      </c>
      <c r="H82">
        <v>0.315</v>
      </c>
      <c r="I82">
        <v>0.41799999999999998</v>
      </c>
      <c r="J82">
        <v>0.73299999999999998</v>
      </c>
      <c r="K82">
        <v>0.183</v>
      </c>
      <c r="L82">
        <v>5.6</v>
      </c>
      <c r="M82">
        <v>0.309</v>
      </c>
      <c r="N82">
        <v>0.1</v>
      </c>
      <c r="O82">
        <v>-0.1</v>
      </c>
      <c r="Q82">
        <v>-0.9</v>
      </c>
      <c r="R82">
        <v>43</v>
      </c>
      <c r="S82">
        <v>2.4</v>
      </c>
      <c r="T82">
        <v>0.31900000000000001</v>
      </c>
      <c r="U82">
        <v>110</v>
      </c>
      <c r="V82">
        <v>9777</v>
      </c>
      <c r="W82">
        <v>571448</v>
      </c>
    </row>
    <row r="83" spans="1:23" x14ac:dyDescent="0.45">
      <c r="A83" t="s">
        <v>158</v>
      </c>
      <c r="B83" t="s">
        <v>96</v>
      </c>
      <c r="C83">
        <v>336</v>
      </c>
      <c r="D83" s="19">
        <v>7.0999999999999994E-2</v>
      </c>
      <c r="E83" s="19">
        <v>0.14599999999999999</v>
      </c>
      <c r="F83">
        <v>0.49</v>
      </c>
      <c r="G83">
        <v>0.27700000000000002</v>
      </c>
      <c r="H83">
        <v>0.33</v>
      </c>
      <c r="I83">
        <v>0.41699999999999998</v>
      </c>
      <c r="J83">
        <v>0.747</v>
      </c>
      <c r="K83">
        <v>0.14000000000000001</v>
      </c>
      <c r="L83">
        <v>4.5999999999999996</v>
      </c>
      <c r="M83">
        <v>0.30199999999999999</v>
      </c>
      <c r="N83">
        <v>-0.1</v>
      </c>
      <c r="O83">
        <v>0.1</v>
      </c>
      <c r="Q83">
        <v>0.3</v>
      </c>
      <c r="R83">
        <v>43</v>
      </c>
      <c r="S83">
        <v>3.4</v>
      </c>
      <c r="T83">
        <v>0.32300000000000001</v>
      </c>
      <c r="U83">
        <v>110</v>
      </c>
      <c r="V83">
        <v>27899</v>
      </c>
      <c r="W83">
        <v>690993</v>
      </c>
    </row>
    <row r="84" spans="1:23" x14ac:dyDescent="0.45">
      <c r="A84" t="s">
        <v>167</v>
      </c>
      <c r="B84" t="s">
        <v>47</v>
      </c>
      <c r="C84">
        <v>401</v>
      </c>
      <c r="D84" s="19">
        <v>8.6999999999999994E-2</v>
      </c>
      <c r="E84" s="19">
        <v>0.24399999999999999</v>
      </c>
      <c r="F84">
        <v>0.36</v>
      </c>
      <c r="G84">
        <v>0.24</v>
      </c>
      <c r="H84">
        <v>0.312</v>
      </c>
      <c r="I84">
        <v>0.45500000000000002</v>
      </c>
      <c r="J84">
        <v>0.76700000000000002</v>
      </c>
      <c r="K84">
        <v>0.215</v>
      </c>
      <c r="L84">
        <v>1.4</v>
      </c>
      <c r="M84">
        <v>0.27600000000000002</v>
      </c>
      <c r="N84">
        <v>-0.6</v>
      </c>
      <c r="O84">
        <v>-0.2</v>
      </c>
      <c r="Q84">
        <v>-0.6</v>
      </c>
      <c r="R84">
        <v>53</v>
      </c>
      <c r="S84">
        <v>5.4</v>
      </c>
      <c r="T84">
        <v>0.32700000000000001</v>
      </c>
      <c r="U84">
        <v>109</v>
      </c>
      <c r="V84">
        <v>20503</v>
      </c>
      <c r="W84">
        <v>661388</v>
      </c>
    </row>
    <row r="85" spans="1:23" x14ac:dyDescent="0.45">
      <c r="A85" t="s">
        <v>1110</v>
      </c>
      <c r="B85" t="s">
        <v>68</v>
      </c>
      <c r="C85">
        <v>291</v>
      </c>
      <c r="D85" s="19">
        <v>8.8999999999999996E-2</v>
      </c>
      <c r="E85" s="19">
        <v>0.158</v>
      </c>
      <c r="F85">
        <v>0.56999999999999995</v>
      </c>
      <c r="G85">
        <v>0.28499999999999998</v>
      </c>
      <c r="H85">
        <v>0.35</v>
      </c>
      <c r="I85">
        <v>0.39500000000000002</v>
      </c>
      <c r="J85">
        <v>0.745</v>
      </c>
      <c r="K85">
        <v>0.111</v>
      </c>
      <c r="L85">
        <v>6.1</v>
      </c>
      <c r="M85">
        <v>0.33</v>
      </c>
      <c r="N85">
        <v>0.3</v>
      </c>
      <c r="O85">
        <v>-0.2</v>
      </c>
      <c r="Q85">
        <v>0.6</v>
      </c>
      <c r="R85">
        <v>38</v>
      </c>
      <c r="S85">
        <v>3.7</v>
      </c>
      <c r="T85">
        <v>0.32600000000000001</v>
      </c>
      <c r="U85">
        <v>108</v>
      </c>
      <c r="V85">
        <v>21618</v>
      </c>
      <c r="W85">
        <v>664761</v>
      </c>
    </row>
    <row r="86" spans="1:23" x14ac:dyDescent="0.45">
      <c r="A86" t="s">
        <v>1111</v>
      </c>
      <c r="B86" t="s">
        <v>118</v>
      </c>
      <c r="C86">
        <v>343</v>
      </c>
      <c r="D86" s="19">
        <v>5.8000000000000003E-2</v>
      </c>
      <c r="E86" s="19">
        <v>0.21</v>
      </c>
      <c r="F86">
        <v>0.28000000000000003</v>
      </c>
      <c r="G86">
        <v>0.27</v>
      </c>
      <c r="H86">
        <v>0.315</v>
      </c>
      <c r="I86">
        <v>0.41899999999999998</v>
      </c>
      <c r="J86">
        <v>0.73399999999999999</v>
      </c>
      <c r="K86">
        <v>0.14899999999999999</v>
      </c>
      <c r="L86">
        <v>4.9000000000000004</v>
      </c>
      <c r="M86">
        <v>0.318</v>
      </c>
      <c r="N86">
        <v>-0.2</v>
      </c>
      <c r="O86">
        <v>0.2</v>
      </c>
      <c r="Q86">
        <v>0.1</v>
      </c>
      <c r="R86">
        <v>43</v>
      </c>
      <c r="S86">
        <v>2.4</v>
      </c>
      <c r="T86">
        <v>0.31900000000000001</v>
      </c>
      <c r="U86">
        <v>108</v>
      </c>
      <c r="V86">
        <v>17907</v>
      </c>
      <c r="W86">
        <v>663898</v>
      </c>
    </row>
    <row r="87" spans="1:23" x14ac:dyDescent="0.45">
      <c r="A87" t="s">
        <v>81</v>
      </c>
      <c r="B87" t="s">
        <v>64</v>
      </c>
      <c r="C87">
        <v>356</v>
      </c>
      <c r="D87" s="19">
        <v>7.5999999999999998E-2</v>
      </c>
      <c r="E87" s="19">
        <v>0.25800000000000001</v>
      </c>
      <c r="F87">
        <v>0.28999999999999998</v>
      </c>
      <c r="G87">
        <v>0.26800000000000002</v>
      </c>
      <c r="H87">
        <v>0.32400000000000001</v>
      </c>
      <c r="I87">
        <v>0.48299999999999998</v>
      </c>
      <c r="J87">
        <v>0.80700000000000005</v>
      </c>
      <c r="K87">
        <v>0.215</v>
      </c>
      <c r="L87">
        <v>6.1</v>
      </c>
      <c r="M87">
        <v>0.318</v>
      </c>
      <c r="N87">
        <v>0.5</v>
      </c>
      <c r="O87">
        <v>-0.1</v>
      </c>
      <c r="Q87">
        <v>0.9</v>
      </c>
      <c r="R87">
        <v>51</v>
      </c>
      <c r="S87">
        <v>9.5</v>
      </c>
      <c r="T87">
        <v>0.34300000000000003</v>
      </c>
      <c r="U87">
        <v>108</v>
      </c>
      <c r="V87">
        <v>22799</v>
      </c>
      <c r="W87">
        <v>672695</v>
      </c>
    </row>
    <row r="88" spans="1:23" x14ac:dyDescent="0.45">
      <c r="A88" t="s">
        <v>37</v>
      </c>
      <c r="B88" t="s">
        <v>38</v>
      </c>
      <c r="C88">
        <v>387</v>
      </c>
      <c r="D88" s="19">
        <v>0.106</v>
      </c>
      <c r="E88" s="19">
        <v>0.20699999999999999</v>
      </c>
      <c r="F88">
        <v>0.51</v>
      </c>
      <c r="G88">
        <v>0.24299999999999999</v>
      </c>
      <c r="H88">
        <v>0.32600000000000001</v>
      </c>
      <c r="I88">
        <v>0.42</v>
      </c>
      <c r="J88">
        <v>0.746</v>
      </c>
      <c r="K88">
        <v>0.17699999999999999</v>
      </c>
      <c r="L88">
        <v>3.5</v>
      </c>
      <c r="M88">
        <v>0.28199999999999997</v>
      </c>
      <c r="N88">
        <v>-0.8</v>
      </c>
      <c r="O88">
        <v>-0.2</v>
      </c>
      <c r="Q88">
        <v>-0.9</v>
      </c>
      <c r="R88">
        <v>50</v>
      </c>
      <c r="S88">
        <v>4.4000000000000004</v>
      </c>
      <c r="T88">
        <v>0.32400000000000001</v>
      </c>
      <c r="U88">
        <v>108</v>
      </c>
      <c r="V88">
        <v>18015</v>
      </c>
      <c r="W88">
        <v>657557</v>
      </c>
    </row>
    <row r="89" spans="1:23" x14ac:dyDescent="0.45">
      <c r="A89" t="s">
        <v>97</v>
      </c>
      <c r="B89" t="s">
        <v>98</v>
      </c>
      <c r="C89">
        <v>371</v>
      </c>
      <c r="D89" s="19">
        <v>0.11600000000000001</v>
      </c>
      <c r="E89" s="19">
        <v>0.27200000000000002</v>
      </c>
      <c r="F89">
        <v>0.43</v>
      </c>
      <c r="G89">
        <v>0.20899999999999999</v>
      </c>
      <c r="H89">
        <v>0.307</v>
      </c>
      <c r="I89">
        <v>0.41299999999999998</v>
      </c>
      <c r="J89">
        <v>0.72</v>
      </c>
      <c r="K89">
        <v>0.20300000000000001</v>
      </c>
      <c r="L89">
        <v>3.3</v>
      </c>
      <c r="M89">
        <v>0.23899999999999999</v>
      </c>
      <c r="N89">
        <v>-0.2</v>
      </c>
      <c r="O89">
        <v>0</v>
      </c>
      <c r="Q89">
        <v>0.2</v>
      </c>
      <c r="R89">
        <v>44</v>
      </c>
      <c r="S89">
        <v>-0.1</v>
      </c>
      <c r="T89">
        <v>0.31</v>
      </c>
      <c r="U89">
        <v>107</v>
      </c>
      <c r="V89">
        <v>26197</v>
      </c>
      <c r="W89">
        <v>683734</v>
      </c>
    </row>
    <row r="90" spans="1:23" x14ac:dyDescent="0.45">
      <c r="A90" t="s">
        <v>1096</v>
      </c>
      <c r="B90" t="s">
        <v>90</v>
      </c>
      <c r="C90">
        <v>391</v>
      </c>
      <c r="D90" s="19">
        <v>6.0999999999999999E-2</v>
      </c>
      <c r="E90" s="19">
        <v>0.123</v>
      </c>
      <c r="F90">
        <v>0.5</v>
      </c>
      <c r="G90">
        <v>0.26400000000000001</v>
      </c>
      <c r="H90">
        <v>0.311</v>
      </c>
      <c r="I90">
        <v>0.433</v>
      </c>
      <c r="J90">
        <v>0.74399999999999999</v>
      </c>
      <c r="K90">
        <v>0.16900000000000001</v>
      </c>
      <c r="L90">
        <v>3.8</v>
      </c>
      <c r="M90">
        <v>0.26200000000000001</v>
      </c>
      <c r="N90">
        <v>0</v>
      </c>
      <c r="O90">
        <v>0.2</v>
      </c>
      <c r="Q90">
        <v>-0.5</v>
      </c>
      <c r="R90">
        <v>49</v>
      </c>
      <c r="S90">
        <v>3.1</v>
      </c>
      <c r="T90">
        <v>0.32</v>
      </c>
      <c r="U90">
        <v>107</v>
      </c>
      <c r="V90">
        <v>19566</v>
      </c>
      <c r="W90">
        <v>663993</v>
      </c>
    </row>
    <row r="91" spans="1:23" x14ac:dyDescent="0.45">
      <c r="A91" t="s">
        <v>1094</v>
      </c>
      <c r="B91" t="s">
        <v>61</v>
      </c>
      <c r="C91">
        <v>349</v>
      </c>
      <c r="D91" s="19">
        <v>8.5999999999999993E-2</v>
      </c>
      <c r="E91" s="19">
        <v>0.20300000000000001</v>
      </c>
      <c r="F91">
        <v>0.42</v>
      </c>
      <c r="G91">
        <v>0.254</v>
      </c>
      <c r="H91">
        <v>0.32100000000000001</v>
      </c>
      <c r="I91">
        <v>0.41599999999999998</v>
      </c>
      <c r="J91">
        <v>0.73699999999999999</v>
      </c>
      <c r="K91">
        <v>0.16200000000000001</v>
      </c>
      <c r="L91">
        <v>6.2</v>
      </c>
      <c r="M91">
        <v>0.3</v>
      </c>
      <c r="Q91">
        <v>0.8</v>
      </c>
      <c r="R91">
        <v>43</v>
      </c>
      <c r="S91">
        <v>2.2999999999999998</v>
      </c>
      <c r="T91">
        <v>0.31900000000000001</v>
      </c>
      <c r="U91">
        <v>107</v>
      </c>
      <c r="V91">
        <v>14344</v>
      </c>
      <c r="W91">
        <v>621566</v>
      </c>
    </row>
    <row r="92" spans="1:23" x14ac:dyDescent="0.45">
      <c r="A92" t="s">
        <v>102</v>
      </c>
      <c r="B92" t="s">
        <v>103</v>
      </c>
      <c r="C92">
        <v>380</v>
      </c>
      <c r="D92" s="19">
        <v>0.111</v>
      </c>
      <c r="E92" s="19">
        <v>0.253</v>
      </c>
      <c r="F92">
        <v>0.44</v>
      </c>
      <c r="G92">
        <v>0.23300000000000001</v>
      </c>
      <c r="H92">
        <v>0.32400000000000001</v>
      </c>
      <c r="I92">
        <v>0.39300000000000002</v>
      </c>
      <c r="J92">
        <v>0.71599999999999997</v>
      </c>
      <c r="K92">
        <v>0.16</v>
      </c>
      <c r="L92">
        <v>6.3</v>
      </c>
      <c r="M92">
        <v>0.29099999999999998</v>
      </c>
      <c r="N92">
        <v>-0.5</v>
      </c>
      <c r="O92">
        <v>0.2</v>
      </c>
      <c r="Q92">
        <v>1.3</v>
      </c>
      <c r="R92">
        <v>46</v>
      </c>
      <c r="S92">
        <v>1.5</v>
      </c>
      <c r="T92">
        <v>0.315</v>
      </c>
      <c r="U92">
        <v>106</v>
      </c>
      <c r="V92">
        <v>9218</v>
      </c>
      <c r="W92">
        <v>502671</v>
      </c>
    </row>
    <row r="93" spans="1:23" x14ac:dyDescent="0.45">
      <c r="A93" t="s">
        <v>200</v>
      </c>
      <c r="B93" t="s">
        <v>105</v>
      </c>
      <c r="C93">
        <v>366</v>
      </c>
      <c r="D93" s="19">
        <v>0.128</v>
      </c>
      <c r="E93" s="19">
        <v>0.18</v>
      </c>
      <c r="F93">
        <v>0.71</v>
      </c>
      <c r="G93">
        <v>0.24399999999999999</v>
      </c>
      <c r="H93">
        <v>0.35199999999999998</v>
      </c>
      <c r="I93">
        <v>0.35799999999999998</v>
      </c>
      <c r="J93">
        <v>0.71</v>
      </c>
      <c r="K93">
        <v>0.114</v>
      </c>
      <c r="L93">
        <v>3.5</v>
      </c>
      <c r="M93">
        <v>0.28599999999999998</v>
      </c>
      <c r="Q93">
        <v>-0.2</v>
      </c>
      <c r="R93">
        <v>46</v>
      </c>
      <c r="S93">
        <v>2.6</v>
      </c>
      <c r="T93">
        <v>0.31900000000000001</v>
      </c>
      <c r="U93">
        <v>105</v>
      </c>
      <c r="V93">
        <v>27479</v>
      </c>
      <c r="W93">
        <v>691026</v>
      </c>
    </row>
    <row r="94" spans="1:23" x14ac:dyDescent="0.45">
      <c r="A94" t="s">
        <v>216</v>
      </c>
      <c r="B94" t="s">
        <v>1336</v>
      </c>
      <c r="C94">
        <v>362</v>
      </c>
      <c r="D94" s="19">
        <v>0.08</v>
      </c>
      <c r="E94" s="19">
        <v>0.20200000000000001</v>
      </c>
      <c r="F94">
        <v>0.4</v>
      </c>
      <c r="G94">
        <v>0.25700000000000001</v>
      </c>
      <c r="H94">
        <v>0.318</v>
      </c>
      <c r="I94">
        <v>0.42499999999999999</v>
      </c>
      <c r="J94">
        <v>0.74299999999999999</v>
      </c>
      <c r="K94">
        <v>0.16800000000000001</v>
      </c>
      <c r="L94">
        <v>2.5</v>
      </c>
      <c r="M94">
        <v>0.29499999999999998</v>
      </c>
      <c r="N94">
        <v>-0.1</v>
      </c>
      <c r="O94">
        <v>-0.3</v>
      </c>
      <c r="Q94">
        <v>-1.1000000000000001</v>
      </c>
      <c r="R94">
        <v>46</v>
      </c>
      <c r="S94">
        <v>3.4</v>
      </c>
      <c r="T94">
        <v>0.32200000000000001</v>
      </c>
      <c r="U94">
        <v>105</v>
      </c>
      <c r="V94">
        <v>16939</v>
      </c>
      <c r="W94">
        <v>657041</v>
      </c>
    </row>
    <row r="95" spans="1:23" x14ac:dyDescent="0.45">
      <c r="A95" t="s">
        <v>207</v>
      </c>
      <c r="B95" t="s">
        <v>55</v>
      </c>
      <c r="C95">
        <v>337</v>
      </c>
      <c r="D95" s="19">
        <v>2.7E-2</v>
      </c>
      <c r="E95" s="19">
        <v>0.26400000000000001</v>
      </c>
      <c r="F95">
        <v>0.1</v>
      </c>
      <c r="G95">
        <v>0.28499999999999998</v>
      </c>
      <c r="H95">
        <v>0.315</v>
      </c>
      <c r="I95">
        <v>0.437</v>
      </c>
      <c r="J95">
        <v>0.751</v>
      </c>
      <c r="K95">
        <v>0.152</v>
      </c>
      <c r="L95">
        <v>6.4</v>
      </c>
      <c r="M95">
        <v>0.36599999999999999</v>
      </c>
      <c r="N95">
        <v>0.3</v>
      </c>
      <c r="O95">
        <v>0.3</v>
      </c>
      <c r="Q95">
        <v>-0.5</v>
      </c>
      <c r="R95">
        <v>43</v>
      </c>
      <c r="S95">
        <v>3.6</v>
      </c>
      <c r="T95">
        <v>0.32400000000000001</v>
      </c>
      <c r="U95">
        <v>105</v>
      </c>
      <c r="V95">
        <v>21534</v>
      </c>
      <c r="W95">
        <v>663728</v>
      </c>
    </row>
    <row r="96" spans="1:23" x14ac:dyDescent="0.45">
      <c r="A96" t="s">
        <v>104</v>
      </c>
      <c r="B96" t="s">
        <v>105</v>
      </c>
      <c r="C96">
        <v>368</v>
      </c>
      <c r="D96" s="19">
        <v>9.8000000000000004E-2</v>
      </c>
      <c r="E96" s="19">
        <v>0.27400000000000002</v>
      </c>
      <c r="F96">
        <v>0.36</v>
      </c>
      <c r="G96">
        <v>0.23300000000000001</v>
      </c>
      <c r="H96">
        <v>0.318</v>
      </c>
      <c r="I96">
        <v>0.41</v>
      </c>
      <c r="J96">
        <v>0.72799999999999998</v>
      </c>
      <c r="K96">
        <v>0.17699999999999999</v>
      </c>
      <c r="L96">
        <v>3.8</v>
      </c>
      <c r="M96">
        <v>0.29599999999999999</v>
      </c>
      <c r="N96">
        <v>0.2</v>
      </c>
      <c r="O96">
        <v>0.1</v>
      </c>
      <c r="Q96">
        <v>-0.3</v>
      </c>
      <c r="R96">
        <v>45</v>
      </c>
      <c r="S96">
        <v>2.2000000000000002</v>
      </c>
      <c r="T96">
        <v>0.318</v>
      </c>
      <c r="U96">
        <v>104</v>
      </c>
      <c r="V96">
        <v>21558</v>
      </c>
      <c r="W96">
        <v>663837</v>
      </c>
    </row>
    <row r="97" spans="1:23" x14ac:dyDescent="0.45">
      <c r="A97" t="s">
        <v>99</v>
      </c>
      <c r="B97" t="s">
        <v>53</v>
      </c>
      <c r="C97">
        <v>371</v>
      </c>
      <c r="D97" s="19">
        <v>8.4000000000000005E-2</v>
      </c>
      <c r="E97" s="19">
        <v>0.183</v>
      </c>
      <c r="F97">
        <v>0.46</v>
      </c>
      <c r="G97">
        <v>0.24199999999999999</v>
      </c>
      <c r="H97">
        <v>0.32400000000000001</v>
      </c>
      <c r="I97">
        <v>0.379</v>
      </c>
      <c r="J97">
        <v>0.70299999999999996</v>
      </c>
      <c r="K97">
        <v>0.13600000000000001</v>
      </c>
      <c r="L97">
        <v>5.0999999999999996</v>
      </c>
      <c r="M97">
        <v>0.28299999999999997</v>
      </c>
      <c r="N97">
        <v>0.2</v>
      </c>
      <c r="O97">
        <v>-0.3</v>
      </c>
      <c r="Q97">
        <v>0.1</v>
      </c>
      <c r="R97">
        <v>44</v>
      </c>
      <c r="S97">
        <v>0.4</v>
      </c>
      <c r="T97">
        <v>0.312</v>
      </c>
      <c r="U97">
        <v>104</v>
      </c>
      <c r="V97">
        <v>15998</v>
      </c>
      <c r="W97">
        <v>641355</v>
      </c>
    </row>
    <row r="98" spans="1:23" x14ac:dyDescent="0.45">
      <c r="A98" t="s">
        <v>134</v>
      </c>
      <c r="B98" t="s">
        <v>76</v>
      </c>
      <c r="C98">
        <v>300</v>
      </c>
      <c r="D98" s="19">
        <v>7.0000000000000007E-2</v>
      </c>
      <c r="E98" s="19">
        <v>0.28000000000000003</v>
      </c>
      <c r="F98">
        <v>0.25</v>
      </c>
      <c r="G98">
        <v>0.22800000000000001</v>
      </c>
      <c r="H98">
        <v>0.28699999999999998</v>
      </c>
      <c r="I98">
        <v>0.42399999999999999</v>
      </c>
      <c r="J98">
        <v>0.71099999999999997</v>
      </c>
      <c r="K98">
        <v>0.19600000000000001</v>
      </c>
      <c r="L98">
        <v>2.8</v>
      </c>
      <c r="M98">
        <v>0.27</v>
      </c>
      <c r="N98">
        <v>-0.1</v>
      </c>
      <c r="O98">
        <v>-0.1</v>
      </c>
      <c r="Q98">
        <v>-0.3</v>
      </c>
      <c r="R98">
        <v>35</v>
      </c>
      <c r="S98">
        <v>-0.7</v>
      </c>
      <c r="T98">
        <v>0.308</v>
      </c>
      <c r="U98">
        <v>103</v>
      </c>
      <c r="V98">
        <v>26323</v>
      </c>
      <c r="W98">
        <v>668715</v>
      </c>
    </row>
    <row r="99" spans="1:23" x14ac:dyDescent="0.45">
      <c r="A99" t="s">
        <v>201</v>
      </c>
      <c r="B99" t="s">
        <v>64</v>
      </c>
      <c r="C99">
        <v>315</v>
      </c>
      <c r="D99" s="19">
        <v>4.8000000000000001E-2</v>
      </c>
      <c r="E99" s="19">
        <v>0.248</v>
      </c>
      <c r="F99">
        <v>0.19</v>
      </c>
      <c r="G99">
        <v>0.28199999999999997</v>
      </c>
      <c r="H99">
        <v>0.32400000000000001</v>
      </c>
      <c r="I99">
        <v>0.45900000000000002</v>
      </c>
      <c r="J99">
        <v>0.78300000000000003</v>
      </c>
      <c r="K99">
        <v>0.17699999999999999</v>
      </c>
      <c r="L99">
        <v>1.8</v>
      </c>
      <c r="M99">
        <v>0.34499999999999997</v>
      </c>
      <c r="N99">
        <v>-0.3</v>
      </c>
      <c r="O99">
        <v>-0.1</v>
      </c>
      <c r="Q99">
        <v>-0.6</v>
      </c>
      <c r="R99">
        <v>44</v>
      </c>
      <c r="S99">
        <v>6.6</v>
      </c>
      <c r="T99">
        <v>0.33600000000000002</v>
      </c>
      <c r="U99">
        <v>103</v>
      </c>
      <c r="V99">
        <v>24262</v>
      </c>
      <c r="W99">
        <v>678882</v>
      </c>
    </row>
    <row r="100" spans="1:23" x14ac:dyDescent="0.45">
      <c r="A100" t="s">
        <v>153</v>
      </c>
      <c r="B100" t="s">
        <v>90</v>
      </c>
      <c r="C100">
        <v>363</v>
      </c>
      <c r="D100" s="19">
        <v>6.6000000000000003E-2</v>
      </c>
      <c r="E100" s="19">
        <v>0.13200000000000001</v>
      </c>
      <c r="F100">
        <v>0.5</v>
      </c>
      <c r="G100">
        <v>0.26400000000000001</v>
      </c>
      <c r="H100">
        <v>0.315</v>
      </c>
      <c r="I100">
        <v>0.40500000000000003</v>
      </c>
      <c r="J100">
        <v>0.72</v>
      </c>
      <c r="K100">
        <v>0.14099999999999999</v>
      </c>
      <c r="L100">
        <v>2.9</v>
      </c>
      <c r="M100">
        <v>0.27500000000000002</v>
      </c>
      <c r="N100">
        <v>-0.5</v>
      </c>
      <c r="O100">
        <v>-0.1</v>
      </c>
      <c r="Q100">
        <v>-0.3</v>
      </c>
      <c r="R100">
        <v>43</v>
      </c>
      <c r="S100">
        <v>0.7</v>
      </c>
      <c r="T100">
        <v>0.313</v>
      </c>
      <c r="U100">
        <v>102</v>
      </c>
      <c r="V100">
        <v>7304</v>
      </c>
      <c r="W100">
        <v>521692</v>
      </c>
    </row>
    <row r="101" spans="1:23" x14ac:dyDescent="0.45">
      <c r="A101" t="s">
        <v>101</v>
      </c>
      <c r="B101" t="s">
        <v>78</v>
      </c>
      <c r="C101">
        <v>380</v>
      </c>
      <c r="D101" s="19">
        <v>8.6999999999999994E-2</v>
      </c>
      <c r="E101" s="19">
        <v>0.247</v>
      </c>
      <c r="F101">
        <v>0.35</v>
      </c>
      <c r="G101">
        <v>0.23699999999999999</v>
      </c>
      <c r="H101">
        <v>0.32600000000000001</v>
      </c>
      <c r="I101">
        <v>0.36499999999999999</v>
      </c>
      <c r="J101">
        <v>0.69199999999999995</v>
      </c>
      <c r="K101">
        <v>0.129</v>
      </c>
      <c r="L101">
        <v>5.7</v>
      </c>
      <c r="M101">
        <v>0.308</v>
      </c>
      <c r="N101">
        <v>0.4</v>
      </c>
      <c r="O101">
        <v>0.2</v>
      </c>
      <c r="Q101">
        <v>-1</v>
      </c>
      <c r="R101">
        <v>44</v>
      </c>
      <c r="S101">
        <v>-0.6</v>
      </c>
      <c r="T101">
        <v>0.309</v>
      </c>
      <c r="U101">
        <v>101</v>
      </c>
      <c r="V101">
        <v>15878</v>
      </c>
      <c r="W101">
        <v>609280</v>
      </c>
    </row>
    <row r="102" spans="1:23" x14ac:dyDescent="0.45">
      <c r="A102" t="s">
        <v>1093</v>
      </c>
      <c r="B102" t="s">
        <v>96</v>
      </c>
      <c r="C102">
        <v>365</v>
      </c>
      <c r="D102" s="19">
        <v>9.2999999999999999E-2</v>
      </c>
      <c r="E102" s="19">
        <v>0.23799999999999999</v>
      </c>
      <c r="F102">
        <v>0.39</v>
      </c>
      <c r="G102">
        <v>0.24399999999999999</v>
      </c>
      <c r="H102">
        <v>0.315</v>
      </c>
      <c r="I102">
        <v>0.39600000000000002</v>
      </c>
      <c r="J102">
        <v>0.71099999999999997</v>
      </c>
      <c r="K102">
        <v>0.152</v>
      </c>
      <c r="L102">
        <v>5.6</v>
      </c>
      <c r="M102">
        <v>0.3</v>
      </c>
      <c r="N102">
        <v>0.1</v>
      </c>
      <c r="O102">
        <v>0</v>
      </c>
      <c r="Q102">
        <v>1.3</v>
      </c>
      <c r="R102">
        <v>43</v>
      </c>
      <c r="S102">
        <v>-0.3</v>
      </c>
      <c r="T102">
        <v>0.309</v>
      </c>
      <c r="U102">
        <v>100</v>
      </c>
      <c r="V102">
        <v>33333</v>
      </c>
      <c r="W102">
        <v>694671</v>
      </c>
    </row>
    <row r="103" spans="1:23" x14ac:dyDescent="0.45">
      <c r="A103" t="s">
        <v>51</v>
      </c>
      <c r="B103" t="s">
        <v>28</v>
      </c>
      <c r="C103">
        <v>380</v>
      </c>
      <c r="D103" s="19">
        <v>6.6000000000000003E-2</v>
      </c>
      <c r="E103" s="19">
        <v>0.224</v>
      </c>
      <c r="F103">
        <v>0.28999999999999998</v>
      </c>
      <c r="G103">
        <v>0.246</v>
      </c>
      <c r="H103">
        <v>0.30299999999999999</v>
      </c>
      <c r="I103">
        <v>0.441</v>
      </c>
      <c r="J103">
        <v>0.74299999999999999</v>
      </c>
      <c r="K103">
        <v>0.19400000000000001</v>
      </c>
      <c r="L103">
        <v>0.7</v>
      </c>
      <c r="M103">
        <v>0.27400000000000002</v>
      </c>
      <c r="N103">
        <v>-0.7</v>
      </c>
      <c r="O103">
        <v>-0.5</v>
      </c>
      <c r="Q103">
        <v>-0.6</v>
      </c>
      <c r="R103">
        <v>46</v>
      </c>
      <c r="S103">
        <v>1.3</v>
      </c>
      <c r="T103">
        <v>0.315</v>
      </c>
      <c r="U103">
        <v>100</v>
      </c>
      <c r="V103">
        <v>16997</v>
      </c>
      <c r="W103">
        <v>650402</v>
      </c>
    </row>
    <row r="104" spans="1:23" x14ac:dyDescent="0.45">
      <c r="A104" t="s">
        <v>148</v>
      </c>
      <c r="B104" t="s">
        <v>53</v>
      </c>
      <c r="C104">
        <v>377</v>
      </c>
      <c r="D104" s="19">
        <v>2.9000000000000001E-2</v>
      </c>
      <c r="E104" s="19">
        <v>3.2000000000000001E-2</v>
      </c>
      <c r="F104">
        <v>0.92</v>
      </c>
      <c r="G104">
        <v>0.30399999999999999</v>
      </c>
      <c r="H104">
        <v>0.33200000000000002</v>
      </c>
      <c r="I104">
        <v>0.37</v>
      </c>
      <c r="J104">
        <v>0.70299999999999996</v>
      </c>
      <c r="K104">
        <v>6.7000000000000004E-2</v>
      </c>
      <c r="L104">
        <v>4.2</v>
      </c>
      <c r="M104">
        <v>0.307</v>
      </c>
      <c r="Q104">
        <v>-0.4</v>
      </c>
      <c r="R104">
        <v>43</v>
      </c>
      <c r="S104">
        <v>-1.3</v>
      </c>
      <c r="T104">
        <v>0.30599999999999999</v>
      </c>
      <c r="U104">
        <v>100</v>
      </c>
      <c r="V104">
        <v>25768</v>
      </c>
      <c r="W104">
        <v>682928</v>
      </c>
    </row>
    <row r="105" spans="1:23" x14ac:dyDescent="0.45">
      <c r="A105" t="s">
        <v>135</v>
      </c>
      <c r="B105" t="s">
        <v>41</v>
      </c>
      <c r="C105">
        <v>388</v>
      </c>
      <c r="D105" s="19">
        <v>0.10100000000000001</v>
      </c>
      <c r="E105" s="19">
        <v>0.214</v>
      </c>
      <c r="F105">
        <v>0.47</v>
      </c>
      <c r="G105">
        <v>0.23499999999999999</v>
      </c>
      <c r="H105">
        <v>0.317</v>
      </c>
      <c r="I105">
        <v>0.41699999999999998</v>
      </c>
      <c r="J105">
        <v>0.73399999999999999</v>
      </c>
      <c r="K105">
        <v>0.183</v>
      </c>
      <c r="L105">
        <v>5.2</v>
      </c>
      <c r="M105">
        <v>0.26900000000000002</v>
      </c>
      <c r="N105">
        <v>0.3</v>
      </c>
      <c r="O105">
        <v>0.4</v>
      </c>
      <c r="Q105">
        <v>1.1000000000000001</v>
      </c>
      <c r="R105">
        <v>49</v>
      </c>
      <c r="S105">
        <v>3</v>
      </c>
      <c r="T105">
        <v>0.32</v>
      </c>
      <c r="U105">
        <v>99</v>
      </c>
      <c r="V105">
        <v>19896</v>
      </c>
      <c r="W105">
        <v>657136</v>
      </c>
    </row>
    <row r="106" spans="1:23" x14ac:dyDescent="0.45">
      <c r="A106" t="s">
        <v>128</v>
      </c>
      <c r="B106" t="s">
        <v>35</v>
      </c>
      <c r="C106">
        <v>300</v>
      </c>
      <c r="D106" s="19">
        <v>5.2999999999999999E-2</v>
      </c>
      <c r="E106" s="19">
        <v>0.217</v>
      </c>
      <c r="F106">
        <v>0.25</v>
      </c>
      <c r="G106">
        <v>0.26100000000000001</v>
      </c>
      <c r="H106">
        <v>0.3</v>
      </c>
      <c r="I106">
        <v>0.4</v>
      </c>
      <c r="J106">
        <v>0.7</v>
      </c>
      <c r="K106">
        <v>0.13900000000000001</v>
      </c>
      <c r="L106">
        <v>2.9</v>
      </c>
      <c r="M106">
        <v>0.313</v>
      </c>
      <c r="N106">
        <v>-0.6</v>
      </c>
      <c r="O106">
        <v>-0.1</v>
      </c>
      <c r="Q106">
        <v>-0.3</v>
      </c>
      <c r="R106">
        <v>33</v>
      </c>
      <c r="S106">
        <v>-1.8</v>
      </c>
      <c r="T106">
        <v>0.30299999999999999</v>
      </c>
      <c r="U106">
        <v>99</v>
      </c>
      <c r="V106">
        <v>18314</v>
      </c>
      <c r="W106">
        <v>621020</v>
      </c>
    </row>
    <row r="107" spans="1:23" x14ac:dyDescent="0.45">
      <c r="A107" t="s">
        <v>1119</v>
      </c>
      <c r="B107" t="s">
        <v>76</v>
      </c>
      <c r="C107">
        <v>315</v>
      </c>
      <c r="D107" s="19">
        <v>4.1000000000000002E-2</v>
      </c>
      <c r="E107" s="19">
        <v>0.13300000000000001</v>
      </c>
      <c r="F107">
        <v>0.31</v>
      </c>
      <c r="G107">
        <v>0.27900000000000003</v>
      </c>
      <c r="H107">
        <v>0.314</v>
      </c>
      <c r="I107">
        <v>0.372</v>
      </c>
      <c r="J107">
        <v>0.68700000000000006</v>
      </c>
      <c r="K107">
        <v>9.4E-2</v>
      </c>
      <c r="L107">
        <v>3.5</v>
      </c>
      <c r="M107">
        <v>0.312</v>
      </c>
      <c r="Q107">
        <v>-0.8</v>
      </c>
      <c r="R107">
        <v>35</v>
      </c>
      <c r="S107">
        <v>-2.4</v>
      </c>
      <c r="T107">
        <v>0.30099999999999999</v>
      </c>
      <c r="U107">
        <v>99</v>
      </c>
      <c r="V107">
        <v>25816</v>
      </c>
      <c r="W107">
        <v>669127</v>
      </c>
    </row>
    <row r="108" spans="1:23" x14ac:dyDescent="0.45">
      <c r="A108" t="s">
        <v>89</v>
      </c>
      <c r="B108" t="s">
        <v>90</v>
      </c>
      <c r="C108">
        <v>406</v>
      </c>
      <c r="D108" s="19">
        <v>5.8999999999999997E-2</v>
      </c>
      <c r="E108" s="19">
        <v>0.17499999999999999</v>
      </c>
      <c r="F108">
        <v>0.34</v>
      </c>
      <c r="G108">
        <v>0.26500000000000001</v>
      </c>
      <c r="H108">
        <v>0.309</v>
      </c>
      <c r="I108">
        <v>0.39900000000000002</v>
      </c>
      <c r="J108">
        <v>0.70799999999999996</v>
      </c>
      <c r="K108">
        <v>0.13500000000000001</v>
      </c>
      <c r="L108">
        <v>3.9</v>
      </c>
      <c r="M108">
        <v>0.30099999999999999</v>
      </c>
      <c r="N108">
        <v>0.1</v>
      </c>
      <c r="O108">
        <v>0.3</v>
      </c>
      <c r="Q108">
        <v>-1.8</v>
      </c>
      <c r="R108">
        <v>47</v>
      </c>
      <c r="S108">
        <v>-0.8</v>
      </c>
      <c r="T108">
        <v>0.308</v>
      </c>
      <c r="U108">
        <v>99</v>
      </c>
      <c r="V108">
        <v>18036</v>
      </c>
      <c r="W108">
        <v>630105</v>
      </c>
    </row>
    <row r="109" spans="1:23" x14ac:dyDescent="0.45">
      <c r="A109" t="s">
        <v>1113</v>
      </c>
      <c r="B109" t="s">
        <v>1336</v>
      </c>
      <c r="C109">
        <v>304</v>
      </c>
      <c r="D109" s="19">
        <v>5.2999999999999999E-2</v>
      </c>
      <c r="E109" s="19">
        <v>0.30299999999999999</v>
      </c>
      <c r="F109">
        <v>0.17</v>
      </c>
      <c r="G109">
        <v>0.22900000000000001</v>
      </c>
      <c r="H109">
        <v>0.27600000000000002</v>
      </c>
      <c r="I109">
        <v>0.44600000000000001</v>
      </c>
      <c r="J109">
        <v>0.72299999999999998</v>
      </c>
      <c r="K109">
        <v>0.218</v>
      </c>
      <c r="L109">
        <v>1.6</v>
      </c>
      <c r="M109">
        <v>0.26900000000000002</v>
      </c>
      <c r="N109">
        <v>0.1</v>
      </c>
      <c r="O109">
        <v>0.1</v>
      </c>
      <c r="Q109">
        <v>-0.9</v>
      </c>
      <c r="R109">
        <v>35</v>
      </c>
      <c r="S109">
        <v>-0.5</v>
      </c>
      <c r="T109">
        <v>0.309</v>
      </c>
      <c r="U109">
        <v>98</v>
      </c>
      <c r="V109">
        <v>29622</v>
      </c>
      <c r="W109">
        <v>686217</v>
      </c>
    </row>
    <row r="110" spans="1:23" x14ac:dyDescent="0.45">
      <c r="A110" t="s">
        <v>1115</v>
      </c>
      <c r="B110" t="s">
        <v>55</v>
      </c>
      <c r="C110">
        <v>296</v>
      </c>
      <c r="D110" s="19">
        <v>6.0999999999999999E-2</v>
      </c>
      <c r="E110" s="19">
        <v>0.253</v>
      </c>
      <c r="F110">
        <v>0.24</v>
      </c>
      <c r="G110">
        <v>0.25700000000000001</v>
      </c>
      <c r="H110">
        <v>0.318</v>
      </c>
      <c r="I110">
        <v>0.40100000000000002</v>
      </c>
      <c r="J110">
        <v>0.71799999999999997</v>
      </c>
      <c r="K110">
        <v>0.14299999999999999</v>
      </c>
      <c r="L110">
        <v>4.3</v>
      </c>
      <c r="M110">
        <v>0.32800000000000001</v>
      </c>
      <c r="N110">
        <v>0.1</v>
      </c>
      <c r="O110">
        <v>0.1</v>
      </c>
      <c r="Q110">
        <v>-1.8</v>
      </c>
      <c r="R110">
        <v>36</v>
      </c>
      <c r="S110">
        <v>0.8</v>
      </c>
      <c r="T110">
        <v>0.314</v>
      </c>
      <c r="U110">
        <v>98</v>
      </c>
      <c r="V110">
        <v>18373</v>
      </c>
      <c r="W110">
        <v>663624</v>
      </c>
    </row>
    <row r="111" spans="1:23" x14ac:dyDescent="0.45">
      <c r="A111" t="s">
        <v>124</v>
      </c>
      <c r="B111" t="s">
        <v>125</v>
      </c>
      <c r="C111">
        <v>371</v>
      </c>
      <c r="D111" s="19">
        <v>7.0000000000000007E-2</v>
      </c>
      <c r="E111" s="19">
        <v>0.23200000000000001</v>
      </c>
      <c r="F111">
        <v>0.3</v>
      </c>
      <c r="G111">
        <v>0.224</v>
      </c>
      <c r="H111">
        <v>0.30199999999999999</v>
      </c>
      <c r="I111">
        <v>0.39700000000000002</v>
      </c>
      <c r="J111">
        <v>0.69899999999999995</v>
      </c>
      <c r="K111">
        <v>0.17299999999999999</v>
      </c>
      <c r="L111">
        <v>6.6</v>
      </c>
      <c r="M111">
        <v>0.26400000000000001</v>
      </c>
      <c r="N111">
        <v>-0.3</v>
      </c>
      <c r="O111">
        <v>0.2</v>
      </c>
      <c r="Q111">
        <v>0.1</v>
      </c>
      <c r="R111">
        <v>42</v>
      </c>
      <c r="S111">
        <v>-1.7</v>
      </c>
      <c r="T111">
        <v>0.30499999999999999</v>
      </c>
      <c r="U111">
        <v>96</v>
      </c>
      <c r="V111">
        <v>20036</v>
      </c>
      <c r="W111">
        <v>670623</v>
      </c>
    </row>
    <row r="112" spans="1:23" x14ac:dyDescent="0.45">
      <c r="A112" t="s">
        <v>57</v>
      </c>
      <c r="B112" t="s">
        <v>35</v>
      </c>
      <c r="C112">
        <v>365</v>
      </c>
      <c r="D112" s="19">
        <v>0.11799999999999999</v>
      </c>
      <c r="E112" s="19">
        <v>0.14499999999999999</v>
      </c>
      <c r="F112">
        <v>0.81</v>
      </c>
      <c r="G112">
        <v>0.22500000000000001</v>
      </c>
      <c r="H112">
        <v>0.315</v>
      </c>
      <c r="I112">
        <v>0.35199999999999998</v>
      </c>
      <c r="J112">
        <v>0.66700000000000004</v>
      </c>
      <c r="K112">
        <v>0.127</v>
      </c>
      <c r="L112">
        <v>1.9</v>
      </c>
      <c r="M112">
        <v>0.23899999999999999</v>
      </c>
      <c r="N112">
        <v>-0.1</v>
      </c>
      <c r="O112">
        <v>0.1</v>
      </c>
      <c r="Q112">
        <v>-0.7</v>
      </c>
      <c r="R112">
        <v>38</v>
      </c>
      <c r="S112">
        <v>-4.8</v>
      </c>
      <c r="T112">
        <v>0.29399999999999998</v>
      </c>
      <c r="U112">
        <v>93</v>
      </c>
      <c r="V112">
        <v>18568</v>
      </c>
      <c r="W112">
        <v>650333</v>
      </c>
    </row>
    <row r="113" spans="1:23" x14ac:dyDescent="0.45">
      <c r="A113" t="s">
        <v>69</v>
      </c>
      <c r="B113" t="s">
        <v>70</v>
      </c>
      <c r="C113">
        <v>328</v>
      </c>
      <c r="D113" s="19">
        <v>8.2000000000000003E-2</v>
      </c>
      <c r="E113" s="19">
        <v>0.27700000000000002</v>
      </c>
      <c r="F113">
        <v>0.3</v>
      </c>
      <c r="G113">
        <v>0.217</v>
      </c>
      <c r="H113">
        <v>0.29099999999999998</v>
      </c>
      <c r="I113">
        <v>0.39</v>
      </c>
      <c r="J113">
        <v>0.68</v>
      </c>
      <c r="K113">
        <v>0.17299999999999999</v>
      </c>
      <c r="L113">
        <v>6.6</v>
      </c>
      <c r="M113">
        <v>0.28100000000000003</v>
      </c>
      <c r="N113">
        <v>0.5</v>
      </c>
      <c r="O113">
        <v>0.3</v>
      </c>
      <c r="Q113">
        <v>-0.3</v>
      </c>
      <c r="R113">
        <v>35</v>
      </c>
      <c r="S113">
        <v>-3.9</v>
      </c>
      <c r="T113">
        <v>0.29599999999999999</v>
      </c>
      <c r="U113">
        <v>92</v>
      </c>
      <c r="V113">
        <v>29766</v>
      </c>
      <c r="W113">
        <v>680869</v>
      </c>
    </row>
    <row r="114" spans="1:23" x14ac:dyDescent="0.45">
      <c r="A114" t="s">
        <v>132</v>
      </c>
      <c r="B114" t="s">
        <v>105</v>
      </c>
      <c r="C114">
        <v>305</v>
      </c>
      <c r="D114" s="19">
        <v>5.6000000000000001E-2</v>
      </c>
      <c r="E114" s="19">
        <v>0.32500000000000001</v>
      </c>
      <c r="F114">
        <v>0.17</v>
      </c>
      <c r="G114">
        <v>0.22800000000000001</v>
      </c>
      <c r="H114">
        <v>0.28499999999999998</v>
      </c>
      <c r="I114">
        <v>0.40600000000000003</v>
      </c>
      <c r="J114">
        <v>0.69099999999999995</v>
      </c>
      <c r="K114">
        <v>0.17799999999999999</v>
      </c>
      <c r="L114">
        <v>2.6</v>
      </c>
      <c r="M114">
        <v>0.29599999999999999</v>
      </c>
      <c r="N114">
        <v>0</v>
      </c>
      <c r="O114">
        <v>-0.5</v>
      </c>
      <c r="Q114">
        <v>-1.3</v>
      </c>
      <c r="R114">
        <v>33</v>
      </c>
      <c r="S114">
        <v>-2.4</v>
      </c>
      <c r="T114">
        <v>0.30099999999999999</v>
      </c>
      <c r="U114">
        <v>92</v>
      </c>
      <c r="V114">
        <v>19918</v>
      </c>
      <c r="W114">
        <v>662139</v>
      </c>
    </row>
    <row r="115" spans="1:23" x14ac:dyDescent="0.45">
      <c r="A115" t="s">
        <v>1105</v>
      </c>
      <c r="B115" t="s">
        <v>76</v>
      </c>
      <c r="C115">
        <v>334</v>
      </c>
      <c r="D115" s="19">
        <v>7.1999999999999995E-2</v>
      </c>
      <c r="E115" s="19">
        <v>0.34399999999999997</v>
      </c>
      <c r="F115">
        <v>0.21</v>
      </c>
      <c r="G115">
        <v>0.215</v>
      </c>
      <c r="H115">
        <v>0.27600000000000002</v>
      </c>
      <c r="I115">
        <v>0.39700000000000002</v>
      </c>
      <c r="J115">
        <v>0.67400000000000004</v>
      </c>
      <c r="K115">
        <v>0.182</v>
      </c>
      <c r="L115">
        <v>6.6</v>
      </c>
      <c r="M115">
        <v>0.29199999999999998</v>
      </c>
      <c r="N115">
        <v>0.3</v>
      </c>
      <c r="O115">
        <v>-0.1</v>
      </c>
      <c r="Q115">
        <v>2.2999999999999998</v>
      </c>
      <c r="R115">
        <v>34</v>
      </c>
      <c r="S115">
        <v>-5.2</v>
      </c>
      <c r="T115">
        <v>0.29099999999999998</v>
      </c>
      <c r="U115">
        <v>92</v>
      </c>
      <c r="V115">
        <v>16376</v>
      </c>
      <c r="W115">
        <v>624424</v>
      </c>
    </row>
    <row r="116" spans="1:23" x14ac:dyDescent="0.45">
      <c r="A116" t="s">
        <v>1107</v>
      </c>
      <c r="B116" t="s">
        <v>38</v>
      </c>
      <c r="C116">
        <v>298</v>
      </c>
      <c r="D116" s="19">
        <v>0.111</v>
      </c>
      <c r="E116" s="19">
        <v>0.215</v>
      </c>
      <c r="F116">
        <v>0.52</v>
      </c>
      <c r="G116">
        <v>0.22500000000000001</v>
      </c>
      <c r="H116">
        <v>0.32</v>
      </c>
      <c r="I116">
        <v>0.35299999999999998</v>
      </c>
      <c r="J116">
        <v>0.67300000000000004</v>
      </c>
      <c r="K116">
        <v>0.128</v>
      </c>
      <c r="L116">
        <v>5.6</v>
      </c>
      <c r="M116">
        <v>0.27700000000000002</v>
      </c>
      <c r="N116">
        <v>0</v>
      </c>
      <c r="O116">
        <v>0.1</v>
      </c>
      <c r="Q116">
        <v>-0.2</v>
      </c>
      <c r="R116">
        <v>33</v>
      </c>
      <c r="S116">
        <v>-2.5</v>
      </c>
      <c r="T116">
        <v>0.3</v>
      </c>
      <c r="U116">
        <v>92</v>
      </c>
      <c r="V116">
        <v>19197</v>
      </c>
      <c r="W116">
        <v>669257</v>
      </c>
    </row>
    <row r="117" spans="1:23" x14ac:dyDescent="0.45">
      <c r="A117" t="s">
        <v>161</v>
      </c>
      <c r="B117" t="s">
        <v>38</v>
      </c>
      <c r="C117">
        <v>291</v>
      </c>
      <c r="D117" s="19">
        <v>6.9000000000000006E-2</v>
      </c>
      <c r="E117" s="19">
        <v>0.12</v>
      </c>
      <c r="F117">
        <v>0.56999999999999995</v>
      </c>
      <c r="G117">
        <v>0.27500000000000002</v>
      </c>
      <c r="H117">
        <v>0.33100000000000002</v>
      </c>
      <c r="I117">
        <v>0.34300000000000003</v>
      </c>
      <c r="J117">
        <v>0.67400000000000004</v>
      </c>
      <c r="K117">
        <v>6.8000000000000005E-2</v>
      </c>
      <c r="L117">
        <v>7.1</v>
      </c>
      <c r="M117">
        <v>0.317</v>
      </c>
      <c r="N117">
        <v>-0.2</v>
      </c>
      <c r="O117">
        <v>0</v>
      </c>
      <c r="Q117">
        <v>1</v>
      </c>
      <c r="R117">
        <v>32</v>
      </c>
      <c r="S117">
        <v>-2.4</v>
      </c>
      <c r="T117">
        <v>0.3</v>
      </c>
      <c r="U117">
        <v>92</v>
      </c>
      <c r="V117">
        <v>26288</v>
      </c>
      <c r="W117">
        <v>668939</v>
      </c>
    </row>
    <row r="118" spans="1:23" x14ac:dyDescent="0.45">
      <c r="A118" t="s">
        <v>42</v>
      </c>
      <c r="B118" t="s">
        <v>1336</v>
      </c>
      <c r="C118">
        <v>371</v>
      </c>
      <c r="D118" s="19">
        <v>0.124</v>
      </c>
      <c r="E118" s="19">
        <v>0.16200000000000001</v>
      </c>
      <c r="F118">
        <v>0.77</v>
      </c>
      <c r="G118">
        <v>0.183</v>
      </c>
      <c r="H118">
        <v>0.31</v>
      </c>
      <c r="I118">
        <v>0.33800000000000002</v>
      </c>
      <c r="J118">
        <v>0.64800000000000002</v>
      </c>
      <c r="K118">
        <v>0.154</v>
      </c>
      <c r="L118">
        <v>2</v>
      </c>
      <c r="M118">
        <v>0.193</v>
      </c>
      <c r="N118">
        <v>0.1</v>
      </c>
      <c r="O118">
        <v>-0.2</v>
      </c>
      <c r="Q118">
        <v>-0.7</v>
      </c>
      <c r="R118">
        <v>38</v>
      </c>
      <c r="S118">
        <v>-5.4</v>
      </c>
      <c r="T118">
        <v>0.29199999999999998</v>
      </c>
      <c r="U118">
        <v>92</v>
      </c>
      <c r="V118">
        <v>21636</v>
      </c>
      <c r="W118">
        <v>665161</v>
      </c>
    </row>
    <row r="119" spans="1:23" x14ac:dyDescent="0.45">
      <c r="A119" t="s">
        <v>1120</v>
      </c>
      <c r="B119" t="s">
        <v>125</v>
      </c>
      <c r="C119">
        <v>308</v>
      </c>
      <c r="D119" s="19">
        <v>3.9E-2</v>
      </c>
      <c r="E119" s="19">
        <v>8.7999999999999995E-2</v>
      </c>
      <c r="F119">
        <v>0.44</v>
      </c>
      <c r="G119">
        <v>0.249</v>
      </c>
      <c r="H119">
        <v>0.28199999999999997</v>
      </c>
      <c r="I119">
        <v>0.40799999999999997</v>
      </c>
      <c r="J119">
        <v>0.69099999999999995</v>
      </c>
      <c r="K119">
        <v>0.159</v>
      </c>
      <c r="L119">
        <v>3.2</v>
      </c>
      <c r="M119">
        <v>0.24199999999999999</v>
      </c>
      <c r="N119">
        <v>-0.2</v>
      </c>
      <c r="O119">
        <v>-0.1</v>
      </c>
      <c r="Q119">
        <v>-0.5</v>
      </c>
      <c r="R119">
        <v>33</v>
      </c>
      <c r="S119">
        <v>-3.4</v>
      </c>
      <c r="T119">
        <v>0.29699999999999999</v>
      </c>
      <c r="U119">
        <v>90</v>
      </c>
      <c r="V119">
        <v>12533</v>
      </c>
      <c r="W119">
        <v>543760</v>
      </c>
    </row>
    <row r="120" spans="1:23" x14ac:dyDescent="0.45">
      <c r="A120" t="s">
        <v>71</v>
      </c>
      <c r="B120" t="s">
        <v>30</v>
      </c>
      <c r="C120">
        <v>298</v>
      </c>
      <c r="D120" s="19">
        <v>9.0999999999999998E-2</v>
      </c>
      <c r="E120" s="19">
        <v>0.23200000000000001</v>
      </c>
      <c r="F120">
        <v>0.39</v>
      </c>
      <c r="G120">
        <v>0.21</v>
      </c>
      <c r="H120">
        <v>0.29499999999999998</v>
      </c>
      <c r="I120">
        <v>0.38200000000000001</v>
      </c>
      <c r="J120">
        <v>0.67700000000000005</v>
      </c>
      <c r="K120">
        <v>0.17199999999999999</v>
      </c>
      <c r="L120">
        <v>2.6</v>
      </c>
      <c r="M120">
        <v>0.23799999999999999</v>
      </c>
      <c r="N120">
        <v>0.3</v>
      </c>
      <c r="O120">
        <v>0.2</v>
      </c>
      <c r="Q120">
        <v>-0.5</v>
      </c>
      <c r="R120">
        <v>31</v>
      </c>
      <c r="S120">
        <v>-4.0999999999999996</v>
      </c>
      <c r="T120">
        <v>0.29299999999999998</v>
      </c>
      <c r="U120">
        <v>89</v>
      </c>
      <c r="V120">
        <v>24729</v>
      </c>
      <c r="W120">
        <v>681351</v>
      </c>
    </row>
    <row r="121" spans="1:23" x14ac:dyDescent="0.45">
      <c r="A121" t="s">
        <v>95</v>
      </c>
      <c r="B121" t="s">
        <v>96</v>
      </c>
      <c r="C121">
        <v>380</v>
      </c>
      <c r="D121" s="19">
        <v>5.8000000000000003E-2</v>
      </c>
      <c r="E121" s="19">
        <v>0.113</v>
      </c>
      <c r="F121">
        <v>0.51</v>
      </c>
      <c r="G121">
        <v>0.26100000000000001</v>
      </c>
      <c r="H121">
        <v>0.316</v>
      </c>
      <c r="I121">
        <v>0.34100000000000003</v>
      </c>
      <c r="J121">
        <v>0.65700000000000003</v>
      </c>
      <c r="K121">
        <v>0.08</v>
      </c>
      <c r="L121">
        <v>6.1</v>
      </c>
      <c r="M121">
        <v>0.28899999999999998</v>
      </c>
      <c r="N121">
        <v>0.5</v>
      </c>
      <c r="O121">
        <v>-0.1</v>
      </c>
      <c r="Q121">
        <v>2.6</v>
      </c>
      <c r="R121">
        <v>39</v>
      </c>
      <c r="S121">
        <v>-5.7</v>
      </c>
      <c r="T121">
        <v>0.29199999999999998</v>
      </c>
      <c r="U121">
        <v>89</v>
      </c>
      <c r="V121">
        <v>24064</v>
      </c>
      <c r="W121">
        <v>678662</v>
      </c>
    </row>
    <row r="122" spans="1:23" x14ac:dyDescent="0.45">
      <c r="A122" t="s">
        <v>1092</v>
      </c>
      <c r="B122" t="s">
        <v>47</v>
      </c>
      <c r="C122">
        <v>323</v>
      </c>
      <c r="D122" s="19">
        <v>7.0999999999999994E-2</v>
      </c>
      <c r="E122" s="19">
        <v>0.28199999999999997</v>
      </c>
      <c r="F122">
        <v>0.25</v>
      </c>
      <c r="G122">
        <v>0.22700000000000001</v>
      </c>
      <c r="H122">
        <v>0.28299999999999997</v>
      </c>
      <c r="I122">
        <v>0.40699999999999997</v>
      </c>
      <c r="J122">
        <v>0.68899999999999995</v>
      </c>
      <c r="K122">
        <v>0.18</v>
      </c>
      <c r="L122">
        <v>5.6</v>
      </c>
      <c r="M122">
        <v>0.28199999999999997</v>
      </c>
      <c r="N122">
        <v>-0.3</v>
      </c>
      <c r="O122">
        <v>0.1</v>
      </c>
      <c r="Q122">
        <v>0.5</v>
      </c>
      <c r="R122">
        <v>34</v>
      </c>
      <c r="S122">
        <v>-3.7</v>
      </c>
      <c r="T122">
        <v>0.29599999999999999</v>
      </c>
      <c r="U122">
        <v>88</v>
      </c>
      <c r="V122">
        <v>25493</v>
      </c>
      <c r="W122">
        <v>687401</v>
      </c>
    </row>
    <row r="123" spans="1:23" x14ac:dyDescent="0.45">
      <c r="A123" t="s">
        <v>74</v>
      </c>
      <c r="B123" t="s">
        <v>64</v>
      </c>
      <c r="C123">
        <v>395</v>
      </c>
      <c r="D123" s="19">
        <v>0.03</v>
      </c>
      <c r="E123" s="19">
        <v>0.29399999999999998</v>
      </c>
      <c r="F123">
        <v>0.1</v>
      </c>
      <c r="G123">
        <v>0.25800000000000001</v>
      </c>
      <c r="H123">
        <v>0.28100000000000003</v>
      </c>
      <c r="I123">
        <v>0.46</v>
      </c>
      <c r="J123">
        <v>0.74</v>
      </c>
      <c r="K123">
        <v>0.20200000000000001</v>
      </c>
      <c r="L123">
        <v>4.0999999999999996</v>
      </c>
      <c r="M123">
        <v>0.32800000000000001</v>
      </c>
      <c r="N123">
        <v>-0.1</v>
      </c>
      <c r="O123">
        <v>-0.1</v>
      </c>
      <c r="Q123">
        <v>-1.8</v>
      </c>
      <c r="R123">
        <v>47</v>
      </c>
      <c r="S123">
        <v>0.9</v>
      </c>
      <c r="T123">
        <v>0.313</v>
      </c>
      <c r="U123">
        <v>88</v>
      </c>
      <c r="V123">
        <v>17548</v>
      </c>
      <c r="W123">
        <v>621493</v>
      </c>
    </row>
    <row r="124" spans="1:23" x14ac:dyDescent="0.45">
      <c r="A124" t="s">
        <v>1118</v>
      </c>
      <c r="B124" t="s">
        <v>125</v>
      </c>
      <c r="C124">
        <v>327</v>
      </c>
      <c r="D124" s="19">
        <v>6.0999999999999999E-2</v>
      </c>
      <c r="E124" s="19">
        <v>0.19</v>
      </c>
      <c r="F124">
        <v>0.32</v>
      </c>
      <c r="G124">
        <v>0.254</v>
      </c>
      <c r="H124">
        <v>0.314</v>
      </c>
      <c r="I124">
        <v>0.34599999999999997</v>
      </c>
      <c r="J124">
        <v>0.65900000000000003</v>
      </c>
      <c r="K124">
        <v>9.1999999999999998E-2</v>
      </c>
      <c r="L124">
        <v>6.7</v>
      </c>
      <c r="M124">
        <v>0.312</v>
      </c>
      <c r="N124">
        <v>0.1</v>
      </c>
      <c r="O124">
        <v>0.1</v>
      </c>
      <c r="Q124">
        <v>0.5</v>
      </c>
      <c r="R124">
        <v>34</v>
      </c>
      <c r="S124">
        <v>-4.5999999999999996</v>
      </c>
      <c r="T124">
        <v>0.29299999999999998</v>
      </c>
      <c r="U124">
        <v>88</v>
      </c>
      <c r="V124">
        <v>29931</v>
      </c>
      <c r="W124">
        <v>696285</v>
      </c>
    </row>
    <row r="125" spans="1:23" x14ac:dyDescent="0.45">
      <c r="A125" t="s">
        <v>60</v>
      </c>
      <c r="B125" t="s">
        <v>61</v>
      </c>
      <c r="C125">
        <v>397</v>
      </c>
      <c r="D125" s="19">
        <v>0.10299999999999999</v>
      </c>
      <c r="E125" s="19">
        <v>0.151</v>
      </c>
      <c r="F125">
        <v>0.68</v>
      </c>
      <c r="G125">
        <v>0.223</v>
      </c>
      <c r="H125">
        <v>0.30499999999999999</v>
      </c>
      <c r="I125">
        <v>0.34899999999999998</v>
      </c>
      <c r="J125">
        <v>0.65400000000000003</v>
      </c>
      <c r="K125">
        <v>0.127</v>
      </c>
      <c r="L125">
        <v>4.0999999999999996</v>
      </c>
      <c r="M125">
        <v>0.24199999999999999</v>
      </c>
      <c r="N125">
        <v>-0.2</v>
      </c>
      <c r="O125">
        <v>-0.2</v>
      </c>
      <c r="Q125">
        <v>-0.6</v>
      </c>
      <c r="R125">
        <v>40</v>
      </c>
      <c r="S125">
        <v>-6.7</v>
      </c>
      <c r="T125">
        <v>0.28999999999999998</v>
      </c>
      <c r="U125">
        <v>87</v>
      </c>
      <c r="V125">
        <v>21479</v>
      </c>
      <c r="W125">
        <v>663538</v>
      </c>
    </row>
    <row r="126" spans="1:23" x14ac:dyDescent="0.45">
      <c r="A126" t="s">
        <v>65</v>
      </c>
      <c r="B126" t="s">
        <v>26</v>
      </c>
      <c r="C126">
        <v>371</v>
      </c>
      <c r="D126" s="19">
        <v>3.7999999999999999E-2</v>
      </c>
      <c r="E126" s="19">
        <v>0.191</v>
      </c>
      <c r="F126">
        <v>0.2</v>
      </c>
      <c r="G126">
        <v>0.24</v>
      </c>
      <c r="H126">
        <v>0.28199999999999997</v>
      </c>
      <c r="I126">
        <v>0.374</v>
      </c>
      <c r="J126">
        <v>0.65600000000000003</v>
      </c>
      <c r="K126">
        <v>0.13500000000000001</v>
      </c>
      <c r="L126">
        <v>4.5999999999999996</v>
      </c>
      <c r="M126">
        <v>0.27100000000000002</v>
      </c>
      <c r="N126">
        <v>0.1</v>
      </c>
      <c r="O126">
        <v>-0.4</v>
      </c>
      <c r="Q126">
        <v>-0.4</v>
      </c>
      <c r="R126">
        <v>36</v>
      </c>
      <c r="S126">
        <v>-7.6</v>
      </c>
      <c r="T126">
        <v>0.28499999999999998</v>
      </c>
      <c r="U126">
        <v>86</v>
      </c>
      <c r="V126">
        <v>21897</v>
      </c>
      <c r="W126">
        <v>666624</v>
      </c>
    </row>
    <row r="127" spans="1:23" x14ac:dyDescent="0.45">
      <c r="A127" t="s">
        <v>1179</v>
      </c>
      <c r="B127" t="s">
        <v>1337</v>
      </c>
      <c r="C127">
        <v>297</v>
      </c>
      <c r="D127" s="19">
        <v>9.4E-2</v>
      </c>
      <c r="E127" s="19">
        <v>0.22600000000000001</v>
      </c>
      <c r="F127">
        <v>0.42</v>
      </c>
      <c r="G127">
        <v>0.22500000000000001</v>
      </c>
      <c r="H127">
        <v>0.3</v>
      </c>
      <c r="I127">
        <v>0.34100000000000003</v>
      </c>
      <c r="J127">
        <v>0.64</v>
      </c>
      <c r="K127">
        <v>0.11600000000000001</v>
      </c>
      <c r="L127">
        <v>4.3</v>
      </c>
      <c r="M127">
        <v>0.28100000000000003</v>
      </c>
      <c r="Q127">
        <v>-0.6</v>
      </c>
      <c r="R127">
        <v>29</v>
      </c>
      <c r="S127">
        <v>-6.2</v>
      </c>
      <c r="T127">
        <v>0.28499999999999998</v>
      </c>
      <c r="U127">
        <v>82</v>
      </c>
      <c r="V127">
        <v>24488</v>
      </c>
      <c r="W127">
        <v>680474</v>
      </c>
    </row>
    <row r="128" spans="1:23" x14ac:dyDescent="0.45">
      <c r="A128" t="s">
        <v>1089</v>
      </c>
      <c r="B128" t="s">
        <v>166</v>
      </c>
      <c r="C128">
        <v>333</v>
      </c>
      <c r="D128" s="19">
        <v>6.6000000000000003E-2</v>
      </c>
      <c r="E128" s="19">
        <v>0.33300000000000002</v>
      </c>
      <c r="F128">
        <v>0.2</v>
      </c>
      <c r="G128">
        <v>0.221</v>
      </c>
      <c r="H128">
        <v>0.27400000000000002</v>
      </c>
      <c r="I128">
        <v>0.38</v>
      </c>
      <c r="J128">
        <v>0.65400000000000003</v>
      </c>
      <c r="K128">
        <v>0.159</v>
      </c>
      <c r="L128">
        <v>5.3</v>
      </c>
      <c r="M128">
        <v>0.30099999999999999</v>
      </c>
      <c r="N128">
        <v>0</v>
      </c>
      <c r="O128">
        <v>-0.2</v>
      </c>
      <c r="Q128">
        <v>1.5</v>
      </c>
      <c r="R128">
        <v>32</v>
      </c>
      <c r="S128">
        <v>-7.5</v>
      </c>
      <c r="T128">
        <v>0.28299999999999997</v>
      </c>
      <c r="U128">
        <v>81</v>
      </c>
      <c r="V128">
        <v>13621</v>
      </c>
      <c r="W128">
        <v>600869</v>
      </c>
    </row>
    <row r="129" spans="1:23" x14ac:dyDescent="0.45">
      <c r="A129" t="s">
        <v>100</v>
      </c>
      <c r="B129" t="s">
        <v>45</v>
      </c>
      <c r="C129">
        <v>330</v>
      </c>
      <c r="D129" s="19">
        <v>7.5999999999999998E-2</v>
      </c>
      <c r="E129" s="19">
        <v>0.17</v>
      </c>
      <c r="F129">
        <v>0.45</v>
      </c>
      <c r="G129">
        <v>0.246</v>
      </c>
      <c r="H129">
        <v>0.3</v>
      </c>
      <c r="I129">
        <v>0.34899999999999998</v>
      </c>
      <c r="J129">
        <v>0.64900000000000002</v>
      </c>
      <c r="K129">
        <v>0.10299999999999999</v>
      </c>
      <c r="L129">
        <v>4.7</v>
      </c>
      <c r="M129">
        <v>0.28000000000000003</v>
      </c>
      <c r="N129">
        <v>-0.4</v>
      </c>
      <c r="O129">
        <v>-0.3</v>
      </c>
      <c r="Q129">
        <v>1.8</v>
      </c>
      <c r="R129">
        <v>32</v>
      </c>
      <c r="S129">
        <v>-6.9</v>
      </c>
      <c r="T129">
        <v>0.28399999999999997</v>
      </c>
      <c r="U129">
        <v>81</v>
      </c>
      <c r="V129">
        <v>20043</v>
      </c>
      <c r="W129">
        <v>673357</v>
      </c>
    </row>
    <row r="130" spans="1:23" x14ac:dyDescent="0.45">
      <c r="A130" t="s">
        <v>204</v>
      </c>
      <c r="B130" t="s">
        <v>1336</v>
      </c>
      <c r="C130">
        <v>352</v>
      </c>
      <c r="D130" s="19">
        <v>9.9000000000000005E-2</v>
      </c>
      <c r="E130" s="19">
        <v>0.29499999999999998</v>
      </c>
      <c r="F130">
        <v>0.34</v>
      </c>
      <c r="G130">
        <v>0.191</v>
      </c>
      <c r="H130">
        <v>0.28999999999999998</v>
      </c>
      <c r="I130">
        <v>0.33</v>
      </c>
      <c r="J130">
        <v>0.62</v>
      </c>
      <c r="K130">
        <v>0.13900000000000001</v>
      </c>
      <c r="L130">
        <v>3.2</v>
      </c>
      <c r="M130">
        <v>0.24399999999999999</v>
      </c>
      <c r="N130">
        <v>0.2</v>
      </c>
      <c r="O130">
        <v>-0.2</v>
      </c>
      <c r="Q130">
        <v>-1.9</v>
      </c>
      <c r="R130">
        <v>32</v>
      </c>
      <c r="S130">
        <v>-9.1</v>
      </c>
      <c r="T130">
        <v>0.27800000000000002</v>
      </c>
      <c r="U130">
        <v>81</v>
      </c>
      <c r="V130">
        <v>20220</v>
      </c>
      <c r="W130">
        <v>666176</v>
      </c>
    </row>
    <row r="131" spans="1:23" x14ac:dyDescent="0.45">
      <c r="A131" t="s">
        <v>59</v>
      </c>
      <c r="B131" t="s">
        <v>38</v>
      </c>
      <c r="C131">
        <v>371</v>
      </c>
      <c r="D131" s="19">
        <v>8.4000000000000005E-2</v>
      </c>
      <c r="E131" s="19">
        <v>0.186</v>
      </c>
      <c r="F131">
        <v>0.45</v>
      </c>
      <c r="G131">
        <v>0.23400000000000001</v>
      </c>
      <c r="H131">
        <v>0.3</v>
      </c>
      <c r="I131">
        <v>0.33200000000000002</v>
      </c>
      <c r="J131">
        <v>0.63200000000000001</v>
      </c>
      <c r="K131">
        <v>9.9000000000000005E-2</v>
      </c>
      <c r="L131">
        <v>7.2</v>
      </c>
      <c r="M131">
        <v>0.28000000000000003</v>
      </c>
      <c r="N131">
        <v>0.2</v>
      </c>
      <c r="O131">
        <v>0</v>
      </c>
      <c r="Q131">
        <v>1.4</v>
      </c>
      <c r="R131">
        <v>35</v>
      </c>
      <c r="S131">
        <v>-8.8000000000000007</v>
      </c>
      <c r="T131">
        <v>0.28100000000000003</v>
      </c>
      <c r="U131">
        <v>79</v>
      </c>
      <c r="V131">
        <v>22558</v>
      </c>
      <c r="W131">
        <v>672284</v>
      </c>
    </row>
    <row r="132" spans="1:23" x14ac:dyDescent="0.45">
      <c r="A132" t="s">
        <v>1102</v>
      </c>
      <c r="B132" t="s">
        <v>76</v>
      </c>
      <c r="C132">
        <v>312</v>
      </c>
      <c r="D132" s="19">
        <v>0.112</v>
      </c>
      <c r="E132" s="19">
        <v>0.27600000000000002</v>
      </c>
      <c r="F132">
        <v>0.41</v>
      </c>
      <c r="G132">
        <v>0.21</v>
      </c>
      <c r="H132">
        <v>0.30499999999999999</v>
      </c>
      <c r="I132">
        <v>0.28799999999999998</v>
      </c>
      <c r="J132">
        <v>0.59399999999999997</v>
      </c>
      <c r="K132">
        <v>7.9000000000000001E-2</v>
      </c>
      <c r="L132">
        <v>5</v>
      </c>
      <c r="M132">
        <v>0.28499999999999998</v>
      </c>
      <c r="N132">
        <v>0.2</v>
      </c>
      <c r="O132">
        <v>-0.3</v>
      </c>
      <c r="Q132">
        <v>0.7</v>
      </c>
      <c r="R132">
        <v>27</v>
      </c>
      <c r="S132">
        <v>-9.8000000000000007</v>
      </c>
      <c r="T132">
        <v>0.27200000000000002</v>
      </c>
      <c r="U132">
        <v>78</v>
      </c>
      <c r="V132">
        <v>19734</v>
      </c>
      <c r="W132">
        <v>668942</v>
      </c>
    </row>
    <row r="133" spans="1:23" x14ac:dyDescent="0.45">
      <c r="A133" t="s">
        <v>165</v>
      </c>
      <c r="B133" t="s">
        <v>166</v>
      </c>
      <c r="C133">
        <v>292</v>
      </c>
      <c r="D133" s="19">
        <v>6.2E-2</v>
      </c>
      <c r="E133" s="19">
        <v>0.24299999999999999</v>
      </c>
      <c r="F133">
        <v>0.25</v>
      </c>
      <c r="G133">
        <v>0.24299999999999999</v>
      </c>
      <c r="H133">
        <v>0.29099999999999998</v>
      </c>
      <c r="I133">
        <v>0.34599999999999997</v>
      </c>
      <c r="J133">
        <v>0.63700000000000001</v>
      </c>
      <c r="K133">
        <v>0.10299999999999999</v>
      </c>
      <c r="L133">
        <v>1.8</v>
      </c>
      <c r="M133">
        <v>0.31</v>
      </c>
      <c r="N133">
        <v>-0.6</v>
      </c>
      <c r="O133">
        <v>0.1</v>
      </c>
      <c r="Q133">
        <v>-1.3</v>
      </c>
      <c r="R133">
        <v>27</v>
      </c>
      <c r="S133">
        <v>-7.7</v>
      </c>
      <c r="T133">
        <v>0.27800000000000002</v>
      </c>
      <c r="U133">
        <v>78</v>
      </c>
      <c r="V133">
        <v>19287</v>
      </c>
      <c r="W133">
        <v>666969</v>
      </c>
    </row>
    <row r="134" spans="1:23" x14ac:dyDescent="0.45">
      <c r="A134" t="s">
        <v>1109</v>
      </c>
      <c r="B134" t="s">
        <v>38</v>
      </c>
      <c r="C134">
        <v>304</v>
      </c>
      <c r="D134" s="19">
        <v>8.5999999999999993E-2</v>
      </c>
      <c r="E134" s="19">
        <v>0.30599999999999999</v>
      </c>
      <c r="F134">
        <v>0.28000000000000003</v>
      </c>
      <c r="G134">
        <v>0.19600000000000001</v>
      </c>
      <c r="H134">
        <v>0.26700000000000002</v>
      </c>
      <c r="I134">
        <v>0.374</v>
      </c>
      <c r="J134">
        <v>0.64100000000000001</v>
      </c>
      <c r="K134">
        <v>0.17799999999999999</v>
      </c>
      <c r="L134">
        <v>3</v>
      </c>
      <c r="M134">
        <v>0.23200000000000001</v>
      </c>
      <c r="N134">
        <v>-0.3</v>
      </c>
      <c r="O134">
        <v>-0.5</v>
      </c>
      <c r="Q134">
        <v>-0.1</v>
      </c>
      <c r="R134">
        <v>28</v>
      </c>
      <c r="S134">
        <v>-8</v>
      </c>
      <c r="T134">
        <v>0.27800000000000002</v>
      </c>
      <c r="U134">
        <v>76</v>
      </c>
      <c r="V134">
        <v>16472</v>
      </c>
      <c r="W134">
        <v>656555</v>
      </c>
    </row>
    <row r="135" spans="1:23" x14ac:dyDescent="0.45">
      <c r="A135" t="s">
        <v>1116</v>
      </c>
      <c r="B135" t="s">
        <v>1336</v>
      </c>
      <c r="C135">
        <v>306</v>
      </c>
      <c r="D135" s="19">
        <v>5.8999999999999997E-2</v>
      </c>
      <c r="E135" s="19">
        <v>0.13700000000000001</v>
      </c>
      <c r="F135">
        <v>0.43</v>
      </c>
      <c r="G135">
        <v>0.245</v>
      </c>
      <c r="H135">
        <v>0.28799999999999998</v>
      </c>
      <c r="I135">
        <v>0.34</v>
      </c>
      <c r="J135">
        <v>0.628</v>
      </c>
      <c r="K135">
        <v>9.6000000000000002E-2</v>
      </c>
      <c r="L135">
        <v>1.6</v>
      </c>
      <c r="M135">
        <v>0.26700000000000002</v>
      </c>
      <c r="N135">
        <v>0.5</v>
      </c>
      <c r="O135">
        <v>-0.2</v>
      </c>
      <c r="Q135">
        <v>-0.6</v>
      </c>
      <c r="R135">
        <v>27</v>
      </c>
      <c r="S135">
        <v>-9.1</v>
      </c>
      <c r="T135">
        <v>0.27400000000000002</v>
      </c>
      <c r="U135">
        <v>76</v>
      </c>
      <c r="V135">
        <v>26294</v>
      </c>
      <c r="W135">
        <v>681082</v>
      </c>
    </row>
    <row r="136" spans="1:23" x14ac:dyDescent="0.45">
      <c r="A136" t="s">
        <v>126</v>
      </c>
      <c r="B136" t="s">
        <v>32</v>
      </c>
      <c r="C136">
        <v>377</v>
      </c>
      <c r="D136" s="19">
        <v>7.3999999999999996E-2</v>
      </c>
      <c r="E136" s="19">
        <v>0.17799999999999999</v>
      </c>
      <c r="F136">
        <v>0.42</v>
      </c>
      <c r="G136">
        <v>0.22700000000000001</v>
      </c>
      <c r="H136">
        <v>0.28199999999999997</v>
      </c>
      <c r="I136">
        <v>0.33500000000000002</v>
      </c>
      <c r="J136">
        <v>0.61699999999999999</v>
      </c>
      <c r="K136">
        <v>0.108</v>
      </c>
      <c r="L136">
        <v>2.5</v>
      </c>
      <c r="M136">
        <v>0.26200000000000001</v>
      </c>
      <c r="N136">
        <v>-0.6</v>
      </c>
      <c r="O136">
        <v>-0.5</v>
      </c>
      <c r="Q136">
        <v>-0.6</v>
      </c>
      <c r="R136">
        <v>32</v>
      </c>
      <c r="S136">
        <v>-11.9</v>
      </c>
      <c r="T136">
        <v>0.27100000000000002</v>
      </c>
      <c r="U136">
        <v>74</v>
      </c>
      <c r="V136">
        <v>10681</v>
      </c>
      <c r="W136">
        <v>570482</v>
      </c>
    </row>
    <row r="137" spans="1:23" x14ac:dyDescent="0.45">
      <c r="A137" t="s">
        <v>1090</v>
      </c>
      <c r="B137" t="s">
        <v>105</v>
      </c>
      <c r="C137">
        <v>307</v>
      </c>
      <c r="D137" s="19">
        <v>8.1000000000000003E-2</v>
      </c>
      <c r="E137" s="19">
        <v>0.28999999999999998</v>
      </c>
      <c r="F137">
        <v>0.28000000000000003</v>
      </c>
      <c r="G137">
        <v>0.19500000000000001</v>
      </c>
      <c r="H137">
        <v>0.27</v>
      </c>
      <c r="I137">
        <v>0.35</v>
      </c>
      <c r="J137">
        <v>0.621</v>
      </c>
      <c r="K137">
        <v>0.155</v>
      </c>
      <c r="L137">
        <v>4.4000000000000004</v>
      </c>
      <c r="M137">
        <v>0.246</v>
      </c>
      <c r="N137">
        <v>-0.1</v>
      </c>
      <c r="O137">
        <v>0.1</v>
      </c>
      <c r="Q137">
        <v>-1.1000000000000001</v>
      </c>
      <c r="R137">
        <v>27</v>
      </c>
      <c r="S137">
        <v>-9.4</v>
      </c>
      <c r="T137">
        <v>0.27300000000000002</v>
      </c>
      <c r="U137">
        <v>73</v>
      </c>
      <c r="V137">
        <v>22186</v>
      </c>
      <c r="W137">
        <v>668930</v>
      </c>
    </row>
    <row r="138" spans="1:23" x14ac:dyDescent="0.45">
      <c r="A138" t="s">
        <v>63</v>
      </c>
      <c r="B138" t="s">
        <v>64</v>
      </c>
      <c r="C138">
        <v>360</v>
      </c>
      <c r="D138" s="19">
        <v>0.111</v>
      </c>
      <c r="E138" s="19">
        <v>0.30299999999999999</v>
      </c>
      <c r="F138">
        <v>0.37</v>
      </c>
      <c r="G138">
        <v>0.215</v>
      </c>
      <c r="H138">
        <v>0.308</v>
      </c>
      <c r="I138">
        <v>0.34799999999999998</v>
      </c>
      <c r="J138">
        <v>0.65600000000000003</v>
      </c>
      <c r="K138">
        <v>0.13300000000000001</v>
      </c>
      <c r="L138">
        <v>2.9</v>
      </c>
      <c r="M138">
        <v>0.29599999999999999</v>
      </c>
      <c r="N138">
        <v>0.4</v>
      </c>
      <c r="O138">
        <v>0.4</v>
      </c>
      <c r="Q138">
        <v>-0.7</v>
      </c>
      <c r="R138">
        <v>37</v>
      </c>
      <c r="S138">
        <v>-5.5</v>
      </c>
      <c r="T138">
        <v>0.29099999999999998</v>
      </c>
      <c r="U138">
        <v>73</v>
      </c>
      <c r="V138">
        <v>27647</v>
      </c>
      <c r="W138">
        <v>683011</v>
      </c>
    </row>
    <row r="139" spans="1:23" x14ac:dyDescent="0.45">
      <c r="A139" t="s">
        <v>39</v>
      </c>
      <c r="B139" t="s">
        <v>32</v>
      </c>
      <c r="C139">
        <v>390</v>
      </c>
      <c r="D139" s="19">
        <v>4.1000000000000002E-2</v>
      </c>
      <c r="E139" s="19">
        <v>0.23300000000000001</v>
      </c>
      <c r="F139">
        <v>0.18</v>
      </c>
      <c r="G139">
        <v>0.23699999999999999</v>
      </c>
      <c r="H139">
        <v>0.26900000000000002</v>
      </c>
      <c r="I139">
        <v>0.34799999999999998</v>
      </c>
      <c r="J139">
        <v>0.61699999999999999</v>
      </c>
      <c r="K139">
        <v>0.111</v>
      </c>
      <c r="L139">
        <v>7.6</v>
      </c>
      <c r="M139">
        <v>0.3</v>
      </c>
      <c r="N139">
        <v>0.5</v>
      </c>
      <c r="O139">
        <v>-0.2</v>
      </c>
      <c r="Q139">
        <v>1.4</v>
      </c>
      <c r="R139">
        <v>32</v>
      </c>
      <c r="S139">
        <v>-13.6</v>
      </c>
      <c r="T139">
        <v>0.26700000000000002</v>
      </c>
      <c r="U139">
        <v>71</v>
      </c>
      <c r="V139">
        <v>13185</v>
      </c>
      <c r="W139">
        <v>606115</v>
      </c>
    </row>
    <row r="140" spans="1:23" x14ac:dyDescent="0.45">
      <c r="A140" t="s">
        <v>159</v>
      </c>
      <c r="B140" t="s">
        <v>61</v>
      </c>
      <c r="C140">
        <v>367</v>
      </c>
      <c r="D140" s="19">
        <v>7.5999999999999998E-2</v>
      </c>
      <c r="E140" s="19">
        <v>0.27500000000000002</v>
      </c>
      <c r="F140">
        <v>0.28000000000000003</v>
      </c>
      <c r="G140">
        <v>0.20100000000000001</v>
      </c>
      <c r="H140">
        <v>0.27</v>
      </c>
      <c r="I140">
        <v>0.33600000000000002</v>
      </c>
      <c r="J140">
        <v>0.60599999999999998</v>
      </c>
      <c r="K140">
        <v>0.13500000000000001</v>
      </c>
      <c r="L140">
        <v>3.8</v>
      </c>
      <c r="M140">
        <v>0.254</v>
      </c>
      <c r="N140">
        <v>-0.4</v>
      </c>
      <c r="O140">
        <v>-0.1</v>
      </c>
      <c r="Q140">
        <v>-0.4</v>
      </c>
      <c r="R140">
        <v>30</v>
      </c>
      <c r="S140">
        <v>-12.9</v>
      </c>
      <c r="T140">
        <v>0.26700000000000002</v>
      </c>
      <c r="U140">
        <v>71</v>
      </c>
      <c r="V140">
        <v>15112</v>
      </c>
      <c r="W140">
        <v>641857</v>
      </c>
    </row>
    <row r="141" spans="1:23" x14ac:dyDescent="0.45">
      <c r="A141" t="s">
        <v>163</v>
      </c>
      <c r="B141" t="s">
        <v>47</v>
      </c>
      <c r="C141">
        <v>345</v>
      </c>
      <c r="D141" s="19">
        <v>8.6999999999999994E-2</v>
      </c>
      <c r="E141" s="19">
        <v>0.223</v>
      </c>
      <c r="F141">
        <v>0.39</v>
      </c>
      <c r="G141">
        <v>0.21</v>
      </c>
      <c r="H141">
        <v>0.27900000000000003</v>
      </c>
      <c r="I141">
        <v>0.33300000000000002</v>
      </c>
      <c r="J141">
        <v>0.61199999999999999</v>
      </c>
      <c r="K141">
        <v>0.123</v>
      </c>
      <c r="L141">
        <v>1.9</v>
      </c>
      <c r="M141">
        <v>0.24299999999999999</v>
      </c>
      <c r="N141">
        <v>0</v>
      </c>
      <c r="O141">
        <v>0.1</v>
      </c>
      <c r="Q141">
        <v>-0.2</v>
      </c>
      <c r="R141">
        <v>29</v>
      </c>
      <c r="S141">
        <v>-11.3</v>
      </c>
      <c r="T141">
        <v>0.27</v>
      </c>
      <c r="U141">
        <v>70</v>
      </c>
      <c r="V141">
        <v>12144</v>
      </c>
      <c r="W141">
        <v>596146</v>
      </c>
    </row>
    <row r="142" spans="1:23" x14ac:dyDescent="0.45">
      <c r="A142" t="s">
        <v>72</v>
      </c>
      <c r="B142" t="s">
        <v>49</v>
      </c>
      <c r="C142">
        <v>357</v>
      </c>
      <c r="D142" s="19">
        <v>4.2000000000000003E-2</v>
      </c>
      <c r="E142" s="19">
        <v>0.154</v>
      </c>
      <c r="F142">
        <v>0.27</v>
      </c>
      <c r="G142">
        <v>0.24199999999999999</v>
      </c>
      <c r="H142">
        <v>0.28499999999999998</v>
      </c>
      <c r="I142">
        <v>0.314</v>
      </c>
      <c r="J142">
        <v>0.59899999999999998</v>
      </c>
      <c r="K142">
        <v>7.2999999999999995E-2</v>
      </c>
      <c r="L142">
        <v>5.3</v>
      </c>
      <c r="M142">
        <v>0.27600000000000002</v>
      </c>
      <c r="N142">
        <v>-0.2</v>
      </c>
      <c r="O142">
        <v>0.3</v>
      </c>
      <c r="Q142">
        <v>2.9</v>
      </c>
      <c r="R142">
        <v>29</v>
      </c>
      <c r="S142">
        <v>-13.3</v>
      </c>
      <c r="T142">
        <v>0.26400000000000001</v>
      </c>
      <c r="U142">
        <v>70</v>
      </c>
      <c r="V142">
        <v>19610</v>
      </c>
      <c r="W142">
        <v>660688</v>
      </c>
    </row>
    <row r="143" spans="1:23" x14ac:dyDescent="0.45">
      <c r="A143" t="s">
        <v>1112</v>
      </c>
      <c r="B143" t="s">
        <v>84</v>
      </c>
      <c r="C143">
        <v>296</v>
      </c>
      <c r="D143" s="19">
        <v>5.3999999999999999E-2</v>
      </c>
      <c r="E143" s="19">
        <v>0.17899999999999999</v>
      </c>
      <c r="F143">
        <v>0.3</v>
      </c>
      <c r="G143">
        <v>0.245</v>
      </c>
      <c r="H143">
        <v>0.28599999999999998</v>
      </c>
      <c r="I143">
        <v>0.318</v>
      </c>
      <c r="J143">
        <v>0.60299999999999998</v>
      </c>
      <c r="K143">
        <v>7.1999999999999995E-2</v>
      </c>
      <c r="L143">
        <v>5.9</v>
      </c>
      <c r="M143">
        <v>0.29899999999999999</v>
      </c>
      <c r="N143">
        <v>0.1</v>
      </c>
      <c r="O143">
        <v>-0.1</v>
      </c>
      <c r="Q143">
        <v>1.5</v>
      </c>
      <c r="R143">
        <v>24</v>
      </c>
      <c r="S143">
        <v>-10.5</v>
      </c>
      <c r="T143">
        <v>0.26700000000000002</v>
      </c>
      <c r="U143">
        <v>67</v>
      </c>
      <c r="V143">
        <v>19600</v>
      </c>
      <c r="W143">
        <v>650559</v>
      </c>
    </row>
    <row r="144" spans="1:23" x14ac:dyDescent="0.45">
      <c r="A144" t="s">
        <v>136</v>
      </c>
      <c r="B144" t="s">
        <v>61</v>
      </c>
      <c r="C144">
        <v>285</v>
      </c>
      <c r="D144" s="19">
        <v>6.7000000000000004E-2</v>
      </c>
      <c r="E144" s="19">
        <v>0.22500000000000001</v>
      </c>
      <c r="F144">
        <v>0.3</v>
      </c>
      <c r="G144">
        <v>0.219</v>
      </c>
      <c r="H144">
        <v>0.26900000000000002</v>
      </c>
      <c r="I144">
        <v>0.32300000000000001</v>
      </c>
      <c r="J144">
        <v>0.59199999999999997</v>
      </c>
      <c r="K144">
        <v>0.104</v>
      </c>
      <c r="L144">
        <v>5.8</v>
      </c>
      <c r="M144">
        <v>0.26700000000000002</v>
      </c>
      <c r="N144">
        <v>0.1</v>
      </c>
      <c r="O144">
        <v>0.1</v>
      </c>
      <c r="Q144">
        <v>0.7</v>
      </c>
      <c r="R144">
        <v>22</v>
      </c>
      <c r="S144">
        <v>-11.6</v>
      </c>
      <c r="T144">
        <v>0.26</v>
      </c>
      <c r="U144">
        <v>66</v>
      </c>
      <c r="V144">
        <v>17027</v>
      </c>
      <c r="W144">
        <v>657077</v>
      </c>
    </row>
    <row r="145" spans="1:23" x14ac:dyDescent="0.45">
      <c r="A145" t="s">
        <v>178</v>
      </c>
      <c r="B145" t="s">
        <v>1336</v>
      </c>
      <c r="C145">
        <v>350</v>
      </c>
      <c r="D145" s="19">
        <v>2.9000000000000001E-2</v>
      </c>
      <c r="E145" s="19">
        <v>0.28000000000000003</v>
      </c>
      <c r="F145">
        <v>0.1</v>
      </c>
      <c r="G145">
        <v>0.223</v>
      </c>
      <c r="H145">
        <v>0.249</v>
      </c>
      <c r="I145">
        <v>0.35699999999999998</v>
      </c>
      <c r="J145">
        <v>0.60599999999999998</v>
      </c>
      <c r="K145">
        <v>0.13400000000000001</v>
      </c>
      <c r="L145">
        <v>3.3</v>
      </c>
      <c r="M145">
        <v>0.28399999999999997</v>
      </c>
      <c r="N145">
        <v>-0.1</v>
      </c>
      <c r="O145">
        <v>0.1</v>
      </c>
      <c r="Q145">
        <v>0.1</v>
      </c>
      <c r="R145">
        <v>28</v>
      </c>
      <c r="S145">
        <v>-13.5</v>
      </c>
      <c r="T145">
        <v>0.26300000000000001</v>
      </c>
      <c r="U145">
        <v>64</v>
      </c>
      <c r="V145">
        <v>19950</v>
      </c>
      <c r="W145">
        <v>665926</v>
      </c>
    </row>
    <row r="146" spans="1:23" x14ac:dyDescent="0.45">
      <c r="A146" t="s">
        <v>1108</v>
      </c>
      <c r="B146" t="s">
        <v>26</v>
      </c>
      <c r="C146">
        <v>334</v>
      </c>
      <c r="D146" s="19">
        <v>6.3E-2</v>
      </c>
      <c r="E146" s="19">
        <v>0.26</v>
      </c>
      <c r="F146">
        <v>0.24</v>
      </c>
      <c r="G146">
        <v>0.19800000000000001</v>
      </c>
      <c r="H146">
        <v>0.26100000000000001</v>
      </c>
      <c r="I146">
        <v>0.307</v>
      </c>
      <c r="J146">
        <v>0.56799999999999995</v>
      </c>
      <c r="K146">
        <v>0.109</v>
      </c>
      <c r="L146">
        <v>5.2</v>
      </c>
      <c r="M146">
        <v>0.254</v>
      </c>
      <c r="N146">
        <v>-0.1</v>
      </c>
      <c r="O146">
        <v>0.1</v>
      </c>
      <c r="Q146">
        <v>0.3</v>
      </c>
      <c r="R146">
        <v>24</v>
      </c>
      <c r="S146">
        <v>-15.5</v>
      </c>
      <c r="T146">
        <v>0.253</v>
      </c>
      <c r="U146">
        <v>63</v>
      </c>
      <c r="V146">
        <v>20308</v>
      </c>
      <c r="W146">
        <v>676694</v>
      </c>
    </row>
    <row r="147" spans="1:23" x14ac:dyDescent="0.45">
      <c r="A147" t="s">
        <v>1085</v>
      </c>
      <c r="B147" t="s">
        <v>86</v>
      </c>
      <c r="C147">
        <v>291</v>
      </c>
      <c r="D147" s="19">
        <v>8.8999999999999996E-2</v>
      </c>
      <c r="E147" s="19">
        <v>0.22700000000000001</v>
      </c>
      <c r="F147">
        <v>0.39</v>
      </c>
      <c r="G147">
        <v>0.20599999999999999</v>
      </c>
      <c r="H147">
        <v>0.27500000000000002</v>
      </c>
      <c r="I147">
        <v>0.27900000000000003</v>
      </c>
      <c r="J147">
        <v>0.55400000000000005</v>
      </c>
      <c r="K147">
        <v>7.2999999999999995E-2</v>
      </c>
      <c r="L147">
        <v>3.3</v>
      </c>
      <c r="M147">
        <v>0.26</v>
      </c>
      <c r="N147">
        <v>-0.1</v>
      </c>
      <c r="O147">
        <v>0.1</v>
      </c>
      <c r="Q147">
        <v>-0.3</v>
      </c>
      <c r="R147">
        <v>20</v>
      </c>
      <c r="S147">
        <v>-14.3</v>
      </c>
      <c r="T147">
        <v>0.25</v>
      </c>
      <c r="U147">
        <v>60</v>
      </c>
      <c r="V147">
        <v>19608</v>
      </c>
      <c r="W147">
        <v>672640</v>
      </c>
    </row>
    <row r="148" spans="1:23" x14ac:dyDescent="0.45">
      <c r="A148" t="s">
        <v>92</v>
      </c>
      <c r="B148" t="s">
        <v>28</v>
      </c>
      <c r="C148">
        <v>354</v>
      </c>
      <c r="D148" s="19">
        <v>5.8999999999999997E-2</v>
      </c>
      <c r="E148" s="19">
        <v>0.14699999999999999</v>
      </c>
      <c r="F148">
        <v>0.4</v>
      </c>
      <c r="G148">
        <v>0.223</v>
      </c>
      <c r="H148">
        <v>0.26800000000000002</v>
      </c>
      <c r="I148">
        <v>0.29299999999999998</v>
      </c>
      <c r="J148">
        <v>0.56000000000000005</v>
      </c>
      <c r="K148">
        <v>7.0000000000000007E-2</v>
      </c>
      <c r="L148">
        <v>7.6</v>
      </c>
      <c r="M148">
        <v>0.25700000000000001</v>
      </c>
      <c r="N148">
        <v>0.1</v>
      </c>
      <c r="O148">
        <v>0.1</v>
      </c>
      <c r="Q148">
        <v>2.6</v>
      </c>
      <c r="R148">
        <v>24</v>
      </c>
      <c r="S148">
        <v>-17.600000000000001</v>
      </c>
      <c r="T148">
        <v>0.249</v>
      </c>
      <c r="U148">
        <v>54</v>
      </c>
      <c r="V148">
        <v>18900</v>
      </c>
      <c r="W148">
        <v>665750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Dashboard</vt:lpstr>
      <vt:lpstr>Advanced</vt:lpstr>
      <vt:lpstr>Batted Ball</vt:lpstr>
      <vt:lpstr>+ Stats</vt:lpstr>
      <vt:lpstr>Plate Discipline</vt:lpstr>
      <vt:lpstr>Statcast</vt:lpstr>
      <vt:lpstr>Dashboard 2</vt:lpstr>
      <vt:lpstr>Statcast 2</vt:lpstr>
      <vt:lpstr>Advanced 2</vt:lpstr>
      <vt:lpstr>Batted Ball 2</vt:lpstr>
      <vt:lpstr>+ Stats 2</vt:lpstr>
      <vt:lpstr>Plate Discipline 2</vt:lpstr>
      <vt:lpstr>Total Calculated</vt:lpstr>
      <vt:lpstr>Total Static</vt:lpstr>
      <vt:lpstr>Underlying Calculated</vt:lpstr>
      <vt:lpstr>Underlying Static</vt:lpstr>
      <vt:lpstr>Career Advanced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Beney</dc:creator>
  <cp:lastModifiedBy>Sean Beney</cp:lastModifiedBy>
  <dcterms:created xsi:type="dcterms:W3CDTF">2024-09-02T11:44:08Z</dcterms:created>
  <dcterms:modified xsi:type="dcterms:W3CDTF">2024-09-14T21:02:17Z</dcterms:modified>
</cp:coreProperties>
</file>