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Football\"/>
    </mc:Choice>
  </mc:AlternateContent>
  <xr:revisionPtr revIDLastSave="0" documentId="13_ncr:1_{406059C6-34CB-4729-A909-D5C586BF99F5}" xr6:coauthVersionLast="47" xr6:coauthVersionMax="47" xr10:uidLastSave="{00000000-0000-0000-0000-000000000000}"/>
  <bookViews>
    <workbookView xWindow="-98" yWindow="-98" windowWidth="22695" windowHeight="14476" tabRatio="886" activeTab="7" xr2:uid="{00000000-000D-0000-FFFF-FFFF00000000}"/>
  </bookViews>
  <sheets>
    <sheet name="RI - Recruit+Transfer" sheetId="1" r:id="rId1"/>
    <sheet name="RI - Recruit+Transfer+Return" sheetId="2" r:id="rId2"/>
    <sheet name="Portal Data" sheetId="3" r:id="rId3"/>
    <sheet name="2024 Transfer" sheetId="6" r:id="rId4"/>
    <sheet name="2023 Transfer" sheetId="7" r:id="rId5"/>
    <sheet name="2022 Transfer" sheetId="8" r:id="rId6"/>
    <sheet name="Transfers Stacked" sheetId="5" r:id="rId7"/>
    <sheet name="Full Data" sheetId="4" r:id="rId8"/>
  </sheets>
  <externalReferences>
    <externalReference r:id="rId9"/>
  </externalReferences>
  <definedNames>
    <definedName name="ExternalData_1" localSheetId="3" hidden="1">'2024 Transfer'!$B$1:$D$131</definedName>
    <definedName name="ExternalData_2" localSheetId="5" hidden="1">'2022 Transfer'!$A$1:$C$128</definedName>
    <definedName name="ExternalData_2" localSheetId="4" hidden="1">'2023 Transfer'!$B$1:$D$127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3" i="3"/>
  <c r="E4" i="3"/>
  <c r="E5" i="3"/>
  <c r="E6" i="3"/>
  <c r="E7" i="3"/>
  <c r="E8" i="3"/>
  <c r="E9" i="3"/>
  <c r="E10" i="3"/>
  <c r="E11" i="3"/>
  <c r="E2" i="3"/>
  <c r="C136" i="4"/>
  <c r="C270" i="4"/>
  <c r="C404" i="4"/>
  <c r="C538" i="4"/>
  <c r="C672" i="4"/>
  <c r="C807" i="4"/>
  <c r="C941" i="4"/>
  <c r="C1075" i="4"/>
  <c r="C1209" i="4"/>
  <c r="C3" i="4"/>
  <c r="C137" i="4"/>
  <c r="C271" i="4"/>
  <c r="C405" i="4"/>
  <c r="C539" i="4"/>
  <c r="C673" i="4"/>
  <c r="C808" i="4"/>
  <c r="C942" i="4"/>
  <c r="C1076" i="4"/>
  <c r="C1210" i="4"/>
  <c r="C4" i="4"/>
  <c r="C138" i="4"/>
  <c r="C272" i="4"/>
  <c r="C406" i="4"/>
  <c r="C540" i="4"/>
  <c r="C674" i="4"/>
  <c r="C809" i="4"/>
  <c r="C943" i="4"/>
  <c r="C1077" i="4"/>
  <c r="C1211" i="4"/>
  <c r="C5" i="4"/>
  <c r="C139" i="4"/>
  <c r="C273" i="4"/>
  <c r="C407" i="4"/>
  <c r="C541" i="4"/>
  <c r="C675" i="4"/>
  <c r="C810" i="4"/>
  <c r="C944" i="4"/>
  <c r="C1078" i="4"/>
  <c r="C1212" i="4"/>
  <c r="C6" i="4"/>
  <c r="C140" i="4"/>
  <c r="C274" i="4"/>
  <c r="C408" i="4"/>
  <c r="C542" i="4"/>
  <c r="C676" i="4"/>
  <c r="C811" i="4"/>
  <c r="C945" i="4"/>
  <c r="C1079" i="4"/>
  <c r="C1213" i="4"/>
  <c r="C7" i="4"/>
  <c r="C141" i="4"/>
  <c r="C275" i="4"/>
  <c r="C409" i="4"/>
  <c r="C543" i="4"/>
  <c r="C677" i="4"/>
  <c r="C812" i="4"/>
  <c r="C946" i="4"/>
  <c r="C1080" i="4"/>
  <c r="C1214" i="4"/>
  <c r="C8" i="4"/>
  <c r="C142" i="4"/>
  <c r="C276" i="4"/>
  <c r="C410" i="4"/>
  <c r="C544" i="4"/>
  <c r="C678" i="4"/>
  <c r="C813" i="4"/>
  <c r="C947" i="4"/>
  <c r="C1081" i="4"/>
  <c r="C1215" i="4"/>
  <c r="C9" i="4"/>
  <c r="C143" i="4"/>
  <c r="C277" i="4"/>
  <c r="C411" i="4"/>
  <c r="C545" i="4"/>
  <c r="C679" i="4"/>
  <c r="C814" i="4"/>
  <c r="C948" i="4"/>
  <c r="C1082" i="4"/>
  <c r="C1216" i="4"/>
  <c r="C10" i="4"/>
  <c r="C144" i="4"/>
  <c r="C278" i="4"/>
  <c r="C412" i="4"/>
  <c r="C546" i="4"/>
  <c r="C680" i="4"/>
  <c r="C815" i="4"/>
  <c r="C949" i="4"/>
  <c r="C1083" i="4"/>
  <c r="C1217" i="4"/>
  <c r="C11" i="4"/>
  <c r="C145" i="4"/>
  <c r="C279" i="4"/>
  <c r="C413" i="4"/>
  <c r="C547" i="4"/>
  <c r="C681" i="4"/>
  <c r="C816" i="4"/>
  <c r="C950" i="4"/>
  <c r="C1084" i="4"/>
  <c r="C1218" i="4"/>
  <c r="C12" i="4"/>
  <c r="C146" i="4"/>
  <c r="C280" i="4"/>
  <c r="C414" i="4"/>
  <c r="C548" i="4"/>
  <c r="C682" i="4"/>
  <c r="C817" i="4"/>
  <c r="C951" i="4"/>
  <c r="C1085" i="4"/>
  <c r="C1219" i="4"/>
  <c r="C13" i="4"/>
  <c r="C147" i="4"/>
  <c r="C281" i="4"/>
  <c r="C415" i="4"/>
  <c r="C549" i="4"/>
  <c r="C683" i="4"/>
  <c r="C818" i="4"/>
  <c r="C952" i="4"/>
  <c r="C1086" i="4"/>
  <c r="C1220" i="4"/>
  <c r="C14" i="4"/>
  <c r="C148" i="4"/>
  <c r="C282" i="4"/>
  <c r="C416" i="4"/>
  <c r="C550" i="4"/>
  <c r="C684" i="4"/>
  <c r="C819" i="4"/>
  <c r="C953" i="4"/>
  <c r="C1087" i="4"/>
  <c r="C1221" i="4"/>
  <c r="C15" i="4"/>
  <c r="C149" i="4"/>
  <c r="C283" i="4"/>
  <c r="C417" i="4"/>
  <c r="C551" i="4"/>
  <c r="C685" i="4"/>
  <c r="C820" i="4"/>
  <c r="C954" i="4"/>
  <c r="C1088" i="4"/>
  <c r="C1222" i="4"/>
  <c r="C16" i="4"/>
  <c r="C150" i="4"/>
  <c r="C284" i="4"/>
  <c r="C418" i="4"/>
  <c r="C552" i="4"/>
  <c r="C686" i="4"/>
  <c r="C821" i="4"/>
  <c r="C955" i="4"/>
  <c r="C1089" i="4"/>
  <c r="C1223" i="4"/>
  <c r="C17" i="4"/>
  <c r="C151" i="4"/>
  <c r="C285" i="4"/>
  <c r="C419" i="4"/>
  <c r="C553" i="4"/>
  <c r="C687" i="4"/>
  <c r="C822" i="4"/>
  <c r="C956" i="4"/>
  <c r="C1090" i="4"/>
  <c r="C1224" i="4"/>
  <c r="C18" i="4"/>
  <c r="C152" i="4"/>
  <c r="C286" i="4"/>
  <c r="C420" i="4"/>
  <c r="C554" i="4"/>
  <c r="C688" i="4"/>
  <c r="C823" i="4"/>
  <c r="C957" i="4"/>
  <c r="C1091" i="4"/>
  <c r="C1225" i="4"/>
  <c r="C19" i="4"/>
  <c r="C153" i="4"/>
  <c r="C287" i="4"/>
  <c r="C421" i="4"/>
  <c r="C555" i="4"/>
  <c r="C689" i="4"/>
  <c r="C824" i="4"/>
  <c r="C958" i="4"/>
  <c r="C1092" i="4"/>
  <c r="C1226" i="4"/>
  <c r="C20" i="4"/>
  <c r="C154" i="4"/>
  <c r="C288" i="4"/>
  <c r="C422" i="4"/>
  <c r="C556" i="4"/>
  <c r="C690" i="4"/>
  <c r="C825" i="4"/>
  <c r="C959" i="4"/>
  <c r="C1093" i="4"/>
  <c r="C1227" i="4"/>
  <c r="C21" i="4"/>
  <c r="C155" i="4"/>
  <c r="C289" i="4"/>
  <c r="C423" i="4"/>
  <c r="C557" i="4"/>
  <c r="C691" i="4"/>
  <c r="C826" i="4"/>
  <c r="C960" i="4"/>
  <c r="C1094" i="4"/>
  <c r="C1228" i="4"/>
  <c r="C22" i="4"/>
  <c r="C156" i="4"/>
  <c r="C290" i="4"/>
  <c r="C424" i="4"/>
  <c r="C558" i="4"/>
  <c r="C692" i="4"/>
  <c r="C827" i="4"/>
  <c r="C961" i="4"/>
  <c r="C1095" i="4"/>
  <c r="C1229" i="4"/>
  <c r="C23" i="4"/>
  <c r="C157" i="4"/>
  <c r="C291" i="4"/>
  <c r="C425" i="4"/>
  <c r="C559" i="4"/>
  <c r="C693" i="4"/>
  <c r="C828" i="4"/>
  <c r="C962" i="4"/>
  <c r="C1096" i="4"/>
  <c r="C1230" i="4"/>
  <c r="C24" i="4"/>
  <c r="C158" i="4"/>
  <c r="C292" i="4"/>
  <c r="C426" i="4"/>
  <c r="C560" i="4"/>
  <c r="C694" i="4"/>
  <c r="C829" i="4"/>
  <c r="C963" i="4"/>
  <c r="C1097" i="4"/>
  <c r="C1231" i="4"/>
  <c r="C25" i="4"/>
  <c r="C159" i="4"/>
  <c r="C293" i="4"/>
  <c r="C427" i="4"/>
  <c r="C561" i="4"/>
  <c r="C695" i="4"/>
  <c r="C830" i="4"/>
  <c r="C964" i="4"/>
  <c r="C1098" i="4"/>
  <c r="C1232" i="4"/>
  <c r="C26" i="4"/>
  <c r="C160" i="4"/>
  <c r="C294" i="4"/>
  <c r="C428" i="4"/>
  <c r="C562" i="4"/>
  <c r="C696" i="4"/>
  <c r="C831" i="4"/>
  <c r="C965" i="4"/>
  <c r="C1099" i="4"/>
  <c r="C1233" i="4"/>
  <c r="C27" i="4"/>
  <c r="C161" i="4"/>
  <c r="C295" i="4"/>
  <c r="C429" i="4"/>
  <c r="C563" i="4"/>
  <c r="C697" i="4"/>
  <c r="C832" i="4"/>
  <c r="C966" i="4"/>
  <c r="C1100" i="4"/>
  <c r="C1234" i="4"/>
  <c r="C28" i="4"/>
  <c r="C162" i="4"/>
  <c r="C296" i="4"/>
  <c r="C430" i="4"/>
  <c r="C564" i="4"/>
  <c r="C698" i="4"/>
  <c r="C833" i="4"/>
  <c r="C967" i="4"/>
  <c r="C1101" i="4"/>
  <c r="C1235" i="4"/>
  <c r="C29" i="4"/>
  <c r="C163" i="4"/>
  <c r="C297" i="4"/>
  <c r="C431" i="4"/>
  <c r="C565" i="4"/>
  <c r="C699" i="4"/>
  <c r="C834" i="4"/>
  <c r="C968" i="4"/>
  <c r="C1102" i="4"/>
  <c r="C1236" i="4"/>
  <c r="C30" i="4"/>
  <c r="C164" i="4"/>
  <c r="C298" i="4"/>
  <c r="C432" i="4"/>
  <c r="C566" i="4"/>
  <c r="C700" i="4"/>
  <c r="C835" i="4"/>
  <c r="C969" i="4"/>
  <c r="C1103" i="4"/>
  <c r="C1237" i="4"/>
  <c r="C31" i="4"/>
  <c r="C165" i="4"/>
  <c r="C299" i="4"/>
  <c r="C433" i="4"/>
  <c r="C567" i="4"/>
  <c r="C701" i="4"/>
  <c r="C836" i="4"/>
  <c r="C970" i="4"/>
  <c r="C1104" i="4"/>
  <c r="C1238" i="4"/>
  <c r="C32" i="4"/>
  <c r="C166" i="4"/>
  <c r="C300" i="4"/>
  <c r="C434" i="4"/>
  <c r="C568" i="4"/>
  <c r="C702" i="4"/>
  <c r="C837" i="4"/>
  <c r="C971" i="4"/>
  <c r="C1105" i="4"/>
  <c r="C1239" i="4"/>
  <c r="C33" i="4"/>
  <c r="C167" i="4"/>
  <c r="C435" i="4"/>
  <c r="C569" i="4"/>
  <c r="C703" i="4"/>
  <c r="C838" i="4"/>
  <c r="C972" i="4"/>
  <c r="C1106" i="4"/>
  <c r="C1240" i="4"/>
  <c r="C34" i="4"/>
  <c r="C168" i="4"/>
  <c r="C301" i="4"/>
  <c r="C436" i="4"/>
  <c r="C570" i="4"/>
  <c r="C704" i="4"/>
  <c r="C839" i="4"/>
  <c r="C973" i="4"/>
  <c r="C1107" i="4"/>
  <c r="C1241" i="4"/>
  <c r="C35" i="4"/>
  <c r="C169" i="4"/>
  <c r="C302" i="4"/>
  <c r="C437" i="4"/>
  <c r="C571" i="4"/>
  <c r="C705" i="4"/>
  <c r="C840" i="4"/>
  <c r="C974" i="4"/>
  <c r="C1108" i="4"/>
  <c r="C1242" i="4"/>
  <c r="C36" i="4"/>
  <c r="C170" i="4"/>
  <c r="C303" i="4"/>
  <c r="C438" i="4"/>
  <c r="C572" i="4"/>
  <c r="C706" i="4"/>
  <c r="C841" i="4"/>
  <c r="C975" i="4"/>
  <c r="C1109" i="4"/>
  <c r="C1243" i="4"/>
  <c r="C37" i="4"/>
  <c r="C171" i="4"/>
  <c r="C304" i="4"/>
  <c r="C439" i="4"/>
  <c r="C573" i="4"/>
  <c r="C707" i="4"/>
  <c r="C842" i="4"/>
  <c r="C976" i="4"/>
  <c r="C1110" i="4"/>
  <c r="C1244" i="4"/>
  <c r="C38" i="4"/>
  <c r="C172" i="4"/>
  <c r="C305" i="4"/>
  <c r="C440" i="4"/>
  <c r="C574" i="4"/>
  <c r="C708" i="4"/>
  <c r="C843" i="4"/>
  <c r="C977" i="4"/>
  <c r="C1111" i="4"/>
  <c r="C1245" i="4"/>
  <c r="C39" i="4"/>
  <c r="C173" i="4"/>
  <c r="C306" i="4"/>
  <c r="C441" i="4"/>
  <c r="C575" i="4"/>
  <c r="C709" i="4"/>
  <c r="C844" i="4"/>
  <c r="C978" i="4"/>
  <c r="C1112" i="4"/>
  <c r="C1246" i="4"/>
  <c r="C40" i="4"/>
  <c r="C174" i="4"/>
  <c r="C307" i="4"/>
  <c r="C442" i="4"/>
  <c r="C576" i="4"/>
  <c r="C710" i="4"/>
  <c r="C845" i="4"/>
  <c r="C979" i="4"/>
  <c r="C1113" i="4"/>
  <c r="C1247" i="4"/>
  <c r="C41" i="4"/>
  <c r="C175" i="4"/>
  <c r="C308" i="4"/>
  <c r="C443" i="4"/>
  <c r="C577" i="4"/>
  <c r="C711" i="4"/>
  <c r="C846" i="4"/>
  <c r="C980" i="4"/>
  <c r="C1114" i="4"/>
  <c r="C1248" i="4"/>
  <c r="C42" i="4"/>
  <c r="C176" i="4"/>
  <c r="C309" i="4"/>
  <c r="C444" i="4"/>
  <c r="C578" i="4"/>
  <c r="C712" i="4"/>
  <c r="C847" i="4"/>
  <c r="C981" i="4"/>
  <c r="C1115" i="4"/>
  <c r="C1249" i="4"/>
  <c r="C43" i="4"/>
  <c r="C177" i="4"/>
  <c r="C310" i="4"/>
  <c r="C445" i="4"/>
  <c r="C579" i="4"/>
  <c r="C713" i="4"/>
  <c r="C848" i="4"/>
  <c r="C982" i="4"/>
  <c r="C1116" i="4"/>
  <c r="C1250" i="4"/>
  <c r="C44" i="4"/>
  <c r="C178" i="4"/>
  <c r="C311" i="4"/>
  <c r="C446" i="4"/>
  <c r="C580" i="4"/>
  <c r="C714" i="4"/>
  <c r="C849" i="4"/>
  <c r="C983" i="4"/>
  <c r="C1117" i="4"/>
  <c r="C1251" i="4"/>
  <c r="C45" i="4"/>
  <c r="C179" i="4"/>
  <c r="C312" i="4"/>
  <c r="C447" i="4"/>
  <c r="C581" i="4"/>
  <c r="C715" i="4"/>
  <c r="C850" i="4"/>
  <c r="C984" i="4"/>
  <c r="C1118" i="4"/>
  <c r="C1252" i="4"/>
  <c r="C46" i="4"/>
  <c r="C180" i="4"/>
  <c r="C313" i="4"/>
  <c r="C448" i="4"/>
  <c r="C582" i="4"/>
  <c r="C716" i="4"/>
  <c r="C851" i="4"/>
  <c r="C985" i="4"/>
  <c r="C1119" i="4"/>
  <c r="C1253" i="4"/>
  <c r="C47" i="4"/>
  <c r="C181" i="4"/>
  <c r="C314" i="4"/>
  <c r="C449" i="4"/>
  <c r="C583" i="4"/>
  <c r="C717" i="4"/>
  <c r="C852" i="4"/>
  <c r="C986" i="4"/>
  <c r="C1120" i="4"/>
  <c r="C1254" i="4"/>
  <c r="C48" i="4"/>
  <c r="C182" i="4"/>
  <c r="C315" i="4"/>
  <c r="C450" i="4"/>
  <c r="C584" i="4"/>
  <c r="C718" i="4"/>
  <c r="C853" i="4"/>
  <c r="C987" i="4"/>
  <c r="C1121" i="4"/>
  <c r="C1255" i="4"/>
  <c r="C49" i="4"/>
  <c r="C183" i="4"/>
  <c r="C316" i="4"/>
  <c r="C451" i="4"/>
  <c r="C585" i="4"/>
  <c r="C719" i="4"/>
  <c r="C854" i="4"/>
  <c r="C988" i="4"/>
  <c r="C1122" i="4"/>
  <c r="C1256" i="4"/>
  <c r="C50" i="4"/>
  <c r="C184" i="4"/>
  <c r="C452" i="4"/>
  <c r="C586" i="4"/>
  <c r="C720" i="4"/>
  <c r="C855" i="4"/>
  <c r="C989" i="4"/>
  <c r="C1123" i="4"/>
  <c r="C1257" i="4"/>
  <c r="C51" i="4"/>
  <c r="C185" i="4"/>
  <c r="C317" i="4"/>
  <c r="C453" i="4"/>
  <c r="C587" i="4"/>
  <c r="C721" i="4"/>
  <c r="C856" i="4"/>
  <c r="C990" i="4"/>
  <c r="C1124" i="4"/>
  <c r="C1258" i="4"/>
  <c r="C52" i="4"/>
  <c r="C186" i="4"/>
  <c r="C318" i="4"/>
  <c r="C454" i="4"/>
  <c r="C588" i="4"/>
  <c r="C722" i="4"/>
  <c r="C857" i="4"/>
  <c r="C991" i="4"/>
  <c r="C1125" i="4"/>
  <c r="C1259" i="4"/>
  <c r="C53" i="4"/>
  <c r="C187" i="4"/>
  <c r="C319" i="4"/>
  <c r="C455" i="4"/>
  <c r="C589" i="4"/>
  <c r="C723" i="4"/>
  <c r="C858" i="4"/>
  <c r="C992" i="4"/>
  <c r="C1126" i="4"/>
  <c r="C1260" i="4"/>
  <c r="C54" i="4"/>
  <c r="C188" i="4"/>
  <c r="C320" i="4"/>
  <c r="C456" i="4"/>
  <c r="C590" i="4"/>
  <c r="C724" i="4"/>
  <c r="C859" i="4"/>
  <c r="C993" i="4"/>
  <c r="C1127" i="4"/>
  <c r="C1261" i="4"/>
  <c r="C55" i="4"/>
  <c r="C189" i="4"/>
  <c r="C321" i="4"/>
  <c r="C457" i="4"/>
  <c r="C591" i="4"/>
  <c r="C725" i="4"/>
  <c r="C860" i="4"/>
  <c r="C994" i="4"/>
  <c r="C1128" i="4"/>
  <c r="C1262" i="4"/>
  <c r="C56" i="4"/>
  <c r="C190" i="4"/>
  <c r="C322" i="4"/>
  <c r="C458" i="4"/>
  <c r="C592" i="4"/>
  <c r="C726" i="4"/>
  <c r="C861" i="4"/>
  <c r="C995" i="4"/>
  <c r="C1129" i="4"/>
  <c r="C1263" i="4"/>
  <c r="C57" i="4"/>
  <c r="C191" i="4"/>
  <c r="C323" i="4"/>
  <c r="C459" i="4"/>
  <c r="C593" i="4"/>
  <c r="C727" i="4"/>
  <c r="C862" i="4"/>
  <c r="C996" i="4"/>
  <c r="C1130" i="4"/>
  <c r="C1264" i="4"/>
  <c r="C58" i="4"/>
  <c r="C192" i="4"/>
  <c r="C324" i="4"/>
  <c r="C460" i="4"/>
  <c r="C594" i="4"/>
  <c r="C728" i="4"/>
  <c r="C863" i="4"/>
  <c r="C997" i="4"/>
  <c r="C1131" i="4"/>
  <c r="C1265" i="4"/>
  <c r="C59" i="4"/>
  <c r="C193" i="4"/>
  <c r="C325" i="4"/>
  <c r="C461" i="4"/>
  <c r="C595" i="4"/>
  <c r="C729" i="4"/>
  <c r="C864" i="4"/>
  <c r="C998" i="4"/>
  <c r="C1132" i="4"/>
  <c r="C1266" i="4"/>
  <c r="C60" i="4"/>
  <c r="C194" i="4"/>
  <c r="C326" i="4"/>
  <c r="C462" i="4"/>
  <c r="C596" i="4"/>
  <c r="C730" i="4"/>
  <c r="C865" i="4"/>
  <c r="C999" i="4"/>
  <c r="C1133" i="4"/>
  <c r="C1267" i="4"/>
  <c r="C61" i="4"/>
  <c r="C195" i="4"/>
  <c r="C327" i="4"/>
  <c r="C463" i="4"/>
  <c r="C597" i="4"/>
  <c r="C731" i="4"/>
  <c r="C866" i="4"/>
  <c r="C1000" i="4"/>
  <c r="C1134" i="4"/>
  <c r="C1268" i="4"/>
  <c r="C62" i="4"/>
  <c r="C196" i="4"/>
  <c r="C328" i="4"/>
  <c r="C464" i="4"/>
  <c r="C598" i="4"/>
  <c r="C732" i="4"/>
  <c r="C867" i="4"/>
  <c r="C1001" i="4"/>
  <c r="C1135" i="4"/>
  <c r="C1269" i="4"/>
  <c r="C63" i="4"/>
  <c r="C197" i="4"/>
  <c r="C329" i="4"/>
  <c r="C465" i="4"/>
  <c r="C599" i="4"/>
  <c r="C733" i="4"/>
  <c r="C868" i="4"/>
  <c r="C1002" i="4"/>
  <c r="C1136" i="4"/>
  <c r="C1270" i="4"/>
  <c r="C64" i="4"/>
  <c r="C198" i="4"/>
  <c r="C330" i="4"/>
  <c r="C466" i="4"/>
  <c r="C600" i="4"/>
  <c r="C734" i="4"/>
  <c r="C869" i="4"/>
  <c r="C1003" i="4"/>
  <c r="C1137" i="4"/>
  <c r="C1271" i="4"/>
  <c r="C65" i="4"/>
  <c r="C199" i="4"/>
  <c r="C331" i="4"/>
  <c r="C467" i="4"/>
  <c r="C601" i="4"/>
  <c r="C735" i="4"/>
  <c r="C870" i="4"/>
  <c r="C1004" i="4"/>
  <c r="C1138" i="4"/>
  <c r="C1272" i="4"/>
  <c r="C66" i="4"/>
  <c r="C200" i="4"/>
  <c r="C332" i="4"/>
  <c r="C468" i="4"/>
  <c r="C602" i="4"/>
  <c r="C736" i="4"/>
  <c r="C871" i="4"/>
  <c r="C1005" i="4"/>
  <c r="C1139" i="4"/>
  <c r="C1273" i="4"/>
  <c r="C67" i="4"/>
  <c r="C201" i="4"/>
  <c r="C333" i="4"/>
  <c r="C469" i="4"/>
  <c r="C603" i="4"/>
  <c r="C737" i="4"/>
  <c r="C872" i="4"/>
  <c r="C1006" i="4"/>
  <c r="C1140" i="4"/>
  <c r="C1274" i="4"/>
  <c r="C68" i="4"/>
  <c r="C202" i="4"/>
  <c r="C334" i="4"/>
  <c r="C470" i="4"/>
  <c r="C604" i="4"/>
  <c r="C738" i="4"/>
  <c r="C873" i="4"/>
  <c r="C1007" i="4"/>
  <c r="C1141" i="4"/>
  <c r="C1275" i="4"/>
  <c r="C69" i="4"/>
  <c r="C203" i="4"/>
  <c r="C335" i="4"/>
  <c r="C471" i="4"/>
  <c r="C605" i="4"/>
  <c r="C739" i="4"/>
  <c r="C874" i="4"/>
  <c r="C1008" i="4"/>
  <c r="C1142" i="4"/>
  <c r="C1276" i="4"/>
  <c r="C70" i="4"/>
  <c r="C204" i="4"/>
  <c r="C336" i="4"/>
  <c r="C472" i="4"/>
  <c r="C606" i="4"/>
  <c r="C740" i="4"/>
  <c r="C875" i="4"/>
  <c r="C1009" i="4"/>
  <c r="C1143" i="4"/>
  <c r="C1277" i="4"/>
  <c r="C71" i="4"/>
  <c r="C205" i="4"/>
  <c r="C337" i="4"/>
  <c r="C473" i="4"/>
  <c r="C607" i="4"/>
  <c r="C741" i="4"/>
  <c r="C876" i="4"/>
  <c r="C1010" i="4"/>
  <c r="C1144" i="4"/>
  <c r="C1278" i="4"/>
  <c r="C72" i="4"/>
  <c r="C206" i="4"/>
  <c r="C338" i="4"/>
  <c r="C474" i="4"/>
  <c r="C608" i="4"/>
  <c r="C742" i="4"/>
  <c r="C877" i="4"/>
  <c r="C1011" i="4"/>
  <c r="C1145" i="4"/>
  <c r="C1279" i="4"/>
  <c r="C73" i="4"/>
  <c r="C207" i="4"/>
  <c r="C339" i="4"/>
  <c r="C475" i="4"/>
  <c r="C609" i="4"/>
  <c r="C743" i="4"/>
  <c r="C878" i="4"/>
  <c r="C1012" i="4"/>
  <c r="C1146" i="4"/>
  <c r="C1280" i="4"/>
  <c r="C74" i="4"/>
  <c r="C208" i="4"/>
  <c r="C340" i="4"/>
  <c r="C476" i="4"/>
  <c r="C610" i="4"/>
  <c r="C744" i="4"/>
  <c r="C879" i="4"/>
  <c r="C1013" i="4"/>
  <c r="C1147" i="4"/>
  <c r="C1281" i="4"/>
  <c r="C75" i="4"/>
  <c r="C209" i="4"/>
  <c r="C341" i="4"/>
  <c r="C477" i="4"/>
  <c r="C611" i="4"/>
  <c r="C745" i="4"/>
  <c r="C880" i="4"/>
  <c r="C1014" i="4"/>
  <c r="C1148" i="4"/>
  <c r="C1282" i="4"/>
  <c r="C76" i="4"/>
  <c r="C210" i="4"/>
  <c r="C342" i="4"/>
  <c r="C478" i="4"/>
  <c r="C612" i="4"/>
  <c r="C746" i="4"/>
  <c r="C881" i="4"/>
  <c r="C1015" i="4"/>
  <c r="C1149" i="4"/>
  <c r="C1283" i="4"/>
  <c r="C77" i="4"/>
  <c r="C211" i="4"/>
  <c r="C343" i="4"/>
  <c r="C479" i="4"/>
  <c r="C613" i="4"/>
  <c r="C747" i="4"/>
  <c r="C882" i="4"/>
  <c r="C1016" i="4"/>
  <c r="C1150" i="4"/>
  <c r="C1284" i="4"/>
  <c r="C78" i="4"/>
  <c r="C212" i="4"/>
  <c r="C344" i="4"/>
  <c r="C480" i="4"/>
  <c r="C614" i="4"/>
  <c r="C748" i="4"/>
  <c r="C883" i="4"/>
  <c r="C1017" i="4"/>
  <c r="C1151" i="4"/>
  <c r="C1285" i="4"/>
  <c r="C79" i="4"/>
  <c r="C213" i="4"/>
  <c r="C345" i="4"/>
  <c r="C481" i="4"/>
  <c r="C615" i="4"/>
  <c r="C749" i="4"/>
  <c r="C884" i="4"/>
  <c r="C1018" i="4"/>
  <c r="C1152" i="4"/>
  <c r="C1286" i="4"/>
  <c r="C80" i="4"/>
  <c r="C214" i="4"/>
  <c r="C346" i="4"/>
  <c r="C482" i="4"/>
  <c r="C616" i="4"/>
  <c r="C750" i="4"/>
  <c r="C885" i="4"/>
  <c r="C1019" i="4"/>
  <c r="C1153" i="4"/>
  <c r="C1287" i="4"/>
  <c r="C81" i="4"/>
  <c r="C215" i="4"/>
  <c r="C347" i="4"/>
  <c r="C483" i="4"/>
  <c r="C617" i="4"/>
  <c r="C751" i="4"/>
  <c r="C886" i="4"/>
  <c r="C1020" i="4"/>
  <c r="C1154" i="4"/>
  <c r="C1288" i="4"/>
  <c r="C82" i="4"/>
  <c r="C216" i="4"/>
  <c r="C348" i="4"/>
  <c r="C484" i="4"/>
  <c r="C618" i="4"/>
  <c r="C752" i="4"/>
  <c r="C887" i="4"/>
  <c r="C1021" i="4"/>
  <c r="C1155" i="4"/>
  <c r="C1289" i="4"/>
  <c r="C83" i="4"/>
  <c r="C217" i="4"/>
  <c r="C349" i="4"/>
  <c r="C485" i="4"/>
  <c r="C619" i="4"/>
  <c r="C753" i="4"/>
  <c r="C888" i="4"/>
  <c r="C1022" i="4"/>
  <c r="C1156" i="4"/>
  <c r="C1290" i="4"/>
  <c r="C84" i="4"/>
  <c r="C218" i="4"/>
  <c r="C350" i="4"/>
  <c r="C486" i="4"/>
  <c r="C620" i="4"/>
  <c r="C754" i="4"/>
  <c r="C889" i="4"/>
  <c r="C1023" i="4"/>
  <c r="C1157" i="4"/>
  <c r="C1291" i="4"/>
  <c r="C85" i="4"/>
  <c r="C219" i="4"/>
  <c r="C351" i="4"/>
  <c r="C487" i="4"/>
  <c r="C621" i="4"/>
  <c r="C755" i="4"/>
  <c r="C890" i="4"/>
  <c r="C1024" i="4"/>
  <c r="C1158" i="4"/>
  <c r="C1292" i="4"/>
  <c r="C86" i="4"/>
  <c r="C220" i="4"/>
  <c r="C352" i="4"/>
  <c r="C488" i="4"/>
  <c r="C622" i="4"/>
  <c r="C756" i="4"/>
  <c r="C891" i="4"/>
  <c r="C1025" i="4"/>
  <c r="C1159" i="4"/>
  <c r="C1293" i="4"/>
  <c r="C87" i="4"/>
  <c r="C221" i="4"/>
  <c r="C353" i="4"/>
  <c r="C489" i="4"/>
  <c r="C623" i="4"/>
  <c r="C757" i="4"/>
  <c r="C892" i="4"/>
  <c r="C1026" i="4"/>
  <c r="C1160" i="4"/>
  <c r="C1294" i="4"/>
  <c r="C88" i="4"/>
  <c r="C222" i="4"/>
  <c r="C354" i="4"/>
  <c r="C490" i="4"/>
  <c r="C624" i="4"/>
  <c r="C758" i="4"/>
  <c r="C893" i="4"/>
  <c r="C1027" i="4"/>
  <c r="C1161" i="4"/>
  <c r="C1295" i="4"/>
  <c r="C89" i="4"/>
  <c r="C223" i="4"/>
  <c r="C355" i="4"/>
  <c r="C491" i="4"/>
  <c r="C625" i="4"/>
  <c r="C759" i="4"/>
  <c r="C894" i="4"/>
  <c r="C1028" i="4"/>
  <c r="C1162" i="4"/>
  <c r="C1296" i="4"/>
  <c r="C90" i="4"/>
  <c r="C224" i="4"/>
  <c r="C356" i="4"/>
  <c r="C492" i="4"/>
  <c r="C626" i="4"/>
  <c r="C760" i="4"/>
  <c r="C895" i="4"/>
  <c r="C1029" i="4"/>
  <c r="C1163" i="4"/>
  <c r="C1297" i="4"/>
  <c r="C91" i="4"/>
  <c r="C225" i="4"/>
  <c r="C357" i="4"/>
  <c r="C493" i="4"/>
  <c r="C627" i="4"/>
  <c r="C761" i="4"/>
  <c r="C896" i="4"/>
  <c r="C1030" i="4"/>
  <c r="C1164" i="4"/>
  <c r="C1298" i="4"/>
  <c r="C92" i="4"/>
  <c r="C226" i="4"/>
  <c r="C358" i="4"/>
  <c r="C494" i="4"/>
  <c r="C628" i="4"/>
  <c r="C762" i="4"/>
  <c r="C897" i="4"/>
  <c r="C1031" i="4"/>
  <c r="C1165" i="4"/>
  <c r="C1299" i="4"/>
  <c r="C93" i="4"/>
  <c r="C227" i="4"/>
  <c r="C359" i="4"/>
  <c r="C495" i="4"/>
  <c r="C629" i="4"/>
  <c r="C763" i="4"/>
  <c r="C898" i="4"/>
  <c r="C1032" i="4"/>
  <c r="C1166" i="4"/>
  <c r="C1300" i="4"/>
  <c r="C94" i="4"/>
  <c r="C228" i="4"/>
  <c r="C360" i="4"/>
  <c r="C496" i="4"/>
  <c r="C630" i="4"/>
  <c r="C764" i="4"/>
  <c r="C765" i="4"/>
  <c r="C899" i="4"/>
  <c r="C1033" i="4"/>
  <c r="C1167" i="4"/>
  <c r="C1301" i="4"/>
  <c r="C95" i="4"/>
  <c r="C229" i="4"/>
  <c r="C361" i="4"/>
  <c r="C497" i="4"/>
  <c r="C631" i="4"/>
  <c r="C766" i="4"/>
  <c r="C900" i="4"/>
  <c r="C1034" i="4"/>
  <c r="C1168" i="4"/>
  <c r="C1302" i="4"/>
  <c r="C96" i="4"/>
  <c r="C230" i="4"/>
  <c r="C362" i="4"/>
  <c r="C498" i="4"/>
  <c r="C632" i="4"/>
  <c r="C767" i="4"/>
  <c r="C901" i="4"/>
  <c r="C1035" i="4"/>
  <c r="C1169" i="4"/>
  <c r="C1303" i="4"/>
  <c r="C97" i="4"/>
  <c r="C231" i="4"/>
  <c r="C363" i="4"/>
  <c r="C499" i="4"/>
  <c r="C633" i="4"/>
  <c r="C768" i="4"/>
  <c r="C902" i="4"/>
  <c r="C1036" i="4"/>
  <c r="C1170" i="4"/>
  <c r="C1304" i="4"/>
  <c r="C98" i="4"/>
  <c r="C232" i="4"/>
  <c r="C364" i="4"/>
  <c r="C500" i="4"/>
  <c r="C634" i="4"/>
  <c r="C769" i="4"/>
  <c r="C903" i="4"/>
  <c r="C1037" i="4"/>
  <c r="C1171" i="4"/>
  <c r="C1305" i="4"/>
  <c r="C99" i="4"/>
  <c r="C233" i="4"/>
  <c r="C365" i="4"/>
  <c r="C501" i="4"/>
  <c r="C635" i="4"/>
  <c r="C770" i="4"/>
  <c r="C904" i="4"/>
  <c r="C1038" i="4"/>
  <c r="C1172" i="4"/>
  <c r="C1306" i="4"/>
  <c r="C100" i="4"/>
  <c r="C234" i="4"/>
  <c r="C366" i="4"/>
  <c r="C502" i="4"/>
  <c r="C636" i="4"/>
  <c r="C771" i="4"/>
  <c r="C905" i="4"/>
  <c r="C1039" i="4"/>
  <c r="C1173" i="4"/>
  <c r="C1307" i="4"/>
  <c r="C101" i="4"/>
  <c r="C235" i="4"/>
  <c r="C367" i="4"/>
  <c r="C503" i="4"/>
  <c r="C637" i="4"/>
  <c r="C772" i="4"/>
  <c r="C906" i="4"/>
  <c r="C1040" i="4"/>
  <c r="C1174" i="4"/>
  <c r="C1308" i="4"/>
  <c r="C102" i="4"/>
  <c r="C236" i="4"/>
  <c r="C368" i="4"/>
  <c r="C504" i="4"/>
  <c r="C638" i="4"/>
  <c r="C773" i="4"/>
  <c r="C907" i="4"/>
  <c r="C1041" i="4"/>
  <c r="C1175" i="4"/>
  <c r="C1309" i="4"/>
  <c r="C103" i="4"/>
  <c r="C237" i="4"/>
  <c r="C369" i="4"/>
  <c r="C505" i="4"/>
  <c r="C639" i="4"/>
  <c r="C774" i="4"/>
  <c r="C908" i="4"/>
  <c r="C1042" i="4"/>
  <c r="C1176" i="4"/>
  <c r="C1310" i="4"/>
  <c r="C104" i="4"/>
  <c r="C238" i="4"/>
  <c r="C370" i="4"/>
  <c r="C506" i="4"/>
  <c r="C640" i="4"/>
  <c r="C775" i="4"/>
  <c r="C909" i="4"/>
  <c r="C1043" i="4"/>
  <c r="C1177" i="4"/>
  <c r="C1311" i="4"/>
  <c r="C105" i="4"/>
  <c r="C239" i="4"/>
  <c r="C371" i="4"/>
  <c r="C507" i="4"/>
  <c r="C641" i="4"/>
  <c r="C776" i="4"/>
  <c r="C910" i="4"/>
  <c r="C1044" i="4"/>
  <c r="C1178" i="4"/>
  <c r="C1312" i="4"/>
  <c r="C106" i="4"/>
  <c r="C240" i="4"/>
  <c r="C372" i="4"/>
  <c r="C508" i="4"/>
  <c r="C642" i="4"/>
  <c r="C777" i="4"/>
  <c r="C911" i="4"/>
  <c r="C1045" i="4"/>
  <c r="C1179" i="4"/>
  <c r="C1313" i="4"/>
  <c r="C107" i="4"/>
  <c r="C241" i="4"/>
  <c r="C373" i="4"/>
  <c r="C509" i="4"/>
  <c r="C643" i="4"/>
  <c r="C778" i="4"/>
  <c r="C912" i="4"/>
  <c r="C1046" i="4"/>
  <c r="C1180" i="4"/>
  <c r="C1314" i="4"/>
  <c r="C108" i="4"/>
  <c r="C242" i="4"/>
  <c r="C374" i="4"/>
  <c r="C510" i="4"/>
  <c r="C644" i="4"/>
  <c r="C779" i="4"/>
  <c r="C913" i="4"/>
  <c r="C1047" i="4"/>
  <c r="C1181" i="4"/>
  <c r="C1315" i="4"/>
  <c r="C109" i="4"/>
  <c r="C243" i="4"/>
  <c r="C375" i="4"/>
  <c r="C511" i="4"/>
  <c r="C645" i="4"/>
  <c r="C780" i="4"/>
  <c r="C914" i="4"/>
  <c r="C1048" i="4"/>
  <c r="C1182" i="4"/>
  <c r="C1316" i="4"/>
  <c r="C110" i="4"/>
  <c r="C244" i="4"/>
  <c r="C376" i="4"/>
  <c r="C512" i="4"/>
  <c r="C646" i="4"/>
  <c r="C781" i="4"/>
  <c r="C915" i="4"/>
  <c r="C1049" i="4"/>
  <c r="C1183" i="4"/>
  <c r="C1317" i="4"/>
  <c r="C111" i="4"/>
  <c r="C245" i="4"/>
  <c r="C377" i="4"/>
  <c r="C513" i="4"/>
  <c r="C647" i="4"/>
  <c r="C782" i="4"/>
  <c r="C916" i="4"/>
  <c r="C1050" i="4"/>
  <c r="C1184" i="4"/>
  <c r="C1318" i="4"/>
  <c r="C112" i="4"/>
  <c r="C246" i="4"/>
  <c r="C378" i="4"/>
  <c r="C514" i="4"/>
  <c r="C648" i="4"/>
  <c r="C783" i="4"/>
  <c r="C917" i="4"/>
  <c r="C1051" i="4"/>
  <c r="C1185" i="4"/>
  <c r="C1319" i="4"/>
  <c r="C113" i="4"/>
  <c r="C247" i="4"/>
  <c r="C379" i="4"/>
  <c r="C515" i="4"/>
  <c r="C649" i="4"/>
  <c r="C784" i="4"/>
  <c r="C918" i="4"/>
  <c r="C1052" i="4"/>
  <c r="C1186" i="4"/>
  <c r="C1320" i="4"/>
  <c r="C114" i="4"/>
  <c r="C248" i="4"/>
  <c r="C380" i="4"/>
  <c r="C516" i="4"/>
  <c r="C650" i="4"/>
  <c r="C785" i="4"/>
  <c r="C919" i="4"/>
  <c r="C1053" i="4"/>
  <c r="C1187" i="4"/>
  <c r="C1321" i="4"/>
  <c r="C115" i="4"/>
  <c r="C249" i="4"/>
  <c r="C381" i="4"/>
  <c r="C517" i="4"/>
  <c r="C651" i="4"/>
  <c r="C786" i="4"/>
  <c r="C920" i="4"/>
  <c r="C1054" i="4"/>
  <c r="C1188" i="4"/>
  <c r="C1322" i="4"/>
  <c r="C116" i="4"/>
  <c r="C250" i="4"/>
  <c r="C382" i="4"/>
  <c r="C518" i="4"/>
  <c r="C652" i="4"/>
  <c r="C787" i="4"/>
  <c r="C921" i="4"/>
  <c r="C1055" i="4"/>
  <c r="C1189" i="4"/>
  <c r="C1323" i="4"/>
  <c r="C117" i="4"/>
  <c r="C251" i="4"/>
  <c r="C383" i="4"/>
  <c r="C519" i="4"/>
  <c r="C653" i="4"/>
  <c r="C788" i="4"/>
  <c r="C922" i="4"/>
  <c r="C1056" i="4"/>
  <c r="C1190" i="4"/>
  <c r="C1324" i="4"/>
  <c r="C118" i="4"/>
  <c r="C252" i="4"/>
  <c r="C384" i="4"/>
  <c r="C520" i="4"/>
  <c r="C654" i="4"/>
  <c r="C789" i="4"/>
  <c r="C923" i="4"/>
  <c r="C1057" i="4"/>
  <c r="C1191" i="4"/>
  <c r="C1325" i="4"/>
  <c r="C119" i="4"/>
  <c r="C253" i="4"/>
  <c r="C385" i="4"/>
  <c r="C521" i="4"/>
  <c r="C655" i="4"/>
  <c r="C790" i="4"/>
  <c r="C924" i="4"/>
  <c r="C1058" i="4"/>
  <c r="C1192" i="4"/>
  <c r="C1326" i="4"/>
  <c r="C120" i="4"/>
  <c r="C254" i="4"/>
  <c r="C386" i="4"/>
  <c r="C522" i="4"/>
  <c r="C656" i="4"/>
  <c r="C791" i="4"/>
  <c r="C925" i="4"/>
  <c r="C1059" i="4"/>
  <c r="C1193" i="4"/>
  <c r="C1327" i="4"/>
  <c r="C121" i="4"/>
  <c r="C255" i="4"/>
  <c r="C387" i="4"/>
  <c r="C523" i="4"/>
  <c r="C657" i="4"/>
  <c r="C792" i="4"/>
  <c r="C926" i="4"/>
  <c r="C1060" i="4"/>
  <c r="C1194" i="4"/>
  <c r="C1328" i="4"/>
  <c r="C122" i="4"/>
  <c r="C256" i="4"/>
  <c r="C388" i="4"/>
  <c r="C524" i="4"/>
  <c r="C658" i="4"/>
  <c r="C793" i="4"/>
  <c r="C927" i="4"/>
  <c r="C1061" i="4"/>
  <c r="C1195" i="4"/>
  <c r="C1329" i="4"/>
  <c r="C123" i="4"/>
  <c r="C257" i="4"/>
  <c r="C389" i="4"/>
  <c r="C525" i="4"/>
  <c r="C659" i="4"/>
  <c r="C794" i="4"/>
  <c r="C928" i="4"/>
  <c r="C1062" i="4"/>
  <c r="C1196" i="4"/>
  <c r="C1330" i="4"/>
  <c r="C124" i="4"/>
  <c r="C258" i="4"/>
  <c r="C390" i="4"/>
  <c r="C526" i="4"/>
  <c r="C660" i="4"/>
  <c r="C795" i="4"/>
  <c r="C929" i="4"/>
  <c r="C1063" i="4"/>
  <c r="C1197" i="4"/>
  <c r="C1331" i="4"/>
  <c r="C125" i="4"/>
  <c r="C259" i="4"/>
  <c r="C391" i="4"/>
  <c r="C527" i="4"/>
  <c r="C661" i="4"/>
  <c r="C796" i="4"/>
  <c r="C930" i="4"/>
  <c r="C1064" i="4"/>
  <c r="C1198" i="4"/>
  <c r="C1332" i="4"/>
  <c r="C126" i="4"/>
  <c r="C260" i="4"/>
  <c r="C392" i="4"/>
  <c r="C528" i="4"/>
  <c r="C662" i="4"/>
  <c r="C797" i="4"/>
  <c r="C931" i="4"/>
  <c r="C1065" i="4"/>
  <c r="C1199" i="4"/>
  <c r="C1333" i="4"/>
  <c r="C127" i="4"/>
  <c r="C261" i="4"/>
  <c r="C393" i="4"/>
  <c r="C529" i="4"/>
  <c r="C663" i="4"/>
  <c r="C798" i="4"/>
  <c r="C932" i="4"/>
  <c r="C1066" i="4"/>
  <c r="C1200" i="4"/>
  <c r="C1334" i="4"/>
  <c r="C128" i="4"/>
  <c r="C262" i="4"/>
  <c r="C394" i="4"/>
  <c r="C530" i="4"/>
  <c r="C664" i="4"/>
  <c r="C799" i="4"/>
  <c r="C933" i="4"/>
  <c r="C1067" i="4"/>
  <c r="C1201" i="4"/>
  <c r="C1335" i="4"/>
  <c r="C129" i="4"/>
  <c r="C263" i="4"/>
  <c r="C395" i="4"/>
  <c r="C531" i="4"/>
  <c r="C665" i="4"/>
  <c r="C800" i="4"/>
  <c r="C934" i="4"/>
  <c r="C1068" i="4"/>
  <c r="C1202" i="4"/>
  <c r="C1336" i="4"/>
  <c r="C130" i="4"/>
  <c r="C264" i="4"/>
  <c r="C396" i="4"/>
  <c r="C532" i="4"/>
  <c r="C666" i="4"/>
  <c r="C801" i="4"/>
  <c r="C935" i="4"/>
  <c r="C1069" i="4"/>
  <c r="C1203" i="4"/>
  <c r="C1337" i="4"/>
  <c r="C131" i="4"/>
  <c r="C265" i="4"/>
  <c r="C397" i="4"/>
  <c r="C533" i="4"/>
  <c r="C667" i="4"/>
  <c r="C802" i="4"/>
  <c r="C936" i="4"/>
  <c r="C1070" i="4"/>
  <c r="C1204" i="4"/>
  <c r="C1338" i="4"/>
  <c r="C132" i="4"/>
  <c r="C266" i="4"/>
  <c r="C398" i="4"/>
  <c r="C534" i="4"/>
  <c r="C668" i="4"/>
  <c r="C803" i="4"/>
  <c r="C937" i="4"/>
  <c r="C1071" i="4"/>
  <c r="C1205" i="4"/>
  <c r="C1339" i="4"/>
  <c r="C133" i="4"/>
  <c r="C267" i="4"/>
  <c r="C399" i="4"/>
  <c r="C535" i="4"/>
  <c r="C669" i="4"/>
  <c r="C804" i="4"/>
  <c r="C938" i="4"/>
  <c r="C1072" i="4"/>
  <c r="C1206" i="4"/>
  <c r="C1340" i="4"/>
  <c r="C134" i="4"/>
  <c r="C268" i="4"/>
  <c r="C400" i="4"/>
  <c r="C536" i="4"/>
  <c r="C670" i="4"/>
  <c r="C805" i="4"/>
  <c r="C939" i="4"/>
  <c r="C1073" i="4"/>
  <c r="C1207" i="4"/>
  <c r="C1341" i="4"/>
  <c r="C135" i="4"/>
  <c r="C269" i="4"/>
  <c r="C401" i="4"/>
  <c r="C537" i="4"/>
  <c r="C671" i="4"/>
  <c r="C806" i="4"/>
  <c r="C940" i="4"/>
  <c r="C1074" i="4"/>
  <c r="C1208" i="4"/>
  <c r="C1342" i="4"/>
  <c r="C402" i="4"/>
  <c r="C403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26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C133" i="3"/>
  <c r="C263" i="3"/>
  <c r="C3" i="3"/>
  <c r="C134" i="3"/>
  <c r="N134" i="3" s="1"/>
  <c r="C264" i="3"/>
  <c r="C4" i="3"/>
  <c r="C135" i="3"/>
  <c r="C265" i="3"/>
  <c r="C5" i="3"/>
  <c r="C136" i="3"/>
  <c r="C266" i="3"/>
  <c r="C6" i="3"/>
  <c r="N6" i="3" s="1"/>
  <c r="C137" i="3"/>
  <c r="C267" i="3"/>
  <c r="C7" i="3"/>
  <c r="C138" i="3"/>
  <c r="C268" i="3"/>
  <c r="C8" i="3"/>
  <c r="C139" i="3"/>
  <c r="C269" i="3"/>
  <c r="N269" i="3" s="1"/>
  <c r="C9" i="3"/>
  <c r="C140" i="3"/>
  <c r="C270" i="3"/>
  <c r="C10" i="3"/>
  <c r="C141" i="3"/>
  <c r="C271" i="3"/>
  <c r="C11" i="3"/>
  <c r="C142" i="3"/>
  <c r="N142" i="3" s="1"/>
  <c r="C272" i="3"/>
  <c r="C12" i="3"/>
  <c r="C143" i="3"/>
  <c r="C273" i="3"/>
  <c r="C13" i="3"/>
  <c r="C144" i="3"/>
  <c r="C274" i="3"/>
  <c r="C14" i="3"/>
  <c r="N14" i="3" s="1"/>
  <c r="C145" i="3"/>
  <c r="C275" i="3"/>
  <c r="C15" i="3"/>
  <c r="C146" i="3"/>
  <c r="C276" i="3"/>
  <c r="C16" i="3"/>
  <c r="C147" i="3"/>
  <c r="C277" i="3"/>
  <c r="N277" i="3" s="1"/>
  <c r="C17" i="3"/>
  <c r="C148" i="3"/>
  <c r="C278" i="3"/>
  <c r="C18" i="3"/>
  <c r="C149" i="3"/>
  <c r="C279" i="3"/>
  <c r="C19" i="3"/>
  <c r="C150" i="3"/>
  <c r="N150" i="3" s="1"/>
  <c r="C280" i="3"/>
  <c r="C20" i="3"/>
  <c r="C151" i="3"/>
  <c r="C281" i="3"/>
  <c r="C21" i="3"/>
  <c r="C152" i="3"/>
  <c r="C282" i="3"/>
  <c r="C22" i="3"/>
  <c r="N22" i="3" s="1"/>
  <c r="C153" i="3"/>
  <c r="C283" i="3"/>
  <c r="C23" i="3"/>
  <c r="C154" i="3"/>
  <c r="C284" i="3"/>
  <c r="C24" i="3"/>
  <c r="C155" i="3"/>
  <c r="C285" i="3"/>
  <c r="N285" i="3" s="1"/>
  <c r="C25" i="3"/>
  <c r="C156" i="3"/>
  <c r="C286" i="3"/>
  <c r="C26" i="3"/>
  <c r="C157" i="3"/>
  <c r="C287" i="3"/>
  <c r="C27" i="3"/>
  <c r="C158" i="3"/>
  <c r="N158" i="3" s="1"/>
  <c r="C28" i="3"/>
  <c r="C159" i="3"/>
  <c r="C288" i="3"/>
  <c r="C29" i="3"/>
  <c r="C160" i="3"/>
  <c r="C289" i="3"/>
  <c r="C30" i="3"/>
  <c r="C161" i="3"/>
  <c r="N161" i="3" s="1"/>
  <c r="C290" i="3"/>
  <c r="C31" i="3"/>
  <c r="C162" i="3"/>
  <c r="C291" i="3"/>
  <c r="C32" i="3"/>
  <c r="C163" i="3"/>
  <c r="C292" i="3"/>
  <c r="C33" i="3"/>
  <c r="N33" i="3" s="1"/>
  <c r="C293" i="3"/>
  <c r="C34" i="3"/>
  <c r="C164" i="3"/>
  <c r="C294" i="3"/>
  <c r="C35" i="3"/>
  <c r="C165" i="3"/>
  <c r="C295" i="3"/>
  <c r="C36" i="3"/>
  <c r="N36" i="3" s="1"/>
  <c r="C166" i="3"/>
  <c r="C296" i="3"/>
  <c r="C37" i="3"/>
  <c r="C167" i="3"/>
  <c r="C297" i="3"/>
  <c r="C38" i="3"/>
  <c r="C168" i="3"/>
  <c r="C298" i="3"/>
  <c r="C39" i="3"/>
  <c r="C169" i="3"/>
  <c r="C299" i="3"/>
  <c r="C40" i="3"/>
  <c r="C170" i="3"/>
  <c r="C300" i="3"/>
  <c r="C41" i="3"/>
  <c r="C171" i="3"/>
  <c r="N171" i="3" s="1"/>
  <c r="C301" i="3"/>
  <c r="C42" i="3"/>
  <c r="C172" i="3"/>
  <c r="C302" i="3"/>
  <c r="C43" i="3"/>
  <c r="C173" i="3"/>
  <c r="C303" i="3"/>
  <c r="C44" i="3"/>
  <c r="N44" i="3" s="1"/>
  <c r="C174" i="3"/>
  <c r="C304" i="3"/>
  <c r="C45" i="3"/>
  <c r="C175" i="3"/>
  <c r="C305" i="3"/>
  <c r="C46" i="3"/>
  <c r="C47" i="3"/>
  <c r="C176" i="3"/>
  <c r="N176" i="3" s="1"/>
  <c r="C306" i="3"/>
  <c r="C48" i="3"/>
  <c r="C177" i="3"/>
  <c r="C307" i="3"/>
  <c r="C49" i="3"/>
  <c r="C178" i="3"/>
  <c r="C308" i="3"/>
  <c r="C50" i="3"/>
  <c r="C179" i="3"/>
  <c r="C309" i="3"/>
  <c r="C51" i="3"/>
  <c r="C180" i="3"/>
  <c r="C310" i="3"/>
  <c r="C52" i="3"/>
  <c r="C181" i="3"/>
  <c r="C311" i="3"/>
  <c r="N311" i="3" s="1"/>
  <c r="C53" i="3"/>
  <c r="C182" i="3"/>
  <c r="C312" i="3"/>
  <c r="C54" i="3"/>
  <c r="C183" i="3"/>
  <c r="C313" i="3"/>
  <c r="C55" i="3"/>
  <c r="C184" i="3"/>
  <c r="N184" i="3" s="1"/>
  <c r="C314" i="3"/>
  <c r="C56" i="3"/>
  <c r="C185" i="3"/>
  <c r="C315" i="3"/>
  <c r="C57" i="3"/>
  <c r="C186" i="3"/>
  <c r="C316" i="3"/>
  <c r="C58" i="3"/>
  <c r="C187" i="3"/>
  <c r="C317" i="3"/>
  <c r="C59" i="3"/>
  <c r="C188" i="3"/>
  <c r="C318" i="3"/>
  <c r="C60" i="3"/>
  <c r="C189" i="3"/>
  <c r="C319" i="3"/>
  <c r="N319" i="3" s="1"/>
  <c r="C61" i="3"/>
  <c r="C190" i="3"/>
  <c r="C320" i="3"/>
  <c r="C62" i="3"/>
  <c r="C191" i="3"/>
  <c r="C321" i="3"/>
  <c r="C63" i="3"/>
  <c r="C192" i="3"/>
  <c r="N192" i="3" s="1"/>
  <c r="C322" i="3"/>
  <c r="C64" i="3"/>
  <c r="C193" i="3"/>
  <c r="C323" i="3"/>
  <c r="C65" i="3"/>
  <c r="C194" i="3"/>
  <c r="C324" i="3"/>
  <c r="C66" i="3"/>
  <c r="C195" i="3"/>
  <c r="C325" i="3"/>
  <c r="C67" i="3"/>
  <c r="C196" i="3"/>
  <c r="C326" i="3"/>
  <c r="C68" i="3"/>
  <c r="C197" i="3"/>
  <c r="C327" i="3"/>
  <c r="N327" i="3" s="1"/>
  <c r="C69" i="3"/>
  <c r="C198" i="3"/>
  <c r="C328" i="3"/>
  <c r="C70" i="3"/>
  <c r="C199" i="3"/>
  <c r="C329" i="3"/>
  <c r="C71" i="3"/>
  <c r="C200" i="3"/>
  <c r="N200" i="3" s="1"/>
  <c r="C330" i="3"/>
  <c r="C72" i="3"/>
  <c r="C201" i="3"/>
  <c r="C331" i="3"/>
  <c r="C73" i="3"/>
  <c r="C202" i="3"/>
  <c r="C74" i="3"/>
  <c r="C203" i="3"/>
  <c r="N203" i="3" s="1"/>
  <c r="C332" i="3"/>
  <c r="C75" i="3"/>
  <c r="C204" i="3"/>
  <c r="C333" i="3"/>
  <c r="C76" i="3"/>
  <c r="C205" i="3"/>
  <c r="C334" i="3"/>
  <c r="C77" i="3"/>
  <c r="N77" i="3" s="1"/>
  <c r="C206" i="3"/>
  <c r="C335" i="3"/>
  <c r="C78" i="3"/>
  <c r="C207" i="3"/>
  <c r="C336" i="3"/>
  <c r="C79" i="3"/>
  <c r="C208" i="3"/>
  <c r="C337" i="3"/>
  <c r="N337" i="3" s="1"/>
  <c r="C80" i="3"/>
  <c r="C209" i="3"/>
  <c r="C338" i="3"/>
  <c r="C81" i="3"/>
  <c r="C210" i="3"/>
  <c r="C339" i="3"/>
  <c r="C82" i="3"/>
  <c r="C211" i="3"/>
  <c r="N211" i="3" s="1"/>
  <c r="C340" i="3"/>
  <c r="C83" i="3"/>
  <c r="C212" i="3"/>
  <c r="C84" i="3"/>
  <c r="C213" i="3"/>
  <c r="C341" i="3"/>
  <c r="C85" i="3"/>
  <c r="C214" i="3"/>
  <c r="N214" i="3" s="1"/>
  <c r="C342" i="3"/>
  <c r="C86" i="3"/>
  <c r="C215" i="3"/>
  <c r="C343" i="3"/>
  <c r="C87" i="3"/>
  <c r="C216" i="3"/>
  <c r="C344" i="3"/>
  <c r="C88" i="3"/>
  <c r="N88" i="3" s="1"/>
  <c r="C217" i="3"/>
  <c r="C345" i="3"/>
  <c r="C89" i="3"/>
  <c r="C218" i="3"/>
  <c r="C346" i="3"/>
  <c r="C90" i="3"/>
  <c r="C219" i="3"/>
  <c r="C347" i="3"/>
  <c r="N347" i="3" s="1"/>
  <c r="C91" i="3"/>
  <c r="C220" i="3"/>
  <c r="C348" i="3"/>
  <c r="C92" i="3"/>
  <c r="C221" i="3"/>
  <c r="C349" i="3"/>
  <c r="C93" i="3"/>
  <c r="C222" i="3"/>
  <c r="N222" i="3" s="1"/>
  <c r="C350" i="3"/>
  <c r="C94" i="3"/>
  <c r="C223" i="3"/>
  <c r="C351" i="3"/>
  <c r="C95" i="3"/>
  <c r="C224" i="3"/>
  <c r="C352" i="3"/>
  <c r="C96" i="3"/>
  <c r="N96" i="3" s="1"/>
  <c r="C225" i="3"/>
  <c r="C353" i="3"/>
  <c r="C97" i="3"/>
  <c r="C226" i="3"/>
  <c r="C354" i="3"/>
  <c r="C98" i="3"/>
  <c r="C227" i="3"/>
  <c r="C355" i="3"/>
  <c r="N355" i="3" s="1"/>
  <c r="C99" i="3"/>
  <c r="C228" i="3"/>
  <c r="C356" i="3"/>
  <c r="C100" i="3"/>
  <c r="C229" i="3"/>
  <c r="C357" i="3"/>
  <c r="C101" i="3"/>
  <c r="C230" i="3"/>
  <c r="N230" i="3" s="1"/>
  <c r="C358" i="3"/>
  <c r="C102" i="3"/>
  <c r="C231" i="3"/>
  <c r="C359" i="3"/>
  <c r="C103" i="3"/>
  <c r="C232" i="3"/>
  <c r="C360" i="3"/>
  <c r="C104" i="3"/>
  <c r="N104" i="3" s="1"/>
  <c r="C233" i="3"/>
  <c r="C361" i="3"/>
  <c r="C105" i="3"/>
  <c r="C234" i="3"/>
  <c r="C362" i="3"/>
  <c r="C106" i="3"/>
  <c r="C235" i="3"/>
  <c r="C363" i="3"/>
  <c r="N363" i="3" s="1"/>
  <c r="C107" i="3"/>
  <c r="C236" i="3"/>
  <c r="C364" i="3"/>
  <c r="C108" i="3"/>
  <c r="C237" i="3"/>
  <c r="C365" i="3"/>
  <c r="C109" i="3"/>
  <c r="C238" i="3"/>
  <c r="N238" i="3" s="1"/>
  <c r="C366" i="3"/>
  <c r="C110" i="3"/>
  <c r="C239" i="3"/>
  <c r="C367" i="3"/>
  <c r="C111" i="3"/>
  <c r="C240" i="3"/>
  <c r="C368" i="3"/>
  <c r="C112" i="3"/>
  <c r="N112" i="3" s="1"/>
  <c r="C241" i="3"/>
  <c r="C369" i="3"/>
  <c r="C113" i="3"/>
  <c r="C242" i="3"/>
  <c r="C370" i="3"/>
  <c r="C114" i="3"/>
  <c r="C243" i="3"/>
  <c r="C371" i="3"/>
  <c r="N371" i="3" s="1"/>
  <c r="C115" i="3"/>
  <c r="C244" i="3"/>
  <c r="C372" i="3"/>
  <c r="C116" i="3"/>
  <c r="C245" i="3"/>
  <c r="C373" i="3"/>
  <c r="C117" i="3"/>
  <c r="C246" i="3"/>
  <c r="N246" i="3" s="1"/>
  <c r="C374" i="3"/>
  <c r="C118" i="3"/>
  <c r="C247" i="3"/>
  <c r="C375" i="3"/>
  <c r="C119" i="3"/>
  <c r="C248" i="3"/>
  <c r="C376" i="3"/>
  <c r="C120" i="3"/>
  <c r="N120" i="3" s="1"/>
  <c r="C249" i="3"/>
  <c r="C377" i="3"/>
  <c r="C121" i="3"/>
  <c r="C250" i="3"/>
  <c r="C378" i="3"/>
  <c r="C122" i="3"/>
  <c r="C251" i="3"/>
  <c r="C379" i="3"/>
  <c r="N379" i="3" s="1"/>
  <c r="C123" i="3"/>
  <c r="C252" i="3"/>
  <c r="C380" i="3"/>
  <c r="C124" i="3"/>
  <c r="C253" i="3"/>
  <c r="C381" i="3"/>
  <c r="C125" i="3"/>
  <c r="C254" i="3"/>
  <c r="N254" i="3" s="1"/>
  <c r="C382" i="3"/>
  <c r="C126" i="3"/>
  <c r="C255" i="3"/>
  <c r="C383" i="3"/>
  <c r="C127" i="3"/>
  <c r="C256" i="3"/>
  <c r="C384" i="3"/>
  <c r="C128" i="3"/>
  <c r="N128" i="3" s="1"/>
  <c r="C257" i="3"/>
  <c r="C385" i="3"/>
  <c r="C129" i="3"/>
  <c r="C258" i="3"/>
  <c r="C386" i="3"/>
  <c r="C130" i="3"/>
  <c r="C259" i="3"/>
  <c r="C387" i="3"/>
  <c r="N387" i="3" s="1"/>
  <c r="C131" i="3"/>
  <c r="C260" i="3"/>
  <c r="C388" i="3"/>
  <c r="C132" i="3"/>
  <c r="C261" i="3"/>
  <c r="C389" i="3"/>
  <c r="C262" i="3"/>
  <c r="C2" i="3"/>
  <c r="N2" i="3" s="1"/>
  <c r="N259" i="3" l="1"/>
  <c r="N251" i="3"/>
  <c r="N117" i="3"/>
  <c r="N109" i="3"/>
  <c r="N101" i="3"/>
  <c r="N93" i="3"/>
  <c r="N85" i="3"/>
  <c r="N197" i="3"/>
  <c r="N316" i="3"/>
  <c r="N389" i="3"/>
  <c r="N339" i="3"/>
  <c r="N68" i="3"/>
  <c r="N46" i="3"/>
  <c r="N173" i="3"/>
  <c r="N163" i="3"/>
  <c r="N271" i="3"/>
  <c r="N237" i="3"/>
  <c r="N229" i="3"/>
  <c r="N326" i="3"/>
  <c r="N43" i="3"/>
  <c r="N21" i="3"/>
  <c r="N141" i="3"/>
  <c r="N262" i="3"/>
  <c r="N376" i="3"/>
  <c r="N235" i="3"/>
  <c r="N352" i="3"/>
  <c r="N208" i="3"/>
  <c r="N189" i="3"/>
  <c r="N308" i="3"/>
  <c r="N168" i="3"/>
  <c r="N30" i="3"/>
  <c r="N11" i="3"/>
  <c r="N381" i="3"/>
  <c r="N341" i="3"/>
  <c r="N165" i="3"/>
  <c r="N261" i="3"/>
  <c r="N221" i="3"/>
  <c r="N35" i="3"/>
  <c r="N149" i="3"/>
  <c r="N268" i="3"/>
  <c r="N380" i="3"/>
  <c r="N37" i="3"/>
  <c r="N384" i="3"/>
  <c r="N243" i="3"/>
  <c r="N360" i="3"/>
  <c r="N219" i="3"/>
  <c r="N334" i="3"/>
  <c r="N324" i="3"/>
  <c r="N55" i="3"/>
  <c r="N47" i="3"/>
  <c r="N295" i="3"/>
  <c r="N27" i="3"/>
  <c r="N19" i="3"/>
  <c r="N139" i="3"/>
  <c r="N365" i="3"/>
  <c r="N349" i="3"/>
  <c r="N79" i="3"/>
  <c r="N60" i="3"/>
  <c r="N38" i="3"/>
  <c r="N279" i="3"/>
  <c r="N245" i="3"/>
  <c r="N213" i="3"/>
  <c r="N318" i="3"/>
  <c r="N284" i="3"/>
  <c r="N276" i="3"/>
  <c r="N5" i="3"/>
  <c r="N124" i="3"/>
  <c r="N108" i="3"/>
  <c r="N372" i="3"/>
  <c r="N356" i="3"/>
  <c r="N212" i="3"/>
  <c r="N204" i="3"/>
  <c r="N67" i="3"/>
  <c r="N59" i="3"/>
  <c r="N51" i="3"/>
  <c r="N172" i="3"/>
  <c r="N299" i="3"/>
  <c r="N164" i="3"/>
  <c r="N260" i="3"/>
  <c r="N252" i="3"/>
  <c r="N244" i="3"/>
  <c r="N236" i="3"/>
  <c r="N228" i="3"/>
  <c r="N220" i="3"/>
  <c r="N83" i="3"/>
  <c r="N75" i="3"/>
  <c r="N325" i="3"/>
  <c r="N317" i="3"/>
  <c r="N309" i="3"/>
  <c r="N156" i="3"/>
  <c r="N283" i="3"/>
  <c r="N20" i="3"/>
  <c r="N148" i="3"/>
  <c r="N275" i="3"/>
  <c r="N12" i="3"/>
  <c r="N140" i="3"/>
  <c r="N267" i="3"/>
  <c r="N125" i="3"/>
  <c r="N368" i="3"/>
  <c r="N227" i="3"/>
  <c r="N344" i="3"/>
  <c r="N71" i="3"/>
  <c r="N63" i="3"/>
  <c r="N181" i="3"/>
  <c r="N303" i="3"/>
  <c r="N292" i="3"/>
  <c r="N155" i="3"/>
  <c r="N147" i="3"/>
  <c r="N3" i="3"/>
  <c r="N373" i="3"/>
  <c r="N357" i="3"/>
  <c r="N205" i="3"/>
  <c r="N52" i="3"/>
  <c r="N300" i="3"/>
  <c r="N287" i="3"/>
  <c r="N253" i="3"/>
  <c r="N76" i="3"/>
  <c r="N310" i="3"/>
  <c r="N157" i="3"/>
  <c r="N13" i="3"/>
  <c r="N133" i="3"/>
  <c r="N132" i="3"/>
  <c r="N116" i="3"/>
  <c r="N388" i="3"/>
  <c r="N364" i="3"/>
  <c r="N348" i="3"/>
  <c r="N45" i="3"/>
  <c r="N131" i="3"/>
  <c r="N257" i="3"/>
  <c r="N382" i="3"/>
  <c r="N123" i="3"/>
  <c r="N249" i="3"/>
  <c r="N374" i="3"/>
  <c r="N115" i="3"/>
  <c r="N241" i="3"/>
  <c r="N366" i="3"/>
  <c r="N107" i="3"/>
  <c r="N233" i="3"/>
  <c r="N358" i="3"/>
  <c r="N99" i="3"/>
  <c r="N225" i="3"/>
  <c r="N350" i="3"/>
  <c r="N91" i="3"/>
  <c r="N217" i="3"/>
  <c r="N342" i="3"/>
  <c r="N340" i="3"/>
  <c r="N80" i="3"/>
  <c r="N206" i="3"/>
  <c r="N332" i="3"/>
  <c r="N330" i="3"/>
  <c r="N69" i="3"/>
  <c r="N195" i="3"/>
  <c r="N322" i="3"/>
  <c r="N61" i="3"/>
  <c r="N187" i="3"/>
  <c r="N314" i="3"/>
  <c r="N53" i="3"/>
  <c r="N179" i="3"/>
  <c r="O6" i="3"/>
  <c r="N383" i="3"/>
  <c r="N361" i="3"/>
  <c r="N338" i="3"/>
  <c r="N312" i="3"/>
  <c r="N289" i="3"/>
  <c r="N270" i="3"/>
  <c r="N247" i="3"/>
  <c r="N224" i="3"/>
  <c r="N202" i="3"/>
  <c r="N186" i="3"/>
  <c r="N169" i="3"/>
  <c r="N146" i="3"/>
  <c r="N127" i="3"/>
  <c r="N111" i="3"/>
  <c r="N95" i="3"/>
  <c r="N78" i="3"/>
  <c r="N62" i="3"/>
  <c r="N42" i="3"/>
  <c r="N23" i="3"/>
  <c r="O389" i="3"/>
  <c r="O381" i="3"/>
  <c r="O373" i="3"/>
  <c r="O365" i="3"/>
  <c r="O357" i="3"/>
  <c r="O349" i="3"/>
  <c r="O341" i="3"/>
  <c r="O333" i="3"/>
  <c r="O325" i="3"/>
  <c r="O317" i="3"/>
  <c r="O309" i="3"/>
  <c r="O301" i="3"/>
  <c r="O293" i="3"/>
  <c r="O285" i="3"/>
  <c r="O277" i="3"/>
  <c r="O269" i="3"/>
  <c r="O261" i="3"/>
  <c r="O253" i="3"/>
  <c r="O245" i="3"/>
  <c r="O237" i="3"/>
  <c r="O229" i="3"/>
  <c r="O221" i="3"/>
  <c r="O213" i="3"/>
  <c r="O205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N4" i="3"/>
  <c r="N378" i="3"/>
  <c r="N359" i="3"/>
  <c r="N336" i="3"/>
  <c r="N305" i="3"/>
  <c r="N288" i="3"/>
  <c r="N266" i="3"/>
  <c r="N242" i="3"/>
  <c r="N223" i="3"/>
  <c r="N201" i="3"/>
  <c r="N185" i="3"/>
  <c r="N167" i="3"/>
  <c r="N144" i="3"/>
  <c r="N126" i="3"/>
  <c r="N110" i="3"/>
  <c r="N94" i="3"/>
  <c r="N74" i="3"/>
  <c r="N58" i="3"/>
  <c r="N41" i="3"/>
  <c r="N18" i="3"/>
  <c r="O388" i="3"/>
  <c r="O380" i="3"/>
  <c r="O372" i="3"/>
  <c r="O364" i="3"/>
  <c r="O356" i="3"/>
  <c r="O348" i="3"/>
  <c r="O340" i="3"/>
  <c r="O332" i="3"/>
  <c r="O324" i="3"/>
  <c r="O316" i="3"/>
  <c r="O308" i="3"/>
  <c r="O300" i="3"/>
  <c r="O292" i="3"/>
  <c r="O284" i="3"/>
  <c r="O276" i="3"/>
  <c r="O268" i="3"/>
  <c r="O260" i="3"/>
  <c r="O252" i="3"/>
  <c r="O244" i="3"/>
  <c r="O236" i="3"/>
  <c r="O228" i="3"/>
  <c r="O220" i="3"/>
  <c r="O212" i="3"/>
  <c r="O204" i="3"/>
  <c r="O196" i="3"/>
  <c r="O188" i="3"/>
  <c r="O180" i="3"/>
  <c r="O172" i="3"/>
  <c r="O164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N306" i="3"/>
  <c r="N174" i="3"/>
  <c r="N301" i="3"/>
  <c r="N39" i="3"/>
  <c r="N166" i="3"/>
  <c r="N293" i="3"/>
  <c r="N290" i="3"/>
  <c r="N28" i="3"/>
  <c r="N25" i="3"/>
  <c r="N153" i="3"/>
  <c r="N280" i="3"/>
  <c r="N17" i="3"/>
  <c r="N145" i="3"/>
  <c r="N272" i="3"/>
  <c r="N9" i="3"/>
  <c r="N137" i="3"/>
  <c r="N264" i="3"/>
  <c r="N377" i="3"/>
  <c r="N354" i="3"/>
  <c r="N335" i="3"/>
  <c r="N304" i="3"/>
  <c r="N286" i="3"/>
  <c r="N265" i="3"/>
  <c r="N240" i="3"/>
  <c r="N218" i="3"/>
  <c r="N199" i="3"/>
  <c r="N183" i="3"/>
  <c r="N162" i="3"/>
  <c r="N143" i="3"/>
  <c r="N122" i="3"/>
  <c r="N106" i="3"/>
  <c r="N90" i="3"/>
  <c r="N73" i="3"/>
  <c r="N57" i="3"/>
  <c r="N40" i="3"/>
  <c r="N16" i="3"/>
  <c r="O387" i="3"/>
  <c r="O379" i="3"/>
  <c r="O371" i="3"/>
  <c r="O363" i="3"/>
  <c r="O355" i="3"/>
  <c r="O347" i="3"/>
  <c r="O339" i="3"/>
  <c r="O331" i="3"/>
  <c r="O323" i="3"/>
  <c r="O315" i="3"/>
  <c r="O307" i="3"/>
  <c r="O299" i="3"/>
  <c r="O291" i="3"/>
  <c r="O283" i="3"/>
  <c r="O275" i="3"/>
  <c r="O267" i="3"/>
  <c r="O259" i="3"/>
  <c r="O251" i="3"/>
  <c r="O243" i="3"/>
  <c r="O235" i="3"/>
  <c r="O227" i="3"/>
  <c r="O219" i="3"/>
  <c r="O211" i="3"/>
  <c r="O203" i="3"/>
  <c r="O195" i="3"/>
  <c r="O187" i="3"/>
  <c r="O179" i="3"/>
  <c r="O171" i="3"/>
  <c r="O163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N375" i="3"/>
  <c r="N353" i="3"/>
  <c r="N329" i="3"/>
  <c r="N302" i="3"/>
  <c r="N282" i="3"/>
  <c r="N258" i="3"/>
  <c r="N239" i="3"/>
  <c r="N216" i="3"/>
  <c r="N198" i="3"/>
  <c r="N182" i="3"/>
  <c r="N160" i="3"/>
  <c r="N138" i="3"/>
  <c r="N121" i="3"/>
  <c r="N105" i="3"/>
  <c r="N89" i="3"/>
  <c r="N72" i="3"/>
  <c r="N56" i="3"/>
  <c r="N34" i="3"/>
  <c r="N15" i="3"/>
  <c r="O386" i="3"/>
  <c r="O378" i="3"/>
  <c r="O370" i="3"/>
  <c r="O362" i="3"/>
  <c r="O354" i="3"/>
  <c r="O346" i="3"/>
  <c r="O338" i="3"/>
  <c r="O330" i="3"/>
  <c r="O322" i="3"/>
  <c r="O314" i="3"/>
  <c r="O306" i="3"/>
  <c r="O298" i="3"/>
  <c r="O290" i="3"/>
  <c r="O282" i="3"/>
  <c r="O274" i="3"/>
  <c r="O266" i="3"/>
  <c r="O258" i="3"/>
  <c r="O250" i="3"/>
  <c r="O242" i="3"/>
  <c r="O234" i="3"/>
  <c r="O226" i="3"/>
  <c r="O218" i="3"/>
  <c r="O210" i="3"/>
  <c r="O202" i="3"/>
  <c r="O194" i="3"/>
  <c r="O186" i="3"/>
  <c r="O178" i="3"/>
  <c r="O170" i="3"/>
  <c r="O162" i="3"/>
  <c r="O154" i="3"/>
  <c r="O146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N370" i="3"/>
  <c r="N351" i="3"/>
  <c r="N328" i="3"/>
  <c r="N298" i="3"/>
  <c r="N281" i="3"/>
  <c r="N256" i="3"/>
  <c r="N234" i="3"/>
  <c r="N215" i="3"/>
  <c r="N194" i="3"/>
  <c r="N178" i="3"/>
  <c r="N159" i="3"/>
  <c r="N136" i="3"/>
  <c r="N119" i="3"/>
  <c r="N103" i="3"/>
  <c r="N87" i="3"/>
  <c r="N70" i="3"/>
  <c r="N54" i="3"/>
  <c r="N32" i="3"/>
  <c r="N10" i="3"/>
  <c r="O385" i="3"/>
  <c r="O377" i="3"/>
  <c r="O369" i="3"/>
  <c r="O361" i="3"/>
  <c r="O353" i="3"/>
  <c r="O345" i="3"/>
  <c r="O337" i="3"/>
  <c r="O329" i="3"/>
  <c r="O321" i="3"/>
  <c r="O313" i="3"/>
  <c r="O305" i="3"/>
  <c r="O297" i="3"/>
  <c r="O289" i="3"/>
  <c r="O281" i="3"/>
  <c r="O273" i="3"/>
  <c r="O265" i="3"/>
  <c r="O257" i="3"/>
  <c r="O249" i="3"/>
  <c r="O241" i="3"/>
  <c r="O233" i="3"/>
  <c r="O225" i="3"/>
  <c r="O217" i="3"/>
  <c r="O209" i="3"/>
  <c r="O201" i="3"/>
  <c r="O193" i="3"/>
  <c r="O185" i="3"/>
  <c r="O177" i="3"/>
  <c r="O169" i="3"/>
  <c r="O161" i="3"/>
  <c r="O153" i="3"/>
  <c r="O145" i="3"/>
  <c r="O137" i="3"/>
  <c r="O129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9" i="3"/>
  <c r="N263" i="3"/>
  <c r="N369" i="3"/>
  <c r="N346" i="3"/>
  <c r="N321" i="3"/>
  <c r="N297" i="3"/>
  <c r="N278" i="3"/>
  <c r="N255" i="3"/>
  <c r="N232" i="3"/>
  <c r="N210" i="3"/>
  <c r="N193" i="3"/>
  <c r="N177" i="3"/>
  <c r="N154" i="3"/>
  <c r="N135" i="3"/>
  <c r="N118" i="3"/>
  <c r="N102" i="3"/>
  <c r="N86" i="3"/>
  <c r="N66" i="3"/>
  <c r="N50" i="3"/>
  <c r="N31" i="3"/>
  <c r="N8" i="3"/>
  <c r="O384" i="3"/>
  <c r="O376" i="3"/>
  <c r="O368" i="3"/>
  <c r="O360" i="3"/>
  <c r="O352" i="3"/>
  <c r="O344" i="3"/>
  <c r="O336" i="3"/>
  <c r="O328" i="3"/>
  <c r="O320" i="3"/>
  <c r="O312" i="3"/>
  <c r="O304" i="3"/>
  <c r="O296" i="3"/>
  <c r="O288" i="3"/>
  <c r="O280" i="3"/>
  <c r="O272" i="3"/>
  <c r="O264" i="3"/>
  <c r="O256" i="3"/>
  <c r="O248" i="3"/>
  <c r="O240" i="3"/>
  <c r="O232" i="3"/>
  <c r="O224" i="3"/>
  <c r="O216" i="3"/>
  <c r="O208" i="3"/>
  <c r="O200" i="3"/>
  <c r="O192" i="3"/>
  <c r="O184" i="3"/>
  <c r="O176" i="3"/>
  <c r="O168" i="3"/>
  <c r="O160" i="3"/>
  <c r="O152" i="3"/>
  <c r="O144" i="3"/>
  <c r="O136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8" i="3"/>
  <c r="N386" i="3"/>
  <c r="N367" i="3"/>
  <c r="N345" i="3"/>
  <c r="N320" i="3"/>
  <c r="N296" i="3"/>
  <c r="N274" i="3"/>
  <c r="N250" i="3"/>
  <c r="N231" i="3"/>
  <c r="N209" i="3"/>
  <c r="N191" i="3"/>
  <c r="N175" i="3"/>
  <c r="N152" i="3"/>
  <c r="N130" i="3"/>
  <c r="N114" i="3"/>
  <c r="N98" i="3"/>
  <c r="N82" i="3"/>
  <c r="N65" i="3"/>
  <c r="N49" i="3"/>
  <c r="N26" i="3"/>
  <c r="N7" i="3"/>
  <c r="O383" i="3"/>
  <c r="O375" i="3"/>
  <c r="O367" i="3"/>
  <c r="O359" i="3"/>
  <c r="O351" i="3"/>
  <c r="O343" i="3"/>
  <c r="O335" i="3"/>
  <c r="O327" i="3"/>
  <c r="O319" i="3"/>
  <c r="O311" i="3"/>
  <c r="O303" i="3"/>
  <c r="O295" i="3"/>
  <c r="O287" i="3"/>
  <c r="O279" i="3"/>
  <c r="O271" i="3"/>
  <c r="O263" i="3"/>
  <c r="O255" i="3"/>
  <c r="O247" i="3"/>
  <c r="O239" i="3"/>
  <c r="O231" i="3"/>
  <c r="O223" i="3"/>
  <c r="O215" i="3"/>
  <c r="O207" i="3"/>
  <c r="O199" i="3"/>
  <c r="O191" i="3"/>
  <c r="O183" i="3"/>
  <c r="O175" i="3"/>
  <c r="O167" i="3"/>
  <c r="O159" i="3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N100" i="3"/>
  <c r="N92" i="3"/>
  <c r="N84" i="3"/>
  <c r="N333" i="3"/>
  <c r="N331" i="3"/>
  <c r="N196" i="3"/>
  <c r="N323" i="3"/>
  <c r="N188" i="3"/>
  <c r="N315" i="3"/>
  <c r="N180" i="3"/>
  <c r="N307" i="3"/>
  <c r="N291" i="3"/>
  <c r="N29" i="3"/>
  <c r="N385" i="3"/>
  <c r="N362" i="3"/>
  <c r="N343" i="3"/>
  <c r="N313" i="3"/>
  <c r="N294" i="3"/>
  <c r="N273" i="3"/>
  <c r="N248" i="3"/>
  <c r="N226" i="3"/>
  <c r="N207" i="3"/>
  <c r="N190" i="3"/>
  <c r="N170" i="3"/>
  <c r="N151" i="3"/>
  <c r="N129" i="3"/>
  <c r="N113" i="3"/>
  <c r="N97" i="3"/>
  <c r="N81" i="3"/>
  <c r="N64" i="3"/>
  <c r="N48" i="3"/>
  <c r="N24" i="3"/>
  <c r="O2" i="3"/>
  <c r="O382" i="3"/>
  <c r="O374" i="3"/>
  <c r="O366" i="3"/>
  <c r="O358" i="3"/>
  <c r="O350" i="3"/>
  <c r="O342" i="3"/>
  <c r="O334" i="3"/>
  <c r="O326" i="3"/>
  <c r="O318" i="3"/>
  <c r="O310" i="3"/>
  <c r="O302" i="3"/>
  <c r="O294" i="3"/>
  <c r="O286" i="3"/>
  <c r="O278" i="3"/>
  <c r="O270" i="3"/>
  <c r="O262" i="3"/>
  <c r="O254" i="3"/>
  <c r="O246" i="3"/>
  <c r="O238" i="3"/>
  <c r="O230" i="3"/>
  <c r="O222" i="3"/>
  <c r="O214" i="3"/>
  <c r="O206" i="3"/>
  <c r="O198" i="3"/>
  <c r="O190" i="3"/>
  <c r="O182" i="3"/>
  <c r="O174" i="3"/>
  <c r="O166" i="3"/>
  <c r="O158" i="3"/>
  <c r="O150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7770AA-495B-4984-9F10-FB216CDDBDB2}" keepAlive="1" name="Query - 2021 Transfer" description="Connection to the '2021 Transfer' query in the workbook." type="5" refreshedVersion="8" background="1" saveData="1">
    <dbPr connection="Provider=Microsoft.Mashup.OleDb.1;Data Source=$Workbook$;Location=&quot;2021 Transfer&quot;;Extended Properties=&quot;&quot;" command="SELECT * FROM [2021 Transfer]"/>
  </connection>
  <connection id="2" xr16:uid="{71D078EC-4A8F-442B-A77E-B93DCC685F3D}" keepAlive="1" name="Query - 2022 Transfer" description="Connection to the '2022 Transfer' query in the workbook." type="5" refreshedVersion="8" background="1" saveData="1">
    <dbPr connection="Provider=Microsoft.Mashup.OleDb.1;Data Source=$Workbook$;Location=&quot;2022 Transfer&quot;;Extended Properties=&quot;&quot;" command="SELECT * FROM [2022 Transfer]"/>
  </connection>
  <connection id="3" xr16:uid="{280617B5-492F-48E5-BB4A-FE17AE42F7D7}" keepAlive="1" name="Query - 2023 Transfer" description="Connection to the '2023 Transfer' query in the workbook." type="5" refreshedVersion="8" background="1" saveData="1">
    <dbPr connection="Provider=Microsoft.Mashup.OleDb.1;Data Source=$Workbook$;Location=&quot;2023 Transfer&quot;;Extended Properties=&quot;&quot;" command="SELECT * FROM [2023 Transfer]"/>
  </connection>
  <connection id="4" xr16:uid="{9256EA47-7861-4AD7-BC51-1876F13CD709}" keepAlive="1" name="Query - 2024 Transfer" description="Connection to the '2024 Transfer' query in the workbook." type="5" refreshedVersion="8" background="1" saveData="1">
    <dbPr connection="Provider=Microsoft.Mashup.OleDb.1;Data Source=$Workbook$;Location=&quot;2024 Transfer&quot;;Extended Properties=&quot;&quot;" command="SELECT * FROM [2024 Transfer]"/>
  </connection>
</connections>
</file>

<file path=xl/sharedStrings.xml><?xml version="1.0" encoding="utf-8"?>
<sst xmlns="http://schemas.openxmlformats.org/spreadsheetml/2006/main" count="2709" uniqueCount="182">
  <si>
    <t>Variable</t>
  </si>
  <si>
    <t>Relative Importance</t>
  </si>
  <si>
    <t>recruiting_score</t>
  </si>
  <si>
    <t>transfer_portal_rating</t>
  </si>
  <si>
    <t>returning_talent</t>
  </si>
  <si>
    <t>return_ppa</t>
  </si>
  <si>
    <t>year</t>
  </si>
  <si>
    <t>team</t>
  </si>
  <si>
    <t>prior_elo_rating</t>
  </si>
  <si>
    <t>elo</t>
  </si>
  <si>
    <t>srs_rating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</si>
  <si>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</si>
  <si>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</si>
  <si>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</si>
  <si>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</si>
  <si>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</si>
  <si>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</si>
  <si>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</si>
  <si>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</si>
  <si>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</si>
  <si>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</si>
  <si>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</si>
  <si>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</si>
  <si>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</si>
  <si>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</si>
  <si>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</si>
  <si>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</si>
  <si>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</si>
  <si>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</si>
  <si>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</si>
  <si>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Charlotte</t>
  </si>
  <si>
    <t>Cincinnati</t>
  </si>
  <si>
    <t>Clemson</t>
  </si>
  <si>
    <t>Coastal Carolina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</si>
  <si>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</si>
  <si>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</si>
  <si>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</si>
  <si>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</si>
  <si>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</si>
  <si>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</si>
  <si>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</si>
  <si>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</si>
  <si>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</si>
  <si>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</si>
  <si>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</si>
  <si>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</si>
  <si>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</si>
  <si>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</si>
  <si>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</si>
  <si>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Hawai'i</t>
  </si>
  <si>
    <t>Houston</t>
  </si>
  <si>
    <t>Illinois</t>
  </si>
  <si>
    <t>Indiana</t>
  </si>
  <si>
    <t>Iowa</t>
  </si>
  <si>
    <t>Iowa State</t>
  </si>
  <si>
    <t>James Madison</t>
  </si>
  <si>
    <t>Kansas</t>
  </si>
  <si>
    <t>Kansas State</t>
  </si>
  <si>
    <t>Kent State</t>
  </si>
  <si>
    <t>Kentucky</t>
  </si>
  <si>
    <t>Liberty</t>
  </si>
  <si>
    <t>Louisiana</t>
  </si>
  <si>
    <t>Louisiana Monroe</t>
  </si>
  <si>
    <t>Louisiana Tech</t>
  </si>
  <si>
    <t>Louisville</t>
  </si>
  <si>
    <t>LSU</t>
  </si>
  <si>
    <t>Marshall</t>
  </si>
  <si>
    <t>Maryland</t>
  </si>
  <si>
    <t>Memphis</t>
  </si>
  <si>
    <t>Miami</t>
  </si>
  <si>
    <t>Miami (OH)</t>
  </si>
  <si>
    <t>Michigan</t>
  </si>
  <si>
    <t>Michigan State</t>
  </si>
  <si>
    <t>Middle Tennessee</t>
  </si>
  <si>
    <t>Minnesota</t>
  </si>
  <si>
    <t>Mississippi State</t>
  </si>
  <si>
    <t>Missouri</t>
  </si>
  <si>
    <t>Navy</t>
  </si>
  <si>
    <t>NC State</t>
  </si>
  <si>
    <t>Nebraska</t>
  </si>
  <si>
    <t>Nevada</t>
  </si>
  <si>
    <t>New Mexico</t>
  </si>
  <si>
    <t>New Mexico State</t>
  </si>
  <si>
    <t>North Carolina</t>
  </si>
  <si>
    <t>Northern Illinois</t>
  </si>
  <si>
    <t>North Texas</t>
  </si>
  <si>
    <t>Northwestern</t>
  </si>
  <si>
    <t>Notre Dame</t>
  </si>
  <si>
    <t>Ohio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</si>
  <si>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</si>
  <si>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</si>
  <si>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</si>
  <si>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</si>
  <si>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</si>
  <si>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</si>
  <si>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</si>
  <si>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</si>
  <si>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</si>
  <si>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</si>
  <si>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</si>
  <si>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</si>
  <si>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</si>
  <si>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José State</t>
  </si>
  <si>
    <t>SMU</t>
  </si>
  <si>
    <t>South Alabama</t>
  </si>
  <si>
    <t>South Carolina</t>
  </si>
  <si>
    <t>Southern Mississippi</t>
  </si>
  <si>
    <t>South Florida</t>
  </si>
  <si>
    <t>Stanford</t>
  </si>
  <si>
    <t>Syracuse</t>
  </si>
  <si>
    <t>TCU</t>
  </si>
  <si>
    <t>Temple</t>
  </si>
  <si>
    <t>Tennessee</t>
  </si>
  <si>
    <t>Texas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</si>
  <si>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</si>
  <si>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</si>
  <si>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</si>
  <si>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</si>
  <si>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</si>
  <si>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</si>
  <si>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</si>
  <si>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</si>
  <si>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</si>
  <si>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</si>
  <si>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UMass</t>
  </si>
  <si>
    <t>UNLV</t>
  </si>
  <si>
    <t>USC</t>
  </si>
  <si>
    <t>Utah</t>
  </si>
  <si>
    <t>Utah State</t>
  </si>
  <si>
    <t>UTEP</t>
  </si>
  <si>
    <t>UT San Antonio</t>
  </si>
  <si>
    <t>Vanderbilt</t>
  </si>
  <si>
    <t>Virginia</t>
  </si>
  <si>
    <t>Virginia Tech</t>
  </si>
  <si>
    <t>Wake Forest</t>
  </si>
  <si>
    <t>Washington</t>
  </si>
  <si>
    <t>Washington State</t>
  </si>
  <si>
    <t>Western Kentucky</t>
  </si>
  <si>
    <t>Western Michigan</t>
  </si>
  <si>
    <t>West Virginia</t>
  </si>
  <si>
    <t>Wisconsin</t>
  </si>
  <si>
    <t>Wyoming</t>
  </si>
  <si>
    <t>prior_srs_rating</t>
  </si>
  <si>
    <t>fpi_prior</t>
  </si>
  <si>
    <t>recruiting_score_zscore</t>
  </si>
  <si>
    <t>transfer_portal_rating_zscore</t>
  </si>
  <si>
    <t>transfer_recruit</t>
  </si>
  <si>
    <t>rank</t>
  </si>
  <si>
    <t>conference</t>
  </si>
  <si>
    <t>Wins</t>
  </si>
  <si>
    <t>Losses</t>
  </si>
  <si>
    <t>Winning Percentage</t>
  </si>
  <si>
    <t>SEC</t>
  </si>
  <si>
    <t>Pac-12</t>
  </si>
  <si>
    <t>ACC</t>
  </si>
  <si>
    <t>Big Ten</t>
  </si>
  <si>
    <t>Jacksonville State</t>
  </si>
  <si>
    <t>Sun Belt</t>
  </si>
  <si>
    <t>Kennesaw State</t>
  </si>
  <si>
    <t>Conference USA</t>
  </si>
  <si>
    <t>FBS Independents</t>
  </si>
  <si>
    <t>Big 12</t>
  </si>
  <si>
    <t>Sam Houston State</t>
  </si>
  <si>
    <t>American Athletic</t>
  </si>
  <si>
    <t>ID</t>
  </si>
  <si>
    <t>Recruiting Rank</t>
  </si>
  <si>
    <t>Returning Talent Rank</t>
  </si>
  <si>
    <t>Record</t>
  </si>
  <si>
    <t>AP Rank</t>
  </si>
  <si>
    <t>Team</t>
  </si>
  <si>
    <t>Transfer Portal Rank</t>
  </si>
  <si>
    <t>SRS Rating</t>
  </si>
  <si>
    <t>Southern Miss</t>
  </si>
  <si>
    <t>Brigham Young</t>
  </si>
  <si>
    <t>USF</t>
  </si>
  <si>
    <t>San Jose State</t>
  </si>
  <si>
    <t>Rank</t>
  </si>
  <si>
    <t>Points</t>
  </si>
  <si>
    <t>Brigha Young</t>
  </si>
  <si>
    <t>Year</t>
  </si>
  <si>
    <t>portal_points</t>
  </si>
  <si>
    <t>portal_rank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</si>
</sst>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ben\Google%20Drive\Analytics\Forecasting\GitHub\Beyond_The_Score\Football\Output\Recruit_Transfer_Portal_Regression.xlsx" TargetMode="External"/><Relationship Id="rId1" Type="http://schemas.openxmlformats.org/officeDocument/2006/relationships/externalLinkPath" Target="Output/Recruit_Transfer_Portal_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 - Recruit+Transfer"/>
      <sheetName val="RI - Recruit+Transfer+Return"/>
      <sheetName val="Portal Data"/>
      <sheetName val="Charts"/>
      <sheetName val="Full 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A2BAF1E-78B2-4E5C-8D0D-9224DB3CE6D5}" autoFormatId="16" applyNumberFormats="0" applyBorderFormats="0" applyFontFormats="0" applyPatternFormats="0" applyAlignmentFormats="0" applyWidthHeightFormats="0">
  <queryTableRefresh nextId="6">
    <queryTableFields count="3">
      <queryTableField id="2" name="Team" tableColumnId="2"/>
      <queryTableField id="4" name="Points" tableColumnId="4"/>
      <queryTableField id="5" name="Commits" tableColumnId="5"/>
    </queryTableFields>
    <queryTableDeletedFields count="2">
      <deletedField name="Average"/>
      <deletedField name="Rank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8CD3A89-4A4B-40C3-8938-25530A27DDD9}" autoFormatId="16" applyNumberFormats="0" applyBorderFormats="0" applyFontFormats="0" applyPatternFormats="0" applyAlignmentFormats="0" applyWidthHeightFormats="0">
  <queryTableRefresh nextId="10">
    <queryTableFields count="3">
      <queryTableField id="2" name="Team" tableColumnId="2"/>
      <queryTableField id="7" name="Points" tableColumnId="7"/>
      <queryTableField id="3" name="Commits" tableColumnId="3"/>
    </queryTableFields>
    <queryTableDeletedFields count="2">
      <deletedField name="Average"/>
      <deletedField name="Rank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74026E4-9E82-4707-8ECD-A689C75416AD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Rank" tableColumnId="1"/>
      <queryTableField id="2" name="Team" tableColumnId="2"/>
      <queryTableField id="4" name="Points" tableColumnId="4"/>
      <queryTableField id="6" dataBound="0" tableColumnId="6"/>
    </queryTableFields>
    <queryTableDeletedFields count="2">
      <deletedField name="Average"/>
      <deletedField name="Commits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C7616-9C92-4E87-8D76-7529A7E01D0B}" name="Table2" displayName="Table2" ref="A1:O389" totalsRowShown="0">
  <autoFilter ref="A1:O389" xr:uid="{DC8C7616-9C92-4E87-8D76-7529A7E01D0B}"/>
  <sortState xmlns:xlrd2="http://schemas.microsoft.com/office/spreadsheetml/2017/richdata2" ref="A2:M389">
    <sortCondition descending="1" ref="A1:A389"/>
  </sortState>
  <tableColumns count="15">
    <tableColumn id="1" xr3:uid="{B95B8AA6-A97E-48C0-BDC2-90B59758A49C}" name="year"/>
    <tableColumn id="2" xr3:uid="{3B0030E0-7C61-4A54-A42A-AB3C024EE29F}" name="Team"/>
    <tableColumn id="13" xr3:uid="{F8FAF4D1-CE8B-4468-A09D-4932161037D0}" name="ID">
      <calculatedColumnFormula>_xlfn.CONCAT(Table2[[#This Row],[Team]],Table2[[#This Row],[year]])</calculatedColumnFormula>
    </tableColumn>
    <tableColumn id="3" xr3:uid="{D5451C49-374F-41DE-8EB1-06595F6BBEF0}" name="recruiting_score"/>
    <tableColumn id="4" xr3:uid="{9AF8F3CA-F16B-420B-9E60-A5635E7B8AEB}" name="Recruiting Rank"/>
    <tableColumn id="5" xr3:uid="{BE08E9DA-004F-43E6-9E60-9C2218BAECEB}" name="transfer_portal_rating"/>
    <tableColumn id="6" xr3:uid="{12B94D43-F008-41A8-AB58-879F591109FE}" name="Transfer Portal Rank"/>
    <tableColumn id="7" xr3:uid="{595E3452-B483-4E55-9D83-D7CA82982B57}" name="returning_talent"/>
    <tableColumn id="8" xr3:uid="{AF1CB629-8261-485F-A144-D5CA5C827201}" name="Returning Talent Rank">
      <calculatedColumnFormula>_xlfn.RANK.EQ(Table2[[#This Row],[returning_talent]], $H$2:$H$132, 0)</calculatedColumnFormula>
    </tableColumn>
    <tableColumn id="9" xr3:uid="{0EDB6D5D-78E2-4B97-A0B1-DAD408E70FDC}" name="return_ppa"/>
    <tableColumn id="10" xr3:uid="{1AF579CB-AE26-4D43-AF13-4D8D97E3876C}" name="prior_elo_rating"/>
    <tableColumn id="11" xr3:uid="{B3A069EA-7B30-4B08-B6EC-91E0A4D753BE}" name="elo"/>
    <tableColumn id="12" xr3:uid="{1E67C31C-DAA6-4E35-9AF0-926FC6C276C3}" name="SRS Rating"/>
    <tableColumn id="14" xr3:uid="{F8E818C6-5999-4B86-A2DC-28C3CCFC976C}" name="Record">
      <calculatedColumnFormula>_xlfn.CONCAT(VLOOKUP(Table2[[#This Row],[ID]], 'Full Data'!$C$2:$S$1469, 16, FALSE), " - ",VLOOKUP(Table2[[#This Row],[ID]], 'Full Data'!$C$2:$S$1469, 17, FALSE))</calculatedColumnFormula>
    </tableColumn>
    <tableColumn id="15" xr3:uid="{354679E6-B5F7-4E1E-8C3B-E1D9FC7E57E9}" name="AP Rank">
      <calculatedColumnFormula>IF(VLOOKUP(Table2[[#This Row],[ID]], 'Full Data'!$C$2:$S$1469, 14, FALSE)=0, "", VLOOKUP(Table2[[#This Row],[ID]], 'Full Data'!$C$2:$S$1469, 14, 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9E487-1073-47A4-82E9-DC91BB359665}" name="_2024_Transfer" displayName="_2024_Transfer" ref="B1:D131" tableType="queryTable" totalsRowShown="0">
  <autoFilter ref="B1:D131" xr:uid="{A079E487-1073-47A4-82E9-DC91BB359665}"/>
  <tableColumns count="3">
    <tableColumn id="2" xr3:uid="{3192C114-486F-4466-ADC2-1A4348A02C89}" uniqueName="2" name="Team" queryTableFieldId="2" dataDxfId="4"/>
    <tableColumn id="4" xr3:uid="{A817F61D-CE04-4A0B-A41B-CA9421B5B7A0}" uniqueName="4" name="Points" queryTableFieldId="4"/>
    <tableColumn id="5" xr3:uid="{00437E2B-3110-4257-A316-31BF8B65FFC2}" uniqueName="5" name="Rank" queryTableFieldId="5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D4A4C-F57D-4255-BB7D-234FA297AF4B}" name="_2023_Transfer" displayName="_2023_Transfer" ref="B1:D127" tableType="queryTable" totalsRowShown="0">
  <autoFilter ref="B1:D127" xr:uid="{10FD4A4C-F57D-4255-BB7D-234FA297AF4B}"/>
  <tableColumns count="3">
    <tableColumn id="2" xr3:uid="{81C425C7-7EF2-4F96-AA0D-120CC439B7F7}" uniqueName="2" name="Team" queryTableFieldId="2" dataDxfId="2"/>
    <tableColumn id="7" xr3:uid="{44840960-60B8-40A7-A94E-342F15559366}" uniqueName="7" name="Points" queryTableFieldId="7"/>
    <tableColumn id="3" xr3:uid="{EB1290B2-4375-407F-8E50-9AAD198E2C2B}" uniqueName="3" name="Rank" queryTableFieldId="3" dataDxfId="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2D5F5A-F88B-477A-92F7-17599876564C}" name="_2022_Transfer" displayName="_2022_Transfer" ref="A1:D128" tableType="queryTable" totalsRowShown="0">
  <autoFilter ref="A1:D128" xr:uid="{2F2D5F5A-F88B-477A-92F7-17599876564C}"/>
  <tableColumns count="4">
    <tableColumn id="1" xr3:uid="{6D4DBF0C-DD7D-4146-B827-6D7BBD524A58}" uniqueName="1" name="Year" queryTableFieldId="1"/>
    <tableColumn id="2" xr3:uid="{B785649A-A434-491C-9BEB-3FDCECB07447}" uniqueName="2" name="Team" queryTableFieldId="2" dataDxfId="0"/>
    <tableColumn id="4" xr3:uid="{4CCFDB1C-8D73-4EBD-81E6-F05579C106A2}" uniqueName="4" name="Points" queryTableFieldId="4"/>
    <tableColumn id="6" xr3:uid="{2F384D03-8DE2-4563-A2C7-7A285DDA6564}" uniqueName="6" name="Rank" queryTableFieldId="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FB816C-3EB9-4BC3-A528-5D4D1E22C0C8}" name="Table5" displayName="Table5" ref="A1:T1469" totalsRowShown="0">
  <autoFilter ref="A1:T1469" xr:uid="{11FB816C-3EB9-4BC3-A528-5D4D1E22C0C8}"/>
  <sortState xmlns:xlrd2="http://schemas.microsoft.com/office/spreadsheetml/2017/richdata2" ref="A2:T1469">
    <sortCondition descending="1" ref="A1:A1469"/>
  </sortState>
  <tableColumns count="20">
    <tableColumn id="1" xr3:uid="{163EED2B-B6F4-4607-9A49-83D01CD9C6FF}" name="year"/>
    <tableColumn id="2" xr3:uid="{7C18DF4B-A0AF-4870-B8E4-23294F5AD404}" name="team"/>
    <tableColumn id="3" xr3:uid="{49A1CE1F-C25A-4F07-ADE5-5378202C5BED}" name="ID">
      <calculatedColumnFormula>_xlfn.CONCAT(B2,A2)</calculatedColumnFormula>
    </tableColumn>
    <tableColumn id="4" xr3:uid="{6F0AA393-7439-4111-BA1A-A36C5DF4D32C}" name="recruiting_score"/>
    <tableColumn id="5" xr3:uid="{172DB00A-18F5-4A32-9BF2-186D1FEE4736}" name="srs_rating"/>
    <tableColumn id="6" xr3:uid="{6849945B-D8D4-4393-8C89-9911FDAB8B1B}" name="transfer_portal_rating"/>
    <tableColumn id="7" xr3:uid="{A0F74FE0-20E4-42E2-ADFD-BC1BFBC176B4}" name="return_ppa"/>
    <tableColumn id="8" xr3:uid="{EF512EFB-6C1C-400E-B81F-871E93C62728}" name="returning_talent"/>
    <tableColumn id="9" xr3:uid="{65CFAD83-1248-4F3E-BB7D-04F85FD96C8F}" name="prior_srs_rating"/>
    <tableColumn id="10" xr3:uid="{1F63056C-6FA3-49C0-8126-BE3DACBF3B78}" name="fpi_prior"/>
    <tableColumn id="11" xr3:uid="{AADBCA0F-1970-4C05-8271-72F09C343EE0}" name="elo"/>
    <tableColumn id="12" xr3:uid="{8DD6F6D6-B549-47FD-BC85-E9D4FA582C48}" name="prior_elo_rating"/>
    <tableColumn id="13" xr3:uid="{B99B4507-FDCF-4CF3-A5C5-41651DD5B37B}" name="recruiting_score_zscore"/>
    <tableColumn id="14" xr3:uid="{84FACC79-4092-42D0-90C6-F02538E3CB83}" name="transfer_portal_rating_zscore"/>
    <tableColumn id="15" xr3:uid="{E7555D1A-CC8A-4A27-A7B6-0FEB9EFF94FE}" name="transfer_recruit"/>
    <tableColumn id="16" xr3:uid="{E82B6B22-6D35-4AA0-875D-A860B4525B30}" name="rank"/>
    <tableColumn id="17" xr3:uid="{288F9EC3-5D36-4020-A1A9-6E0089DF0470}" name="conference"/>
    <tableColumn id="18" xr3:uid="{B63AA4CF-BE9E-43C6-8B96-4AC109BCA17B}" name="Wins"/>
    <tableColumn id="19" xr3:uid="{5325A103-F128-435F-B3C3-BE2F6BFCE7C2}" name="Losses"/>
    <tableColumn id="20" xr3:uid="{B1C6D7C7-B43C-4C4A-A8FB-A582D8925C49}" name="Winning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ColWidth="10.664062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0.92615799912243402</v>
      </c>
    </row>
    <row r="3" spans="1:2" x14ac:dyDescent="0.45">
      <c r="A3" t="s">
        <v>3</v>
      </c>
      <c r="B3">
        <v>7.3842000877565706E-2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ColWidth="10.664062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0.40053394851818702</v>
      </c>
    </row>
    <row r="3" spans="1:2" x14ac:dyDescent="0.45">
      <c r="A3" t="s">
        <v>4</v>
      </c>
      <c r="B3">
        <v>0.29616624116687001</v>
      </c>
    </row>
    <row r="4" spans="1:2" x14ac:dyDescent="0.45">
      <c r="A4" t="s">
        <v>5</v>
      </c>
      <c r="B4">
        <v>0.26887276957902001</v>
      </c>
    </row>
    <row r="5" spans="1:2" x14ac:dyDescent="0.45">
      <c r="A5" t="s">
        <v>3</v>
      </c>
      <c r="B5">
        <v>3.44270407359226E-2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9"/>
  <sheetViews>
    <sheetView workbookViewId="0">
      <selection activeCell="D10" sqref="D10"/>
    </sheetView>
  </sheetViews>
  <sheetFormatPr defaultColWidth="10.6640625" defaultRowHeight="14.25" x14ac:dyDescent="0.45"/>
  <cols>
    <col min="4" max="4" width="15.6640625" customWidth="1"/>
    <col min="6" max="6" width="20.46484375" customWidth="1"/>
    <col min="8" max="8" width="15.9296875" customWidth="1"/>
    <col min="10" max="10" width="11.73046875" customWidth="1"/>
    <col min="11" max="11" width="15.6640625" customWidth="1"/>
  </cols>
  <sheetData>
    <row r="1" spans="1:15" x14ac:dyDescent="0.45">
      <c r="A1" t="s">
        <v>6</v>
      </c>
      <c r="B1" t="s">
        <v>169</v>
      </c>
      <c r="C1" t="s">
        <v>164</v>
      </c>
      <c r="D1" t="s">
        <v>2</v>
      </c>
      <c r="E1" t="s">
        <v>165</v>
      </c>
      <c r="F1" t="s">
        <v>3</v>
      </c>
      <c r="G1" t="s">
        <v>170</v>
      </c>
      <c r="H1" t="s">
        <v>4</v>
      </c>
      <c r="I1" t="s">
        <v>166</v>
      </c>
      <c r="J1" t="s">
        <v>5</v>
      </c>
      <c r="K1" t="s">
        <v>8</v>
      </c>
      <c r="L1" t="s">
        <v>9</v>
      </c>
      <c r="M1" t="s">
        <v>171</v>
      </c>
      <c r="N1" t="s">
        <v>167</v>
      </c>
      <c r="O1" t="s">
        <v>168</v>
      </c>
    </row>
    <row r="2" spans="1:15" x14ac:dyDescent="0.45">
      <c r="A2">
        <v>2023</v>
      </c>
      <c r="B2" t="s">
        <v>11</v>
      </c>
      <c r="C2" t="str">
        <f>_xlfn.CONCAT(Table2[[#This Row],[Team]],Table2[[#This Row],[year]])</f>
        <v>Air Force2023</v>
      </c>
      <c r="D2">
        <v>130.58000000000001</v>
      </c>
      <c r="E2">
        <f>_xlfn.RANK.EQ(Table2[[#This Row],[recruiting_score]], $D$2:$D$132, 0)</f>
        <v>102</v>
      </c>
      <c r="F2">
        <v>0</v>
      </c>
      <c r="G2">
        <f>_xlfn.RANK.EQ(Table2[[#This Row],[transfer_portal_rating]], $F$2:$F$132, 0)</f>
        <v>82</v>
      </c>
      <c r="H2">
        <v>0</v>
      </c>
      <c r="I2">
        <f>_xlfn.RANK.EQ(Table2[[#This Row],[returning_talent]], $H$2:$H$132, 0)</f>
        <v>130</v>
      </c>
      <c r="J2">
        <v>116.4</v>
      </c>
      <c r="K2">
        <v>1768</v>
      </c>
      <c r="L2">
        <v>1608</v>
      </c>
      <c r="M2">
        <v>1.1000000000000001</v>
      </c>
      <c r="N2" t="str">
        <f>_xlfn.CONCAT(VLOOKUP(Table2[[#This Row],[ID]], 'Full Data'!$C$2:$S$1469, 16, FALSE), " - ",VLOOKUP(Table2[[#This Row],[ID]], 'Full Data'!$C$2:$S$1469, 17, FALSE))</f>
        <v>9 - 4</v>
      </c>
      <c r="O2" t="str">
        <f>IF(VLOOKUP(Table2[[#This Row],[ID]], 'Full Data'!$C$2:$S$1469, 14, FALSE)=0, "", VLOOKUP(Table2[[#This Row],[ID]], 'Full Data'!$C$2:$S$1469, 14, FALSE))</f>
        <v/>
      </c>
    </row>
    <row r="3" spans="1:15" x14ac:dyDescent="0.45">
      <c r="A3">
        <v>2023</v>
      </c>
      <c r="B3" t="s">
        <v>12</v>
      </c>
      <c r="C3" t="str">
        <f>_xlfn.CONCAT(Table2[[#This Row],[Team]],Table2[[#This Row],[year]])</f>
        <v>Akron2023</v>
      </c>
      <c r="D3">
        <v>121.18</v>
      </c>
      <c r="E3">
        <f>_xlfn.RANK.EQ(Table2[[#This Row],[recruiting_score]], $D$2:$D$132, 0)</f>
        <v>107</v>
      </c>
      <c r="F3">
        <v>7.4999999999999997E-2</v>
      </c>
      <c r="G3">
        <f>_xlfn.RANK.EQ(Table2[[#This Row],[transfer_portal_rating]], $F$2:$F$132, 0)</f>
        <v>76</v>
      </c>
      <c r="H3">
        <v>456.15</v>
      </c>
      <c r="I3">
        <f>_xlfn.RANK.EQ(Table2[[#This Row],[returning_talent]], $H$2:$H$132, 0)</f>
        <v>94</v>
      </c>
      <c r="J3">
        <v>247.5</v>
      </c>
      <c r="K3">
        <v>1154</v>
      </c>
      <c r="L3">
        <v>1068</v>
      </c>
      <c r="M3">
        <v>-21.8</v>
      </c>
      <c r="N3" t="str">
        <f>_xlfn.CONCAT(VLOOKUP(Table2[[#This Row],[ID]], 'Full Data'!$C$2:$S$1469, 16, FALSE), " - ",VLOOKUP(Table2[[#This Row],[ID]], 'Full Data'!$C$2:$S$1469, 17, FALSE))</f>
        <v>2 - 10</v>
      </c>
      <c r="O3" t="str">
        <f>IF(VLOOKUP(Table2[[#This Row],[ID]], 'Full Data'!$C$2:$S$1469, 14, FALSE)=0, "", VLOOKUP(Table2[[#This Row],[ID]], 'Full Data'!$C$2:$S$1469, 14, FALSE))</f>
        <v/>
      </c>
    </row>
    <row r="4" spans="1:15" x14ac:dyDescent="0.45">
      <c r="A4">
        <v>2023</v>
      </c>
      <c r="B4" t="s">
        <v>13</v>
      </c>
      <c r="C4" t="str">
        <f>_xlfn.CONCAT(Table2[[#This Row],[Team]],Table2[[#This Row],[year]])</f>
        <v>Alabama2023</v>
      </c>
      <c r="D4">
        <v>328</v>
      </c>
      <c r="E4">
        <f>_xlfn.RANK.EQ(Table2[[#This Row],[recruiting_score]], $D$2:$D$132, 0)</f>
        <v>1</v>
      </c>
      <c r="F4">
        <v>0.17514285714285699</v>
      </c>
      <c r="G4">
        <f>_xlfn.RANK.EQ(Table2[[#This Row],[transfer_portal_rating]], $F$2:$F$132, 0)</f>
        <v>69</v>
      </c>
      <c r="H4">
        <v>1016.79</v>
      </c>
      <c r="I4">
        <f>_xlfn.RANK.EQ(Table2[[#This Row],[returning_talent]], $H$2:$H$132, 0)</f>
        <v>1</v>
      </c>
      <c r="J4">
        <v>236.2</v>
      </c>
      <c r="K4">
        <v>2181</v>
      </c>
      <c r="L4">
        <v>2032</v>
      </c>
      <c r="M4">
        <v>19.600000000000001</v>
      </c>
      <c r="N4" t="str">
        <f>_xlfn.CONCAT(VLOOKUP(Table2[[#This Row],[ID]], 'Full Data'!$C$2:$S$1469, 16, FALSE), " - ",VLOOKUP(Table2[[#This Row],[ID]], 'Full Data'!$C$2:$S$1469, 17, FALSE))</f>
        <v>12 - 2</v>
      </c>
      <c r="O4">
        <f>IF(VLOOKUP(Table2[[#This Row],[ID]], 'Full Data'!$C$2:$S$1469, 14, FALSE)=0, "", VLOOKUP(Table2[[#This Row],[ID]], 'Full Data'!$C$2:$S$1469, 14, FALSE))</f>
        <v>5</v>
      </c>
    </row>
    <row r="5" spans="1:15" x14ac:dyDescent="0.45">
      <c r="A5">
        <v>2023</v>
      </c>
      <c r="B5" t="s">
        <v>14</v>
      </c>
      <c r="C5" t="str">
        <f>_xlfn.CONCAT(Table2[[#This Row],[Team]],Table2[[#This Row],[year]])</f>
        <v>Appalachian State2023</v>
      </c>
      <c r="D5">
        <v>161.99</v>
      </c>
      <c r="E5">
        <f>_xlfn.RANK.EQ(Table2[[#This Row],[recruiting_score]], $D$2:$D$132, 0)</f>
        <v>80</v>
      </c>
      <c r="F5">
        <v>-0.116813186813187</v>
      </c>
      <c r="G5">
        <f>_xlfn.RANK.EQ(Table2[[#This Row],[transfer_portal_rating]], $F$2:$F$132, 0)</f>
        <v>103</v>
      </c>
      <c r="H5">
        <v>456.66</v>
      </c>
      <c r="I5">
        <f>_xlfn.RANK.EQ(Table2[[#This Row],[returning_talent]], $H$2:$H$132, 0)</f>
        <v>93</v>
      </c>
      <c r="J5">
        <v>210.7</v>
      </c>
      <c r="K5">
        <v>1593</v>
      </c>
      <c r="L5">
        <v>1617</v>
      </c>
      <c r="M5">
        <v>0.8</v>
      </c>
      <c r="N5" t="str">
        <f>_xlfn.CONCAT(VLOOKUP(Table2[[#This Row],[ID]], 'Full Data'!$C$2:$S$1469, 16, FALSE), " - ",VLOOKUP(Table2[[#This Row],[ID]], 'Full Data'!$C$2:$S$1469, 17, FALSE))</f>
        <v>9 - 5</v>
      </c>
      <c r="O5" t="str">
        <f>IF(VLOOKUP(Table2[[#This Row],[ID]], 'Full Data'!$C$2:$S$1469, 14, FALSE)=0, "", VLOOKUP(Table2[[#This Row],[ID]], 'Full Data'!$C$2:$S$1469, 14, FALSE))</f>
        <v/>
      </c>
    </row>
    <row r="6" spans="1:15" x14ac:dyDescent="0.45">
      <c r="A6">
        <v>2023</v>
      </c>
      <c r="B6" t="s">
        <v>15</v>
      </c>
      <c r="C6" t="str">
        <f>_xlfn.CONCAT(Table2[[#This Row],[Team]],Table2[[#This Row],[year]])</f>
        <v>Arizona2023</v>
      </c>
      <c r="D6">
        <v>204.72</v>
      </c>
      <c r="E6">
        <f>_xlfn.RANK.EQ(Table2[[#This Row],[recruiting_score]], $D$2:$D$132, 0)</f>
        <v>40</v>
      </c>
      <c r="F6">
        <v>0.53932692307692298</v>
      </c>
      <c r="G6">
        <f>_xlfn.RANK.EQ(Table2[[#This Row],[transfer_portal_rating]], $F$2:$F$132, 0)</f>
        <v>21</v>
      </c>
      <c r="H6">
        <v>652.05999999999995</v>
      </c>
      <c r="I6">
        <f>_xlfn.RANK.EQ(Table2[[#This Row],[returning_talent]], $H$2:$H$132, 0)</f>
        <v>48</v>
      </c>
      <c r="J6">
        <v>477.4</v>
      </c>
      <c r="K6">
        <v>1374</v>
      </c>
      <c r="L6">
        <v>1822</v>
      </c>
      <c r="M6">
        <v>13.3</v>
      </c>
      <c r="N6" t="str">
        <f>_xlfn.CONCAT(VLOOKUP(Table2[[#This Row],[ID]], 'Full Data'!$C$2:$S$1469, 16, FALSE), " - ",VLOOKUP(Table2[[#This Row],[ID]], 'Full Data'!$C$2:$S$1469, 17, FALSE))</f>
        <v>10 - 3</v>
      </c>
      <c r="O6">
        <f>IF(VLOOKUP(Table2[[#This Row],[ID]], 'Full Data'!$C$2:$S$1469, 14, FALSE)=0, "", VLOOKUP(Table2[[#This Row],[ID]], 'Full Data'!$C$2:$S$1469, 14, FALSE))</f>
        <v>14</v>
      </c>
    </row>
    <row r="7" spans="1:15" x14ac:dyDescent="0.45">
      <c r="A7">
        <v>2023</v>
      </c>
      <c r="B7" t="s">
        <v>16</v>
      </c>
      <c r="C7" t="str">
        <f>_xlfn.CONCAT(Table2[[#This Row],[Team]],Table2[[#This Row],[year]])</f>
        <v>Arizona State2023</v>
      </c>
      <c r="D7">
        <v>201.23</v>
      </c>
      <c r="E7">
        <f>_xlfn.RANK.EQ(Table2[[#This Row],[recruiting_score]], $D$2:$D$132, 0)</f>
        <v>44</v>
      </c>
      <c r="F7">
        <v>0.24299999999999999</v>
      </c>
      <c r="G7">
        <f>_xlfn.RANK.EQ(Table2[[#This Row],[transfer_portal_rating]], $F$2:$F$132, 0)</f>
        <v>67</v>
      </c>
      <c r="H7">
        <v>670.18</v>
      </c>
      <c r="I7">
        <f>_xlfn.RANK.EQ(Table2[[#This Row],[returning_talent]], $H$2:$H$132, 0)</f>
        <v>40</v>
      </c>
      <c r="J7">
        <v>248.4</v>
      </c>
      <c r="K7">
        <v>1446</v>
      </c>
      <c r="L7">
        <v>1283</v>
      </c>
      <c r="M7">
        <v>-4.5</v>
      </c>
      <c r="N7" t="str">
        <f>_xlfn.CONCAT(VLOOKUP(Table2[[#This Row],[ID]], 'Full Data'!$C$2:$S$1469, 16, FALSE), " - ",VLOOKUP(Table2[[#This Row],[ID]], 'Full Data'!$C$2:$S$1469, 17, FALSE))</f>
        <v>3 - 9</v>
      </c>
      <c r="O7" t="str">
        <f>IF(VLOOKUP(Table2[[#This Row],[ID]], 'Full Data'!$C$2:$S$1469, 14, FALSE)=0, "", VLOOKUP(Table2[[#This Row],[ID]], 'Full Data'!$C$2:$S$1469, 14, FALSE))</f>
        <v/>
      </c>
    </row>
    <row r="8" spans="1:15" x14ac:dyDescent="0.45">
      <c r="A8">
        <v>2023</v>
      </c>
      <c r="B8" t="s">
        <v>17</v>
      </c>
      <c r="C8" t="str">
        <f>_xlfn.CONCAT(Table2[[#This Row],[Team]],Table2[[#This Row],[year]])</f>
        <v>Arkansas2023</v>
      </c>
      <c r="D8">
        <v>228.3</v>
      </c>
      <c r="E8">
        <f>_xlfn.RANK.EQ(Table2[[#This Row],[recruiting_score]], $D$2:$D$132, 0)</f>
        <v>22</v>
      </c>
      <c r="F8">
        <v>0.626702508960574</v>
      </c>
      <c r="G8">
        <f>_xlfn.RANK.EQ(Table2[[#This Row],[transfer_portal_rating]], $F$2:$F$132, 0)</f>
        <v>9</v>
      </c>
      <c r="H8">
        <v>741.06</v>
      </c>
      <c r="I8">
        <f>_xlfn.RANK.EQ(Table2[[#This Row],[returning_talent]], $H$2:$H$132, 0)</f>
        <v>26</v>
      </c>
      <c r="J8">
        <v>288.3</v>
      </c>
      <c r="K8">
        <v>1686</v>
      </c>
      <c r="L8">
        <v>1431</v>
      </c>
      <c r="M8">
        <v>1.1000000000000001</v>
      </c>
      <c r="N8" t="str">
        <f>_xlfn.CONCAT(VLOOKUP(Table2[[#This Row],[ID]], 'Full Data'!$C$2:$S$1469, 16, FALSE), " - ",VLOOKUP(Table2[[#This Row],[ID]], 'Full Data'!$C$2:$S$1469, 17, FALSE))</f>
        <v>4 - 8</v>
      </c>
      <c r="O8" t="str">
        <f>IF(VLOOKUP(Table2[[#This Row],[ID]], 'Full Data'!$C$2:$S$1469, 14, FALSE)=0, "", VLOOKUP(Table2[[#This Row],[ID]], 'Full Data'!$C$2:$S$1469, 14, FALSE))</f>
        <v/>
      </c>
    </row>
    <row r="9" spans="1:15" x14ac:dyDescent="0.45">
      <c r="A9">
        <v>2023</v>
      </c>
      <c r="B9" t="s">
        <v>18</v>
      </c>
      <c r="C9" t="str">
        <f>_xlfn.CONCAT(Table2[[#This Row],[Team]],Table2[[#This Row],[year]])</f>
        <v>Arkansas State2023</v>
      </c>
      <c r="D9">
        <v>168.05</v>
      </c>
      <c r="E9">
        <f>_xlfn.RANK.EQ(Table2[[#This Row],[recruiting_score]], $D$2:$D$132, 0)</f>
        <v>74</v>
      </c>
      <c r="F9">
        <v>-6.8461538461538504E-2</v>
      </c>
      <c r="G9">
        <f>_xlfn.RANK.EQ(Table2[[#This Row],[transfer_portal_rating]], $F$2:$F$132, 0)</f>
        <v>93</v>
      </c>
      <c r="H9">
        <v>471.65</v>
      </c>
      <c r="I9">
        <f>_xlfn.RANK.EQ(Table2[[#This Row],[returning_talent]], $H$2:$H$132, 0)</f>
        <v>87</v>
      </c>
      <c r="J9">
        <v>52</v>
      </c>
      <c r="K9">
        <v>1134</v>
      </c>
      <c r="L9">
        <v>1359</v>
      </c>
      <c r="M9">
        <v>-6.4</v>
      </c>
      <c r="N9" t="str">
        <f>_xlfn.CONCAT(VLOOKUP(Table2[[#This Row],[ID]], 'Full Data'!$C$2:$S$1469, 16, FALSE), " - ",VLOOKUP(Table2[[#This Row],[ID]], 'Full Data'!$C$2:$S$1469, 17, FALSE))</f>
        <v>6 - 7</v>
      </c>
      <c r="O9" t="str">
        <f>IF(VLOOKUP(Table2[[#This Row],[ID]], 'Full Data'!$C$2:$S$1469, 14, FALSE)=0, "", VLOOKUP(Table2[[#This Row],[ID]], 'Full Data'!$C$2:$S$1469, 14, FALSE))</f>
        <v/>
      </c>
    </row>
    <row r="10" spans="1:15" x14ac:dyDescent="0.45">
      <c r="A10">
        <v>2023</v>
      </c>
      <c r="B10" t="s">
        <v>19</v>
      </c>
      <c r="C10" t="str">
        <f>_xlfn.CONCAT(Table2[[#This Row],[Team]],Table2[[#This Row],[year]])</f>
        <v>Army2023</v>
      </c>
      <c r="D10">
        <v>110.02</v>
      </c>
      <c r="E10">
        <f>_xlfn.RANK.EQ(Table2[[#This Row],[recruiting_score]], $D$2:$D$132, 0)</f>
        <v>116</v>
      </c>
      <c r="F10">
        <v>-0.89</v>
      </c>
      <c r="G10">
        <f>_xlfn.RANK.EQ(Table2[[#This Row],[transfer_portal_rating]], $F$2:$F$132, 0)</f>
        <v>131</v>
      </c>
      <c r="H10">
        <v>17.27</v>
      </c>
      <c r="I10">
        <f>_xlfn.RANK.EQ(Table2[[#This Row],[returning_talent]], $H$2:$H$132, 0)</f>
        <v>129</v>
      </c>
      <c r="J10">
        <v>134.80000000000001</v>
      </c>
      <c r="K10">
        <v>1499</v>
      </c>
      <c r="L10">
        <v>1388</v>
      </c>
      <c r="M10">
        <v>-5.3</v>
      </c>
      <c r="N10" t="str">
        <f>_xlfn.CONCAT(VLOOKUP(Table2[[#This Row],[ID]], 'Full Data'!$C$2:$S$1469, 16, FALSE), " - ",VLOOKUP(Table2[[#This Row],[ID]], 'Full Data'!$C$2:$S$1469, 17, FALSE))</f>
        <v>6 - 6</v>
      </c>
      <c r="O10" t="str">
        <f>IF(VLOOKUP(Table2[[#This Row],[ID]], 'Full Data'!$C$2:$S$1469, 14, FALSE)=0, "", VLOOKUP(Table2[[#This Row],[ID]], 'Full Data'!$C$2:$S$1469, 14, FALSE))</f>
        <v/>
      </c>
    </row>
    <row r="11" spans="1:15" x14ac:dyDescent="0.45">
      <c r="A11">
        <v>2023</v>
      </c>
      <c r="B11" t="s">
        <v>20</v>
      </c>
      <c r="C11" t="str">
        <f>_xlfn.CONCAT(Table2[[#This Row],[Team]],Table2[[#This Row],[year]])</f>
        <v>Auburn2023</v>
      </c>
      <c r="D11">
        <v>242.9</v>
      </c>
      <c r="E11">
        <f>_xlfn.RANK.EQ(Table2[[#This Row],[recruiting_score]], $D$2:$D$132, 0)</f>
        <v>18</v>
      </c>
      <c r="F11">
        <v>0.51571428571428601</v>
      </c>
      <c r="G11">
        <f>_xlfn.RANK.EQ(Table2[[#This Row],[transfer_portal_rating]], $F$2:$F$132, 0)</f>
        <v>26</v>
      </c>
      <c r="H11">
        <v>783.87</v>
      </c>
      <c r="I11">
        <f>_xlfn.RANK.EQ(Table2[[#This Row],[returning_talent]], $H$2:$H$132, 0)</f>
        <v>17</v>
      </c>
      <c r="J11">
        <v>236</v>
      </c>
      <c r="K11">
        <v>1596</v>
      </c>
      <c r="L11">
        <v>1585</v>
      </c>
      <c r="M11">
        <v>5.3</v>
      </c>
      <c r="N11" t="str">
        <f>_xlfn.CONCAT(VLOOKUP(Table2[[#This Row],[ID]], 'Full Data'!$C$2:$S$1469, 16, FALSE), " - ",VLOOKUP(Table2[[#This Row],[ID]], 'Full Data'!$C$2:$S$1469, 17, FALSE))</f>
        <v>6 - 7</v>
      </c>
      <c r="O11" t="str">
        <f>IF(VLOOKUP(Table2[[#This Row],[ID]], 'Full Data'!$C$2:$S$1469, 14, FALSE)=0, "", VLOOKUP(Table2[[#This Row],[ID]], 'Full Data'!$C$2:$S$1469, 14, FALSE))</f>
        <v/>
      </c>
    </row>
    <row r="12" spans="1:15" x14ac:dyDescent="0.45">
      <c r="A12">
        <v>2023</v>
      </c>
      <c r="B12" t="s">
        <v>21</v>
      </c>
      <c r="C12" t="str">
        <f>_xlfn.CONCAT(Table2[[#This Row],[Team]],Table2[[#This Row],[year]])</f>
        <v>Ball State2023</v>
      </c>
      <c r="D12">
        <v>126.78</v>
      </c>
      <c r="E12">
        <f>_xlfn.RANK.EQ(Table2[[#This Row],[recruiting_score]], $D$2:$D$132, 0)</f>
        <v>106</v>
      </c>
      <c r="F12">
        <v>-9.6000000000000002E-2</v>
      </c>
      <c r="G12">
        <f>_xlfn.RANK.EQ(Table2[[#This Row],[transfer_portal_rating]], $F$2:$F$132, 0)</f>
        <v>97</v>
      </c>
      <c r="H12">
        <v>345.29</v>
      </c>
      <c r="I12">
        <f>_xlfn.RANK.EQ(Table2[[#This Row],[returning_talent]], $H$2:$H$132, 0)</f>
        <v>120</v>
      </c>
      <c r="J12">
        <v>60.2</v>
      </c>
      <c r="K12">
        <v>1290</v>
      </c>
      <c r="L12">
        <v>1262</v>
      </c>
      <c r="M12">
        <v>-12.8</v>
      </c>
      <c r="N12" t="str">
        <f>_xlfn.CONCAT(VLOOKUP(Table2[[#This Row],[ID]], 'Full Data'!$C$2:$S$1469, 16, FALSE), " - ",VLOOKUP(Table2[[#This Row],[ID]], 'Full Data'!$C$2:$S$1469, 17, FALSE))</f>
        <v>4 - 8</v>
      </c>
      <c r="O12" t="str">
        <f>IF(VLOOKUP(Table2[[#This Row],[ID]], 'Full Data'!$C$2:$S$1469, 14, FALSE)=0, "", VLOOKUP(Table2[[#This Row],[ID]], 'Full Data'!$C$2:$S$1469, 14, FALSE))</f>
        <v/>
      </c>
    </row>
    <row r="13" spans="1:15" x14ac:dyDescent="0.45">
      <c r="A13">
        <v>2023</v>
      </c>
      <c r="B13" t="s">
        <v>22</v>
      </c>
      <c r="C13" t="str">
        <f>_xlfn.CONCAT(Table2[[#This Row],[Team]],Table2[[#This Row],[year]])</f>
        <v>Baylor2023</v>
      </c>
      <c r="D13">
        <v>210.79</v>
      </c>
      <c r="E13">
        <f>_xlfn.RANK.EQ(Table2[[#This Row],[recruiting_score]], $D$2:$D$132, 0)</f>
        <v>35</v>
      </c>
      <c r="F13">
        <v>0.28628205128205098</v>
      </c>
      <c r="G13">
        <f>_xlfn.RANK.EQ(Table2[[#This Row],[transfer_portal_rating]], $F$2:$F$132, 0)</f>
        <v>61</v>
      </c>
      <c r="H13">
        <v>666.05</v>
      </c>
      <c r="I13">
        <f>_xlfn.RANK.EQ(Table2[[#This Row],[returning_talent]], $H$2:$H$132, 0)</f>
        <v>41</v>
      </c>
      <c r="J13">
        <v>257</v>
      </c>
      <c r="K13">
        <v>1672</v>
      </c>
      <c r="L13">
        <v>1384</v>
      </c>
      <c r="M13">
        <v>-6.9</v>
      </c>
      <c r="N13" t="str">
        <f>_xlfn.CONCAT(VLOOKUP(Table2[[#This Row],[ID]], 'Full Data'!$C$2:$S$1469, 16, FALSE), " - ",VLOOKUP(Table2[[#This Row],[ID]], 'Full Data'!$C$2:$S$1469, 17, FALSE))</f>
        <v>3 - 9</v>
      </c>
      <c r="O13" t="str">
        <f>IF(VLOOKUP(Table2[[#This Row],[ID]], 'Full Data'!$C$2:$S$1469, 14, FALSE)=0, "", VLOOKUP(Table2[[#This Row],[ID]], 'Full Data'!$C$2:$S$1469, 14, FALSE))</f>
        <v/>
      </c>
    </row>
    <row r="14" spans="1:15" x14ac:dyDescent="0.45">
      <c r="A14">
        <v>2023</v>
      </c>
      <c r="B14" t="s">
        <v>23</v>
      </c>
      <c r="C14" t="str">
        <f>_xlfn.CONCAT(Table2[[#This Row],[Team]],Table2[[#This Row],[year]])</f>
        <v>Boise State2023</v>
      </c>
      <c r="D14">
        <v>179.7</v>
      </c>
      <c r="E14">
        <f>_xlfn.RANK.EQ(Table2[[#This Row],[recruiting_score]], $D$2:$D$132, 0)</f>
        <v>67</v>
      </c>
      <c r="F14">
        <v>-1.24183006535948E-2</v>
      </c>
      <c r="G14">
        <f>_xlfn.RANK.EQ(Table2[[#This Row],[transfer_portal_rating]], $F$2:$F$132, 0)</f>
        <v>88</v>
      </c>
      <c r="H14">
        <v>533.91999999999996</v>
      </c>
      <c r="I14">
        <f>_xlfn.RANK.EQ(Table2[[#This Row],[returning_talent]], $H$2:$H$132, 0)</f>
        <v>72</v>
      </c>
      <c r="J14">
        <v>339.3</v>
      </c>
      <c r="K14">
        <v>1712</v>
      </c>
      <c r="L14">
        <v>1690</v>
      </c>
      <c r="M14">
        <v>6.4</v>
      </c>
      <c r="N14" t="str">
        <f>_xlfn.CONCAT(VLOOKUP(Table2[[#This Row],[ID]], 'Full Data'!$C$2:$S$1469, 16, FALSE), " - ",VLOOKUP(Table2[[#This Row],[ID]], 'Full Data'!$C$2:$S$1469, 17, FALSE))</f>
        <v>8 - 6</v>
      </c>
      <c r="O14" t="str">
        <f>IF(VLOOKUP(Table2[[#This Row],[ID]], 'Full Data'!$C$2:$S$1469, 14, FALSE)=0, "", VLOOKUP(Table2[[#This Row],[ID]], 'Full Data'!$C$2:$S$1469, 14, FALSE))</f>
        <v/>
      </c>
    </row>
    <row r="15" spans="1:15" x14ac:dyDescent="0.45">
      <c r="A15">
        <v>2023</v>
      </c>
      <c r="B15" t="s">
        <v>24</v>
      </c>
      <c r="C15" t="str">
        <f>_xlfn.CONCAT(Table2[[#This Row],[Team]],Table2[[#This Row],[year]])</f>
        <v>Boston College2023</v>
      </c>
      <c r="D15">
        <v>185.3</v>
      </c>
      <c r="E15">
        <f>_xlfn.RANK.EQ(Table2[[#This Row],[recruiting_score]], $D$2:$D$132, 0)</f>
        <v>61</v>
      </c>
      <c r="F15">
        <v>0.55888888888888899</v>
      </c>
      <c r="G15">
        <f>_xlfn.RANK.EQ(Table2[[#This Row],[transfer_portal_rating]], $F$2:$F$132, 0)</f>
        <v>17</v>
      </c>
      <c r="H15">
        <v>664.63</v>
      </c>
      <c r="I15">
        <f>_xlfn.RANK.EQ(Table2[[#This Row],[returning_talent]], $H$2:$H$132, 0)</f>
        <v>42</v>
      </c>
      <c r="J15">
        <v>116</v>
      </c>
      <c r="K15">
        <v>1222</v>
      </c>
      <c r="L15">
        <v>1345</v>
      </c>
      <c r="M15">
        <v>-4.8</v>
      </c>
      <c r="N15" t="str">
        <f>_xlfn.CONCAT(VLOOKUP(Table2[[#This Row],[ID]], 'Full Data'!$C$2:$S$1469, 16, FALSE), " - ",VLOOKUP(Table2[[#This Row],[ID]], 'Full Data'!$C$2:$S$1469, 17, FALSE))</f>
        <v>7 - 6</v>
      </c>
      <c r="O15" t="str">
        <f>IF(VLOOKUP(Table2[[#This Row],[ID]], 'Full Data'!$C$2:$S$1469, 14, FALSE)=0, "", VLOOKUP(Table2[[#This Row],[ID]], 'Full Data'!$C$2:$S$1469, 14, FALSE))</f>
        <v/>
      </c>
    </row>
    <row r="16" spans="1:15" x14ac:dyDescent="0.45">
      <c r="A16">
        <v>2023</v>
      </c>
      <c r="B16" t="s">
        <v>25</v>
      </c>
      <c r="C16" t="str">
        <f>_xlfn.CONCAT(Table2[[#This Row],[Team]],Table2[[#This Row],[year]])</f>
        <v>Bowling Green2023</v>
      </c>
      <c r="D16">
        <v>103.84</v>
      </c>
      <c r="E16">
        <f>_xlfn.RANK.EQ(Table2[[#This Row],[recruiting_score]], $D$2:$D$132, 0)</f>
        <v>117</v>
      </c>
      <c r="F16">
        <v>-0.22125</v>
      </c>
      <c r="G16">
        <f>_xlfn.RANK.EQ(Table2[[#This Row],[transfer_portal_rating]], $F$2:$F$132, 0)</f>
        <v>111</v>
      </c>
      <c r="H16">
        <v>415.08</v>
      </c>
      <c r="I16">
        <f>_xlfn.RANK.EQ(Table2[[#This Row],[returning_talent]], $H$2:$H$132, 0)</f>
        <v>107</v>
      </c>
      <c r="J16">
        <v>109.6</v>
      </c>
      <c r="K16">
        <v>1126</v>
      </c>
      <c r="L16">
        <v>1397</v>
      </c>
      <c r="M16">
        <v>-3.8</v>
      </c>
      <c r="N16" t="str">
        <f>_xlfn.CONCAT(VLOOKUP(Table2[[#This Row],[ID]], 'Full Data'!$C$2:$S$1469, 16, FALSE), " - ",VLOOKUP(Table2[[#This Row],[ID]], 'Full Data'!$C$2:$S$1469, 17, FALSE))</f>
        <v>7 - 6</v>
      </c>
      <c r="O16" t="str">
        <f>IF(VLOOKUP(Table2[[#This Row],[ID]], 'Full Data'!$C$2:$S$1469, 14, FALSE)=0, "", VLOOKUP(Table2[[#This Row],[ID]], 'Full Data'!$C$2:$S$1469, 14, FALSE))</f>
        <v/>
      </c>
    </row>
    <row r="17" spans="1:15" x14ac:dyDescent="0.45">
      <c r="A17">
        <v>2023</v>
      </c>
      <c r="B17" t="s">
        <v>26</v>
      </c>
      <c r="C17" t="str">
        <f>_xlfn.CONCAT(Table2[[#This Row],[Team]],Table2[[#This Row],[year]])</f>
        <v>Buffalo2023</v>
      </c>
      <c r="D17">
        <v>160.65</v>
      </c>
      <c r="E17">
        <f>_xlfn.RANK.EQ(Table2[[#This Row],[recruiting_score]], $D$2:$D$132, 0)</f>
        <v>84</v>
      </c>
      <c r="F17">
        <v>0.63300000000000001</v>
      </c>
      <c r="G17">
        <f>_xlfn.RANK.EQ(Table2[[#This Row],[transfer_portal_rating]], $F$2:$F$132, 0)</f>
        <v>8</v>
      </c>
      <c r="H17">
        <v>370.96</v>
      </c>
      <c r="I17">
        <f>_xlfn.RANK.EQ(Table2[[#This Row],[returning_talent]], $H$2:$H$132, 0)</f>
        <v>116</v>
      </c>
      <c r="J17">
        <v>179.5</v>
      </c>
      <c r="K17">
        <v>1386</v>
      </c>
      <c r="L17">
        <v>1286</v>
      </c>
      <c r="M17">
        <v>-15.3</v>
      </c>
      <c r="N17" t="str">
        <f>_xlfn.CONCAT(VLOOKUP(Table2[[#This Row],[ID]], 'Full Data'!$C$2:$S$1469, 16, FALSE), " - ",VLOOKUP(Table2[[#This Row],[ID]], 'Full Data'!$C$2:$S$1469, 17, FALSE))</f>
        <v>3 - 9</v>
      </c>
      <c r="O17" t="str">
        <f>IF(VLOOKUP(Table2[[#This Row],[ID]], 'Full Data'!$C$2:$S$1469, 14, FALSE)=0, "", VLOOKUP(Table2[[#This Row],[ID]], 'Full Data'!$C$2:$S$1469, 14, FALSE))</f>
        <v/>
      </c>
    </row>
    <row r="18" spans="1:15" x14ac:dyDescent="0.45">
      <c r="A18">
        <v>2023</v>
      </c>
      <c r="B18" t="s">
        <v>27</v>
      </c>
      <c r="C18" t="str">
        <f>_xlfn.CONCAT(Table2[[#This Row],[Team]],Table2[[#This Row],[year]])</f>
        <v>BYU2023</v>
      </c>
      <c r="D18">
        <v>179.88</v>
      </c>
      <c r="E18">
        <f>_xlfn.RANK.EQ(Table2[[#This Row],[recruiting_score]], $D$2:$D$132, 0)</f>
        <v>66</v>
      </c>
      <c r="F18">
        <v>0.44528571428571401</v>
      </c>
      <c r="G18">
        <f>_xlfn.RANK.EQ(Table2[[#This Row],[transfer_portal_rating]], $F$2:$F$132, 0)</f>
        <v>38</v>
      </c>
      <c r="H18">
        <v>415.19</v>
      </c>
      <c r="I18">
        <f>_xlfn.RANK.EQ(Table2[[#This Row],[returning_talent]], $H$2:$H$132, 0)</f>
        <v>106</v>
      </c>
      <c r="J18">
        <v>132.6</v>
      </c>
      <c r="K18">
        <v>1526</v>
      </c>
      <c r="L18">
        <v>1364</v>
      </c>
      <c r="M18">
        <v>-0.8</v>
      </c>
      <c r="N18" t="str">
        <f>_xlfn.CONCAT(VLOOKUP(Table2[[#This Row],[ID]], 'Full Data'!$C$2:$S$1469, 16, FALSE), " - ",VLOOKUP(Table2[[#This Row],[ID]], 'Full Data'!$C$2:$S$1469, 17, FALSE))</f>
        <v>5 - 7</v>
      </c>
      <c r="O18" t="str">
        <f>IF(VLOOKUP(Table2[[#This Row],[ID]], 'Full Data'!$C$2:$S$1469, 14, FALSE)=0, "", VLOOKUP(Table2[[#This Row],[ID]], 'Full Data'!$C$2:$S$1469, 14, FALSE))</f>
        <v/>
      </c>
    </row>
    <row r="19" spans="1:15" x14ac:dyDescent="0.45">
      <c r="A19">
        <v>2023</v>
      </c>
      <c r="B19" t="s">
        <v>28</v>
      </c>
      <c r="C19" t="str">
        <f>_xlfn.CONCAT(Table2[[#This Row],[Team]],Table2[[#This Row],[year]])</f>
        <v>California2023</v>
      </c>
      <c r="D19">
        <v>162.74</v>
      </c>
      <c r="E19">
        <f>_xlfn.RANK.EQ(Table2[[#This Row],[recruiting_score]], $D$2:$D$132, 0)</f>
        <v>79</v>
      </c>
      <c r="F19">
        <v>0.443846153846154</v>
      </c>
      <c r="G19">
        <f>_xlfn.RANK.EQ(Table2[[#This Row],[transfer_portal_rating]], $F$2:$F$132, 0)</f>
        <v>39</v>
      </c>
      <c r="H19">
        <v>653.30999999999995</v>
      </c>
      <c r="I19">
        <f>_xlfn.RANK.EQ(Table2[[#This Row],[returning_talent]], $H$2:$H$132, 0)</f>
        <v>47</v>
      </c>
      <c r="J19">
        <v>178.4</v>
      </c>
      <c r="K19">
        <v>1406</v>
      </c>
      <c r="L19">
        <v>1475</v>
      </c>
      <c r="M19">
        <v>4.3</v>
      </c>
      <c r="N19" t="str">
        <f>_xlfn.CONCAT(VLOOKUP(Table2[[#This Row],[ID]], 'Full Data'!$C$2:$S$1469, 16, FALSE), " - ",VLOOKUP(Table2[[#This Row],[ID]], 'Full Data'!$C$2:$S$1469, 17, FALSE))</f>
        <v>6 - 7</v>
      </c>
      <c r="O19" t="str">
        <f>IF(VLOOKUP(Table2[[#This Row],[ID]], 'Full Data'!$C$2:$S$1469, 14, FALSE)=0, "", VLOOKUP(Table2[[#This Row],[ID]], 'Full Data'!$C$2:$S$1469, 14, FALSE))</f>
        <v/>
      </c>
    </row>
    <row r="20" spans="1:15" x14ac:dyDescent="0.45">
      <c r="A20">
        <v>2023</v>
      </c>
      <c r="B20" t="s">
        <v>29</v>
      </c>
      <c r="C20" t="str">
        <f>_xlfn.CONCAT(Table2[[#This Row],[Team]],Table2[[#This Row],[year]])</f>
        <v>Central Michigan2023</v>
      </c>
      <c r="D20">
        <v>153.75</v>
      </c>
      <c r="E20">
        <f>_xlfn.RANK.EQ(Table2[[#This Row],[recruiting_score]], $D$2:$D$132, 0)</f>
        <v>91</v>
      </c>
      <c r="F20">
        <v>-7.5454545454545496E-2</v>
      </c>
      <c r="G20">
        <f>_xlfn.RANK.EQ(Table2[[#This Row],[transfer_portal_rating]], $F$2:$F$132, 0)</f>
        <v>95</v>
      </c>
      <c r="H20">
        <v>384.48</v>
      </c>
      <c r="I20">
        <f>_xlfn.RANK.EQ(Table2[[#This Row],[returning_talent]], $H$2:$H$132, 0)</f>
        <v>113</v>
      </c>
      <c r="J20">
        <v>91.4</v>
      </c>
      <c r="K20">
        <v>1306</v>
      </c>
      <c r="L20">
        <v>1250</v>
      </c>
      <c r="M20">
        <v>-15.5</v>
      </c>
      <c r="N20" t="str">
        <f>_xlfn.CONCAT(VLOOKUP(Table2[[#This Row],[ID]], 'Full Data'!$C$2:$S$1469, 16, FALSE), " - ",VLOOKUP(Table2[[#This Row],[ID]], 'Full Data'!$C$2:$S$1469, 17, FALSE))</f>
        <v>5 - 7</v>
      </c>
      <c r="O20" t="str">
        <f>IF(VLOOKUP(Table2[[#This Row],[ID]], 'Full Data'!$C$2:$S$1469, 14, FALSE)=0, "", VLOOKUP(Table2[[#This Row],[ID]], 'Full Data'!$C$2:$S$1469, 14, FALSE))</f>
        <v/>
      </c>
    </row>
    <row r="21" spans="1:15" x14ac:dyDescent="0.45">
      <c r="A21">
        <v>2023</v>
      </c>
      <c r="B21" t="s">
        <v>30</v>
      </c>
      <c r="C21" t="str">
        <f>_xlfn.CONCAT(Table2[[#This Row],[Team]],Table2[[#This Row],[year]])</f>
        <v>Charlotte2023</v>
      </c>
      <c r="D21">
        <v>69.14</v>
      </c>
      <c r="E21">
        <f>_xlfn.RANK.EQ(Table2[[#This Row],[recruiting_score]], $D$2:$D$132, 0)</f>
        <v>127</v>
      </c>
      <c r="F21">
        <v>-0.102633053221289</v>
      </c>
      <c r="G21">
        <f>_xlfn.RANK.EQ(Table2[[#This Row],[transfer_portal_rating]], $F$2:$F$132, 0)</f>
        <v>99</v>
      </c>
      <c r="H21">
        <v>487.24</v>
      </c>
      <c r="I21">
        <f>_xlfn.RANK.EQ(Table2[[#This Row],[returning_talent]], $H$2:$H$132, 0)</f>
        <v>82</v>
      </c>
      <c r="J21">
        <v>54.4</v>
      </c>
      <c r="K21">
        <v>1081</v>
      </c>
      <c r="L21">
        <v>1055</v>
      </c>
      <c r="M21">
        <v>-17.399999999999999</v>
      </c>
      <c r="N21" t="str">
        <f>_xlfn.CONCAT(VLOOKUP(Table2[[#This Row],[ID]], 'Full Data'!$C$2:$S$1469, 16, FALSE), " - ",VLOOKUP(Table2[[#This Row],[ID]], 'Full Data'!$C$2:$S$1469, 17, FALSE))</f>
        <v>3 - 9</v>
      </c>
      <c r="O21" t="str">
        <f>IF(VLOOKUP(Table2[[#This Row],[ID]], 'Full Data'!$C$2:$S$1469, 14, FALSE)=0, "", VLOOKUP(Table2[[#This Row],[ID]], 'Full Data'!$C$2:$S$1469, 14, FALSE))</f>
        <v/>
      </c>
    </row>
    <row r="22" spans="1:15" x14ac:dyDescent="0.45">
      <c r="A22">
        <v>2023</v>
      </c>
      <c r="B22" t="s">
        <v>31</v>
      </c>
      <c r="C22" t="str">
        <f>_xlfn.CONCAT(Table2[[#This Row],[Team]],Table2[[#This Row],[year]])</f>
        <v>Cincinnati2023</v>
      </c>
      <c r="D22">
        <v>167.89</v>
      </c>
      <c r="E22">
        <f>_xlfn.RANK.EQ(Table2[[#This Row],[recruiting_score]], $D$2:$D$132, 0)</f>
        <v>75</v>
      </c>
      <c r="F22">
        <v>0.27540952380952399</v>
      </c>
      <c r="G22">
        <f>_xlfn.RANK.EQ(Table2[[#This Row],[transfer_portal_rating]], $F$2:$F$132, 0)</f>
        <v>63</v>
      </c>
      <c r="H22">
        <v>650.89</v>
      </c>
      <c r="I22">
        <f>_xlfn.RANK.EQ(Table2[[#This Row],[returning_talent]], $H$2:$H$132, 0)</f>
        <v>49</v>
      </c>
      <c r="J22">
        <v>26.3</v>
      </c>
      <c r="K22">
        <v>1690</v>
      </c>
      <c r="L22">
        <v>1342</v>
      </c>
      <c r="M22">
        <v>-3.7</v>
      </c>
      <c r="N22" t="str">
        <f>_xlfn.CONCAT(VLOOKUP(Table2[[#This Row],[ID]], 'Full Data'!$C$2:$S$1469, 16, FALSE), " - ",VLOOKUP(Table2[[#This Row],[ID]], 'Full Data'!$C$2:$S$1469, 17, FALSE))</f>
        <v>3 - 9</v>
      </c>
      <c r="O22" t="str">
        <f>IF(VLOOKUP(Table2[[#This Row],[ID]], 'Full Data'!$C$2:$S$1469, 14, FALSE)=0, "", VLOOKUP(Table2[[#This Row],[ID]], 'Full Data'!$C$2:$S$1469, 14, FALSE))</f>
        <v/>
      </c>
    </row>
    <row r="23" spans="1:15" x14ac:dyDescent="0.45">
      <c r="A23">
        <v>2023</v>
      </c>
      <c r="B23" t="s">
        <v>32</v>
      </c>
      <c r="C23" t="str">
        <f>_xlfn.CONCAT(Table2[[#This Row],[Team]],Table2[[#This Row],[year]])</f>
        <v>Clemson2023</v>
      </c>
      <c r="D23">
        <v>273.39</v>
      </c>
      <c r="E23">
        <f>_xlfn.RANK.EQ(Table2[[#This Row],[recruiting_score]], $D$2:$D$132, 0)</f>
        <v>11</v>
      </c>
      <c r="F23">
        <v>0.11454545454545501</v>
      </c>
      <c r="G23">
        <f>_xlfn.RANK.EQ(Table2[[#This Row],[transfer_portal_rating]], $F$2:$F$132, 0)</f>
        <v>73</v>
      </c>
      <c r="H23">
        <v>943</v>
      </c>
      <c r="I23">
        <f>_xlfn.RANK.EQ(Table2[[#This Row],[returning_talent]], $H$2:$H$132, 0)</f>
        <v>5</v>
      </c>
      <c r="J23">
        <v>248.5</v>
      </c>
      <c r="K23">
        <v>1843</v>
      </c>
      <c r="L23">
        <v>1764</v>
      </c>
      <c r="M23">
        <v>10.8</v>
      </c>
      <c r="N23" t="str">
        <f>_xlfn.CONCAT(VLOOKUP(Table2[[#This Row],[ID]], 'Full Data'!$C$2:$S$1469, 16, FALSE), " - ",VLOOKUP(Table2[[#This Row],[ID]], 'Full Data'!$C$2:$S$1469, 17, FALSE))</f>
        <v>9 - 4</v>
      </c>
      <c r="O23" t="str">
        <f>IF(VLOOKUP(Table2[[#This Row],[ID]], 'Full Data'!$C$2:$S$1469, 14, FALSE)=0, "", VLOOKUP(Table2[[#This Row],[ID]], 'Full Data'!$C$2:$S$1469, 14, FALSE))</f>
        <v/>
      </c>
    </row>
    <row r="24" spans="1:15" x14ac:dyDescent="0.45">
      <c r="A24">
        <v>2023</v>
      </c>
      <c r="B24" t="s">
        <v>33</v>
      </c>
      <c r="C24" t="str">
        <f>_xlfn.CONCAT(Table2[[#This Row],[Team]],Table2[[#This Row],[year]])</f>
        <v>Coastal Carolina2023</v>
      </c>
      <c r="D24">
        <v>113.66</v>
      </c>
      <c r="E24">
        <f>_xlfn.RANK.EQ(Table2[[#This Row],[recruiting_score]], $D$2:$D$132, 0)</f>
        <v>112</v>
      </c>
      <c r="F24">
        <v>-2.6599190283400801E-2</v>
      </c>
      <c r="G24">
        <f>_xlfn.RANK.EQ(Table2[[#This Row],[transfer_portal_rating]], $F$2:$F$132, 0)</f>
        <v>89</v>
      </c>
      <c r="H24">
        <v>446.58</v>
      </c>
      <c r="I24">
        <f>_xlfn.RANK.EQ(Table2[[#This Row],[returning_talent]], $H$2:$H$132, 0)</f>
        <v>97</v>
      </c>
      <c r="J24">
        <v>419.7</v>
      </c>
      <c r="K24">
        <v>1344</v>
      </c>
      <c r="L24">
        <v>1423</v>
      </c>
      <c r="M24">
        <v>-0.9</v>
      </c>
      <c r="N24" t="str">
        <f>_xlfn.CONCAT(VLOOKUP(Table2[[#This Row],[ID]], 'Full Data'!$C$2:$S$1469, 16, FALSE), " - ",VLOOKUP(Table2[[#This Row],[ID]], 'Full Data'!$C$2:$S$1469, 17, FALSE))</f>
        <v>8 - 5</v>
      </c>
      <c r="O24" t="str">
        <f>IF(VLOOKUP(Table2[[#This Row],[ID]], 'Full Data'!$C$2:$S$1469, 14, FALSE)=0, "", VLOOKUP(Table2[[#This Row],[ID]], 'Full Data'!$C$2:$S$1469, 14, FALSE))</f>
        <v/>
      </c>
    </row>
    <row r="25" spans="1:15" x14ac:dyDescent="0.45">
      <c r="A25">
        <v>2023</v>
      </c>
      <c r="B25" t="s">
        <v>34</v>
      </c>
      <c r="C25" t="str">
        <f>_xlfn.CONCAT(Table2[[#This Row],[Team]],Table2[[#This Row],[year]])</f>
        <v>Colorado2023</v>
      </c>
      <c r="D25">
        <v>219.75</v>
      </c>
      <c r="E25">
        <f>_xlfn.RANK.EQ(Table2[[#This Row],[recruiting_score]], $D$2:$D$132, 0)</f>
        <v>29</v>
      </c>
      <c r="F25">
        <v>0.404876412429378</v>
      </c>
      <c r="G25">
        <f>_xlfn.RANK.EQ(Table2[[#This Row],[transfer_portal_rating]], $F$2:$F$132, 0)</f>
        <v>46</v>
      </c>
      <c r="H25">
        <v>616.28</v>
      </c>
      <c r="I25">
        <f>_xlfn.RANK.EQ(Table2[[#This Row],[returning_talent]], $H$2:$H$132, 0)</f>
        <v>61</v>
      </c>
      <c r="J25">
        <v>22.9</v>
      </c>
      <c r="K25">
        <v>986</v>
      </c>
      <c r="L25">
        <v>1237</v>
      </c>
      <c r="M25">
        <v>0.8</v>
      </c>
      <c r="N25" t="str">
        <f>_xlfn.CONCAT(VLOOKUP(Table2[[#This Row],[ID]], 'Full Data'!$C$2:$S$1469, 16, FALSE), " - ",VLOOKUP(Table2[[#This Row],[ID]], 'Full Data'!$C$2:$S$1469, 17, FALSE))</f>
        <v>4 - 8</v>
      </c>
      <c r="O25" t="str">
        <f>IF(VLOOKUP(Table2[[#This Row],[ID]], 'Full Data'!$C$2:$S$1469, 14, FALSE)=0, "", VLOOKUP(Table2[[#This Row],[ID]], 'Full Data'!$C$2:$S$1469, 14, FALSE))</f>
        <v/>
      </c>
    </row>
    <row r="26" spans="1:15" x14ac:dyDescent="0.45">
      <c r="A26">
        <v>2023</v>
      </c>
      <c r="B26" t="s">
        <v>35</v>
      </c>
      <c r="C26" t="str">
        <f>_xlfn.CONCAT(Table2[[#This Row],[Team]],Table2[[#This Row],[year]])</f>
        <v>Colorado State2023</v>
      </c>
      <c r="D26">
        <v>176.09</v>
      </c>
      <c r="E26">
        <f>_xlfn.RANK.EQ(Table2[[#This Row],[recruiting_score]], $D$2:$D$132, 0)</f>
        <v>70</v>
      </c>
      <c r="F26">
        <v>-0.21199999999999999</v>
      </c>
      <c r="G26">
        <f>_xlfn.RANK.EQ(Table2[[#This Row],[transfer_portal_rating]], $F$2:$F$132, 0)</f>
        <v>109</v>
      </c>
      <c r="H26">
        <v>431.38</v>
      </c>
      <c r="I26">
        <f>_xlfn.RANK.EQ(Table2[[#This Row],[returning_talent]], $H$2:$H$132, 0)</f>
        <v>101</v>
      </c>
      <c r="J26">
        <v>167.3</v>
      </c>
      <c r="K26">
        <v>1252</v>
      </c>
      <c r="L26">
        <v>1276</v>
      </c>
      <c r="M26">
        <v>-8.8000000000000007</v>
      </c>
      <c r="N26" t="str">
        <f>_xlfn.CONCAT(VLOOKUP(Table2[[#This Row],[ID]], 'Full Data'!$C$2:$S$1469, 16, FALSE), " - ",VLOOKUP(Table2[[#This Row],[ID]], 'Full Data'!$C$2:$S$1469, 17, FALSE))</f>
        <v>5 - 7</v>
      </c>
      <c r="O26" t="str">
        <f>IF(VLOOKUP(Table2[[#This Row],[ID]], 'Full Data'!$C$2:$S$1469, 14, FALSE)=0, "", VLOOKUP(Table2[[#This Row],[ID]], 'Full Data'!$C$2:$S$1469, 14, FALSE))</f>
        <v/>
      </c>
    </row>
    <row r="27" spans="1:15" x14ac:dyDescent="0.45">
      <c r="A27">
        <v>2023</v>
      </c>
      <c r="B27" t="s">
        <v>36</v>
      </c>
      <c r="C27" t="str">
        <f>_xlfn.CONCAT(Table2[[#This Row],[Team]],Table2[[#This Row],[year]])</f>
        <v>Connecticut2023</v>
      </c>
      <c r="D27">
        <v>80.209999999999994</v>
      </c>
      <c r="E27">
        <f>_xlfn.RANK.EQ(Table2[[#This Row],[recruiting_score]], $D$2:$D$132, 0)</f>
        <v>122</v>
      </c>
      <c r="F27">
        <v>-0.252</v>
      </c>
      <c r="G27">
        <f>_xlfn.RANK.EQ(Table2[[#This Row],[transfer_portal_rating]], $F$2:$F$132, 0)</f>
        <v>115</v>
      </c>
      <c r="H27">
        <v>239.17</v>
      </c>
      <c r="I27">
        <f>_xlfn.RANK.EQ(Table2[[#This Row],[returning_talent]], $H$2:$H$132, 0)</f>
        <v>125</v>
      </c>
      <c r="J27">
        <v>137</v>
      </c>
      <c r="K27">
        <v>1141</v>
      </c>
      <c r="L27">
        <v>1096</v>
      </c>
      <c r="M27">
        <v>-13.5</v>
      </c>
      <c r="N27" t="str">
        <f>_xlfn.CONCAT(VLOOKUP(Table2[[#This Row],[ID]], 'Full Data'!$C$2:$S$1469, 16, FALSE), " - ",VLOOKUP(Table2[[#This Row],[ID]], 'Full Data'!$C$2:$S$1469, 17, FALSE))</f>
        <v>3 - 9</v>
      </c>
      <c r="O27" t="str">
        <f>IF(VLOOKUP(Table2[[#This Row],[ID]], 'Full Data'!$C$2:$S$1469, 14, FALSE)=0, "", VLOOKUP(Table2[[#This Row],[ID]], 'Full Data'!$C$2:$S$1469, 14, FALSE))</f>
        <v/>
      </c>
    </row>
    <row r="28" spans="1:15" x14ac:dyDescent="0.45">
      <c r="A28">
        <v>2023</v>
      </c>
      <c r="B28" t="s">
        <v>37</v>
      </c>
      <c r="C28" t="str">
        <f>_xlfn.CONCAT(Table2[[#This Row],[Team]],Table2[[#This Row],[year]])</f>
        <v>Duke2023</v>
      </c>
      <c r="D28">
        <v>191.8</v>
      </c>
      <c r="E28">
        <f>_xlfn.RANK.EQ(Table2[[#This Row],[recruiting_score]], $D$2:$D$132, 0)</f>
        <v>56</v>
      </c>
      <c r="F28">
        <v>0.71250000000000002</v>
      </c>
      <c r="G28">
        <f>_xlfn.RANK.EQ(Table2[[#This Row],[transfer_portal_rating]], $F$2:$F$132, 0)</f>
        <v>4</v>
      </c>
      <c r="H28">
        <v>603.98</v>
      </c>
      <c r="I28">
        <f>_xlfn.RANK.EQ(Table2[[#This Row],[returning_talent]], $H$2:$H$132, 0)</f>
        <v>62</v>
      </c>
      <c r="J28">
        <v>398.1</v>
      </c>
      <c r="K28">
        <v>1527</v>
      </c>
      <c r="L28">
        <v>1654</v>
      </c>
      <c r="M28">
        <v>9.8000000000000007</v>
      </c>
      <c r="N28" t="str">
        <f>_xlfn.CONCAT(VLOOKUP(Table2[[#This Row],[ID]], 'Full Data'!$C$2:$S$1469, 16, FALSE), " - ",VLOOKUP(Table2[[#This Row],[ID]], 'Full Data'!$C$2:$S$1469, 17, FALSE))</f>
        <v>8 - 5</v>
      </c>
      <c r="O28" t="str">
        <f>IF(VLOOKUP(Table2[[#This Row],[ID]], 'Full Data'!$C$2:$S$1469, 14, FALSE)=0, "", VLOOKUP(Table2[[#This Row],[ID]], 'Full Data'!$C$2:$S$1469, 14, FALSE))</f>
        <v/>
      </c>
    </row>
    <row r="29" spans="1:15" x14ac:dyDescent="0.45">
      <c r="A29">
        <v>2023</v>
      </c>
      <c r="B29" t="s">
        <v>38</v>
      </c>
      <c r="C29" t="str">
        <f>_xlfn.CONCAT(Table2[[#This Row],[Team]],Table2[[#This Row],[year]])</f>
        <v>East Carolina2023</v>
      </c>
      <c r="D29">
        <v>180.54</v>
      </c>
      <c r="E29">
        <f>_xlfn.RANK.EQ(Table2[[#This Row],[recruiting_score]], $D$2:$D$132, 0)</f>
        <v>65</v>
      </c>
      <c r="F29">
        <v>0.49249411764705903</v>
      </c>
      <c r="G29">
        <f>_xlfn.RANK.EQ(Table2[[#This Row],[transfer_portal_rating]], $F$2:$F$132, 0)</f>
        <v>31</v>
      </c>
      <c r="H29">
        <v>494.82</v>
      </c>
      <c r="I29">
        <f>_xlfn.RANK.EQ(Table2[[#This Row],[returning_talent]], $H$2:$H$132, 0)</f>
        <v>81</v>
      </c>
      <c r="J29">
        <v>45</v>
      </c>
      <c r="K29">
        <v>1509</v>
      </c>
      <c r="L29">
        <v>1356</v>
      </c>
      <c r="M29">
        <v>-9.1999999999999993</v>
      </c>
      <c r="N29" t="str">
        <f>_xlfn.CONCAT(VLOOKUP(Table2[[#This Row],[ID]], 'Full Data'!$C$2:$S$1469, 16, FALSE), " - ",VLOOKUP(Table2[[#This Row],[ID]], 'Full Data'!$C$2:$S$1469, 17, FALSE))</f>
        <v>2 - 10</v>
      </c>
      <c r="O29" t="str">
        <f>IF(VLOOKUP(Table2[[#This Row],[ID]], 'Full Data'!$C$2:$S$1469, 14, FALSE)=0, "", VLOOKUP(Table2[[#This Row],[ID]], 'Full Data'!$C$2:$S$1469, 14, FALSE))</f>
        <v/>
      </c>
    </row>
    <row r="30" spans="1:15" x14ac:dyDescent="0.45">
      <c r="A30">
        <v>2023</v>
      </c>
      <c r="B30" t="s">
        <v>39</v>
      </c>
      <c r="C30" t="str">
        <f>_xlfn.CONCAT(Table2[[#This Row],[Team]],Table2[[#This Row],[year]])</f>
        <v>Eastern Michigan2023</v>
      </c>
      <c r="D30">
        <v>158.69999999999999</v>
      </c>
      <c r="E30">
        <f>_xlfn.RANK.EQ(Table2[[#This Row],[recruiting_score]], $D$2:$D$132, 0)</f>
        <v>87</v>
      </c>
      <c r="F30">
        <v>-0.17599999999999999</v>
      </c>
      <c r="G30">
        <f>_xlfn.RANK.EQ(Table2[[#This Row],[transfer_portal_rating]], $F$2:$F$132, 0)</f>
        <v>105</v>
      </c>
      <c r="H30">
        <v>404.1</v>
      </c>
      <c r="I30">
        <f>_xlfn.RANK.EQ(Table2[[#This Row],[returning_talent]], $H$2:$H$132, 0)</f>
        <v>110</v>
      </c>
      <c r="J30">
        <v>167.9</v>
      </c>
      <c r="K30">
        <v>1400</v>
      </c>
      <c r="L30">
        <v>1181</v>
      </c>
      <c r="M30">
        <v>-16.899999999999999</v>
      </c>
      <c r="N30" t="str">
        <f>_xlfn.CONCAT(VLOOKUP(Table2[[#This Row],[ID]], 'Full Data'!$C$2:$S$1469, 16, FALSE), " - ",VLOOKUP(Table2[[#This Row],[ID]], 'Full Data'!$C$2:$S$1469, 17, FALSE))</f>
        <v>6 - 7</v>
      </c>
      <c r="O30" t="str">
        <f>IF(VLOOKUP(Table2[[#This Row],[ID]], 'Full Data'!$C$2:$S$1469, 14, FALSE)=0, "", VLOOKUP(Table2[[#This Row],[ID]], 'Full Data'!$C$2:$S$1469, 14, FALSE))</f>
        <v/>
      </c>
    </row>
    <row r="31" spans="1:15" x14ac:dyDescent="0.45">
      <c r="A31">
        <v>2023</v>
      </c>
      <c r="B31" t="s">
        <v>40</v>
      </c>
      <c r="C31" t="str">
        <f>_xlfn.CONCAT(Table2[[#This Row],[Team]],Table2[[#This Row],[year]])</f>
        <v>Florida2023</v>
      </c>
      <c r="D31">
        <v>271.43</v>
      </c>
      <c r="E31">
        <f>_xlfn.RANK.EQ(Table2[[#This Row],[recruiting_score]], $D$2:$D$132, 0)</f>
        <v>13</v>
      </c>
      <c r="F31">
        <v>0.26029999999999998</v>
      </c>
      <c r="G31">
        <f>_xlfn.RANK.EQ(Table2[[#This Row],[transfer_portal_rating]], $F$2:$F$132, 0)</f>
        <v>64</v>
      </c>
      <c r="H31">
        <v>856.95</v>
      </c>
      <c r="I31">
        <f>_xlfn.RANK.EQ(Table2[[#This Row],[returning_talent]], $H$2:$H$132, 0)</f>
        <v>12</v>
      </c>
      <c r="J31">
        <v>159.80000000000001</v>
      </c>
      <c r="K31">
        <v>1581</v>
      </c>
      <c r="L31">
        <v>1594</v>
      </c>
      <c r="M31">
        <v>3</v>
      </c>
      <c r="N31" t="str">
        <f>_xlfn.CONCAT(VLOOKUP(Table2[[#This Row],[ID]], 'Full Data'!$C$2:$S$1469, 16, FALSE), " - ",VLOOKUP(Table2[[#This Row],[ID]], 'Full Data'!$C$2:$S$1469, 17, FALSE))</f>
        <v>5 - 7</v>
      </c>
      <c r="O31" t="str">
        <f>IF(VLOOKUP(Table2[[#This Row],[ID]], 'Full Data'!$C$2:$S$1469, 14, FALSE)=0, "", VLOOKUP(Table2[[#This Row],[ID]], 'Full Data'!$C$2:$S$1469, 14, FALSE))</f>
        <v/>
      </c>
    </row>
    <row r="32" spans="1:15" x14ac:dyDescent="0.45">
      <c r="A32">
        <v>2023</v>
      </c>
      <c r="B32" t="s">
        <v>41</v>
      </c>
      <c r="C32" t="str">
        <f>_xlfn.CONCAT(Table2[[#This Row],[Team]],Table2[[#This Row],[year]])</f>
        <v>Florida Atlantic2023</v>
      </c>
      <c r="D32">
        <v>161.44</v>
      </c>
      <c r="E32">
        <f>_xlfn.RANK.EQ(Table2[[#This Row],[recruiting_score]], $D$2:$D$132, 0)</f>
        <v>82</v>
      </c>
      <c r="F32">
        <v>1.9444444444444401E-3</v>
      </c>
      <c r="G32">
        <f>_xlfn.RANK.EQ(Table2[[#This Row],[transfer_portal_rating]], $F$2:$F$132, 0)</f>
        <v>81</v>
      </c>
      <c r="H32">
        <v>550.51</v>
      </c>
      <c r="I32">
        <f>_xlfn.RANK.EQ(Table2[[#This Row],[returning_talent]], $H$2:$H$132, 0)</f>
        <v>71</v>
      </c>
      <c r="J32">
        <v>156.19999999999999</v>
      </c>
      <c r="K32">
        <v>1387</v>
      </c>
      <c r="L32">
        <v>1383</v>
      </c>
      <c r="M32">
        <v>-9.8000000000000007</v>
      </c>
      <c r="N32" t="str">
        <f>_xlfn.CONCAT(VLOOKUP(Table2[[#This Row],[ID]], 'Full Data'!$C$2:$S$1469, 16, FALSE), " - ",VLOOKUP(Table2[[#This Row],[ID]], 'Full Data'!$C$2:$S$1469, 17, FALSE))</f>
        <v>4 - 8</v>
      </c>
      <c r="O32" t="str">
        <f>IF(VLOOKUP(Table2[[#This Row],[ID]], 'Full Data'!$C$2:$S$1469, 14, FALSE)=0, "", VLOOKUP(Table2[[#This Row],[ID]], 'Full Data'!$C$2:$S$1469, 14, FALSE))</f>
        <v/>
      </c>
    </row>
    <row r="33" spans="1:15" x14ac:dyDescent="0.45">
      <c r="A33">
        <v>2023</v>
      </c>
      <c r="B33" t="s">
        <v>42</v>
      </c>
      <c r="C33" t="str">
        <f>_xlfn.CONCAT(Table2[[#This Row],[Team]],Table2[[#This Row],[year]])</f>
        <v>Florida International2023</v>
      </c>
      <c r="D33">
        <v>147.71</v>
      </c>
      <c r="E33">
        <f>_xlfn.RANK.EQ(Table2[[#This Row],[recruiting_score]], $D$2:$D$132, 0)</f>
        <v>94</v>
      </c>
      <c r="F33">
        <v>-0.227368421052632</v>
      </c>
      <c r="G33">
        <f>_xlfn.RANK.EQ(Table2[[#This Row],[transfer_portal_rating]], $F$2:$F$132, 0)</f>
        <v>114</v>
      </c>
      <c r="H33">
        <v>459.71</v>
      </c>
      <c r="I33">
        <f>_xlfn.RANK.EQ(Table2[[#This Row],[returning_talent]], $H$2:$H$132, 0)</f>
        <v>91</v>
      </c>
      <c r="J33">
        <v>186.9</v>
      </c>
      <c r="K33">
        <v>859</v>
      </c>
      <c r="L33">
        <v>997</v>
      </c>
      <c r="M33">
        <v>-19.399999999999999</v>
      </c>
      <c r="N33" t="str">
        <f>_xlfn.CONCAT(VLOOKUP(Table2[[#This Row],[ID]], 'Full Data'!$C$2:$S$1469, 16, FALSE), " - ",VLOOKUP(Table2[[#This Row],[ID]], 'Full Data'!$C$2:$S$1469, 17, FALSE))</f>
        <v>4 - 8</v>
      </c>
      <c r="O33" t="str">
        <f>IF(VLOOKUP(Table2[[#This Row],[ID]], 'Full Data'!$C$2:$S$1469, 14, FALSE)=0, "", VLOOKUP(Table2[[#This Row],[ID]], 'Full Data'!$C$2:$S$1469, 14, FALSE))</f>
        <v/>
      </c>
    </row>
    <row r="34" spans="1:15" x14ac:dyDescent="0.45">
      <c r="A34">
        <v>2023</v>
      </c>
      <c r="B34" t="s">
        <v>43</v>
      </c>
      <c r="C34" t="str">
        <f>_xlfn.CONCAT(Table2[[#This Row],[Team]],Table2[[#This Row],[year]])</f>
        <v>Florida State2023</v>
      </c>
      <c r="D34">
        <v>237.15</v>
      </c>
      <c r="E34">
        <f>_xlfn.RANK.EQ(Table2[[#This Row],[recruiting_score]], $D$2:$D$132, 0)</f>
        <v>19</v>
      </c>
      <c r="F34">
        <v>0.30019762845849801</v>
      </c>
      <c r="G34">
        <f>_xlfn.RANK.EQ(Table2[[#This Row],[transfer_portal_rating]], $F$2:$F$132, 0)</f>
        <v>58</v>
      </c>
      <c r="H34">
        <v>780.76</v>
      </c>
      <c r="I34">
        <f>_xlfn.RANK.EQ(Table2[[#This Row],[returning_talent]], $H$2:$H$132, 0)</f>
        <v>18</v>
      </c>
      <c r="J34">
        <v>421.5</v>
      </c>
      <c r="K34">
        <v>1848</v>
      </c>
      <c r="L34">
        <v>1789</v>
      </c>
      <c r="M34">
        <v>19.600000000000001</v>
      </c>
      <c r="N34" t="str">
        <f>_xlfn.CONCAT(VLOOKUP(Table2[[#This Row],[ID]], 'Full Data'!$C$2:$S$1469, 16, FALSE), " - ",VLOOKUP(Table2[[#This Row],[ID]], 'Full Data'!$C$2:$S$1469, 17, FALSE))</f>
        <v>13 - 1</v>
      </c>
      <c r="O34">
        <f>IF(VLOOKUP(Table2[[#This Row],[ID]], 'Full Data'!$C$2:$S$1469, 14, FALSE)=0, "", VLOOKUP(Table2[[#This Row],[ID]], 'Full Data'!$C$2:$S$1469, 14, FALSE))</f>
        <v>4</v>
      </c>
    </row>
    <row r="35" spans="1:15" x14ac:dyDescent="0.45">
      <c r="A35">
        <v>2023</v>
      </c>
      <c r="B35" t="s">
        <v>44</v>
      </c>
      <c r="C35" t="str">
        <f>_xlfn.CONCAT(Table2[[#This Row],[Team]],Table2[[#This Row],[year]])</f>
        <v>Fresno State2023</v>
      </c>
      <c r="D35">
        <v>161</v>
      </c>
      <c r="E35">
        <f>_xlfn.RANK.EQ(Table2[[#This Row],[recruiting_score]], $D$2:$D$132, 0)</f>
        <v>83</v>
      </c>
      <c r="F35">
        <v>-2.0833333333333298E-3</v>
      </c>
      <c r="G35">
        <f>_xlfn.RANK.EQ(Table2[[#This Row],[transfer_portal_rating]], $F$2:$F$132, 0)</f>
        <v>85</v>
      </c>
      <c r="H35">
        <v>502.26</v>
      </c>
      <c r="I35">
        <f>_xlfn.RANK.EQ(Table2[[#This Row],[returning_talent]], $H$2:$H$132, 0)</f>
        <v>78</v>
      </c>
      <c r="J35">
        <v>84.2</v>
      </c>
      <c r="K35">
        <v>1766</v>
      </c>
      <c r="L35">
        <v>1588</v>
      </c>
      <c r="M35">
        <v>-3.2</v>
      </c>
      <c r="N35" t="str">
        <f>_xlfn.CONCAT(VLOOKUP(Table2[[#This Row],[ID]], 'Full Data'!$C$2:$S$1469, 16, FALSE), " - ",VLOOKUP(Table2[[#This Row],[ID]], 'Full Data'!$C$2:$S$1469, 17, FALSE))</f>
        <v>9 - 4</v>
      </c>
      <c r="O35" t="str">
        <f>IF(VLOOKUP(Table2[[#This Row],[ID]], 'Full Data'!$C$2:$S$1469, 14, FALSE)=0, "", VLOOKUP(Table2[[#This Row],[ID]], 'Full Data'!$C$2:$S$1469, 14, FALSE))</f>
        <v/>
      </c>
    </row>
    <row r="36" spans="1:15" x14ac:dyDescent="0.45">
      <c r="A36">
        <v>2023</v>
      </c>
      <c r="B36" t="s">
        <v>45</v>
      </c>
      <c r="C36" t="str">
        <f>_xlfn.CONCAT(Table2[[#This Row],[Team]],Table2[[#This Row],[year]])</f>
        <v>Georgia2023</v>
      </c>
      <c r="D36">
        <v>315.68</v>
      </c>
      <c r="E36">
        <f>_xlfn.RANK.EQ(Table2[[#This Row],[recruiting_score]], $D$2:$D$132, 0)</f>
        <v>2</v>
      </c>
      <c r="F36">
        <v>-0.204166666666667</v>
      </c>
      <c r="G36">
        <f>_xlfn.RANK.EQ(Table2[[#This Row],[transfer_portal_rating]], $F$2:$F$132, 0)</f>
        <v>108</v>
      </c>
      <c r="H36">
        <v>989.76</v>
      </c>
      <c r="I36">
        <f>_xlfn.RANK.EQ(Table2[[#This Row],[returning_talent]], $H$2:$H$132, 0)</f>
        <v>2</v>
      </c>
      <c r="J36">
        <v>314.8</v>
      </c>
      <c r="K36">
        <v>2300</v>
      </c>
      <c r="L36">
        <v>2273</v>
      </c>
      <c r="M36">
        <v>20.7</v>
      </c>
      <c r="N36" t="str">
        <f>_xlfn.CONCAT(VLOOKUP(Table2[[#This Row],[ID]], 'Full Data'!$C$2:$S$1469, 16, FALSE), " - ",VLOOKUP(Table2[[#This Row],[ID]], 'Full Data'!$C$2:$S$1469, 17, FALSE))</f>
        <v>13 - 1</v>
      </c>
      <c r="O36">
        <f>IF(VLOOKUP(Table2[[#This Row],[ID]], 'Full Data'!$C$2:$S$1469, 14, FALSE)=0, "", VLOOKUP(Table2[[#This Row],[ID]], 'Full Data'!$C$2:$S$1469, 14, FALSE))</f>
        <v>6</v>
      </c>
    </row>
    <row r="37" spans="1:15" x14ac:dyDescent="0.45">
      <c r="A37">
        <v>2023</v>
      </c>
      <c r="B37" t="s">
        <v>46</v>
      </c>
      <c r="C37" t="str">
        <f>_xlfn.CONCAT(Table2[[#This Row],[Team]],Table2[[#This Row],[year]])</f>
        <v>Georgia Southern2023</v>
      </c>
      <c r="D37">
        <v>131.86000000000001</v>
      </c>
      <c r="E37">
        <f>_xlfn.RANK.EQ(Table2[[#This Row],[recruiting_score]], $D$2:$D$132, 0)</f>
        <v>99</v>
      </c>
      <c r="F37">
        <v>-0.28666666666666701</v>
      </c>
      <c r="G37">
        <f>_xlfn.RANK.EQ(Table2[[#This Row],[transfer_portal_rating]], $F$2:$F$132, 0)</f>
        <v>120</v>
      </c>
      <c r="H37">
        <v>414.14</v>
      </c>
      <c r="I37">
        <f>_xlfn.RANK.EQ(Table2[[#This Row],[returning_talent]], $H$2:$H$132, 0)</f>
        <v>108</v>
      </c>
      <c r="J37">
        <v>229.8</v>
      </c>
      <c r="K37">
        <v>1377</v>
      </c>
      <c r="L37">
        <v>1326</v>
      </c>
      <c r="M37">
        <v>-8.6</v>
      </c>
      <c r="N37" t="str">
        <f>_xlfn.CONCAT(VLOOKUP(Table2[[#This Row],[ID]], 'Full Data'!$C$2:$S$1469, 16, FALSE), " - ",VLOOKUP(Table2[[#This Row],[ID]], 'Full Data'!$C$2:$S$1469, 17, FALSE))</f>
        <v>6 - 7</v>
      </c>
      <c r="O37" t="str">
        <f>IF(VLOOKUP(Table2[[#This Row],[ID]], 'Full Data'!$C$2:$S$1469, 14, FALSE)=0, "", VLOOKUP(Table2[[#This Row],[ID]], 'Full Data'!$C$2:$S$1469, 14, FALSE))</f>
        <v/>
      </c>
    </row>
    <row r="38" spans="1:15" x14ac:dyDescent="0.45">
      <c r="A38">
        <v>2023</v>
      </c>
      <c r="B38" t="s">
        <v>47</v>
      </c>
      <c r="C38" t="str">
        <f>_xlfn.CONCAT(Table2[[#This Row],[Team]],Table2[[#This Row],[year]])</f>
        <v>Georgia State2023</v>
      </c>
      <c r="D38">
        <v>111.43</v>
      </c>
      <c r="E38">
        <f>_xlfn.RANK.EQ(Table2[[#This Row],[recruiting_score]], $D$2:$D$132, 0)</f>
        <v>114</v>
      </c>
      <c r="F38">
        <v>7.7947368421052599E-2</v>
      </c>
      <c r="G38">
        <f>_xlfn.RANK.EQ(Table2[[#This Row],[transfer_portal_rating]], $F$2:$F$132, 0)</f>
        <v>75</v>
      </c>
      <c r="H38">
        <v>471.84</v>
      </c>
      <c r="I38">
        <f>_xlfn.RANK.EQ(Table2[[#This Row],[returning_talent]], $H$2:$H$132, 0)</f>
        <v>86</v>
      </c>
      <c r="J38">
        <v>260</v>
      </c>
      <c r="K38">
        <v>1486</v>
      </c>
      <c r="L38">
        <v>1375</v>
      </c>
      <c r="M38">
        <v>-7.7</v>
      </c>
      <c r="N38" t="str">
        <f>_xlfn.CONCAT(VLOOKUP(Table2[[#This Row],[ID]], 'Full Data'!$C$2:$S$1469, 16, FALSE), " - ",VLOOKUP(Table2[[#This Row],[ID]], 'Full Data'!$C$2:$S$1469, 17, FALSE))</f>
        <v>7 - 6</v>
      </c>
      <c r="O38" t="str">
        <f>IF(VLOOKUP(Table2[[#This Row],[ID]], 'Full Data'!$C$2:$S$1469, 14, FALSE)=0, "", VLOOKUP(Table2[[#This Row],[ID]], 'Full Data'!$C$2:$S$1469, 14, FALSE))</f>
        <v/>
      </c>
    </row>
    <row r="39" spans="1:15" x14ac:dyDescent="0.45">
      <c r="A39">
        <v>2023</v>
      </c>
      <c r="B39" t="s">
        <v>48</v>
      </c>
      <c r="C39" t="str">
        <f>_xlfn.CONCAT(Table2[[#This Row],[Team]],Table2[[#This Row],[year]])</f>
        <v>Georgia Tech2023</v>
      </c>
      <c r="D39">
        <v>185.2</v>
      </c>
      <c r="E39">
        <f>_xlfn.RANK.EQ(Table2[[#This Row],[recruiting_score]], $D$2:$D$132, 0)</f>
        <v>62</v>
      </c>
      <c r="F39">
        <v>0.356875</v>
      </c>
      <c r="G39">
        <f>_xlfn.RANK.EQ(Table2[[#This Row],[transfer_portal_rating]], $F$2:$F$132, 0)</f>
        <v>51</v>
      </c>
      <c r="H39">
        <v>715.48</v>
      </c>
      <c r="I39">
        <f>_xlfn.RANK.EQ(Table2[[#This Row],[returning_talent]], $H$2:$H$132, 0)</f>
        <v>30</v>
      </c>
      <c r="J39">
        <v>70.7</v>
      </c>
      <c r="K39">
        <v>1272</v>
      </c>
      <c r="L39">
        <v>1496</v>
      </c>
      <c r="M39">
        <v>2.1</v>
      </c>
      <c r="N39" t="str">
        <f>_xlfn.CONCAT(VLOOKUP(Table2[[#This Row],[ID]], 'Full Data'!$C$2:$S$1469, 16, FALSE), " - ",VLOOKUP(Table2[[#This Row],[ID]], 'Full Data'!$C$2:$S$1469, 17, FALSE))</f>
        <v>7 - 6</v>
      </c>
      <c r="O39" t="str">
        <f>IF(VLOOKUP(Table2[[#This Row],[ID]], 'Full Data'!$C$2:$S$1469, 14, FALSE)=0, "", VLOOKUP(Table2[[#This Row],[ID]], 'Full Data'!$C$2:$S$1469, 14, FALSE))</f>
        <v/>
      </c>
    </row>
    <row r="40" spans="1:15" x14ac:dyDescent="0.45">
      <c r="A40">
        <v>2023</v>
      </c>
      <c r="B40" t="s">
        <v>49</v>
      </c>
      <c r="C40" t="str">
        <f>_xlfn.CONCAT(Table2[[#This Row],[Team]],Table2[[#This Row],[year]])</f>
        <v>Hawai'i2023</v>
      </c>
      <c r="D40">
        <v>111.34</v>
      </c>
      <c r="E40">
        <f>_xlfn.RANK.EQ(Table2[[#This Row],[recruiting_score]], $D$2:$D$132, 0)</f>
        <v>115</v>
      </c>
      <c r="F40">
        <v>0</v>
      </c>
      <c r="G40">
        <f>_xlfn.RANK.EQ(Table2[[#This Row],[transfer_portal_rating]], $F$2:$F$132, 0)</f>
        <v>82</v>
      </c>
      <c r="H40">
        <v>419.54</v>
      </c>
      <c r="I40">
        <f>_xlfn.RANK.EQ(Table2[[#This Row],[returning_talent]], $H$2:$H$132, 0)</f>
        <v>103</v>
      </c>
      <c r="J40">
        <v>177.8</v>
      </c>
      <c r="K40">
        <v>1120</v>
      </c>
      <c r="L40">
        <v>1091</v>
      </c>
      <c r="M40">
        <v>-12.7</v>
      </c>
      <c r="N40" t="str">
        <f>_xlfn.CONCAT(VLOOKUP(Table2[[#This Row],[ID]], 'Full Data'!$C$2:$S$1469, 16, FALSE), " - ",VLOOKUP(Table2[[#This Row],[ID]], 'Full Data'!$C$2:$S$1469, 17, FALSE))</f>
        <v>5 - 8</v>
      </c>
      <c r="O40" t="str">
        <f>IF(VLOOKUP(Table2[[#This Row],[ID]], 'Full Data'!$C$2:$S$1469, 14, FALSE)=0, "", VLOOKUP(Table2[[#This Row],[ID]], 'Full Data'!$C$2:$S$1469, 14, FALSE))</f>
        <v/>
      </c>
    </row>
    <row r="41" spans="1:15" x14ac:dyDescent="0.45">
      <c r="A41">
        <v>2023</v>
      </c>
      <c r="B41" t="s">
        <v>50</v>
      </c>
      <c r="C41" t="str">
        <f>_xlfn.CONCAT(Table2[[#This Row],[Team]],Table2[[#This Row],[year]])</f>
        <v>Houston2023</v>
      </c>
      <c r="D41">
        <v>191.97</v>
      </c>
      <c r="E41">
        <f>_xlfn.RANK.EQ(Table2[[#This Row],[recruiting_score]], $D$2:$D$132, 0)</f>
        <v>55</v>
      </c>
      <c r="F41">
        <v>0.48347619047619</v>
      </c>
      <c r="G41">
        <f>_xlfn.RANK.EQ(Table2[[#This Row],[transfer_portal_rating]], $F$2:$F$132, 0)</f>
        <v>33</v>
      </c>
      <c r="H41">
        <v>629.12</v>
      </c>
      <c r="I41">
        <f>_xlfn.RANK.EQ(Table2[[#This Row],[returning_talent]], $H$2:$H$132, 0)</f>
        <v>58</v>
      </c>
      <c r="J41">
        <v>159.30000000000001</v>
      </c>
      <c r="K41">
        <v>1619</v>
      </c>
      <c r="L41">
        <v>1421</v>
      </c>
      <c r="M41">
        <v>-3.3</v>
      </c>
      <c r="N41" t="str">
        <f>_xlfn.CONCAT(VLOOKUP(Table2[[#This Row],[ID]], 'Full Data'!$C$2:$S$1469, 16, FALSE), " - ",VLOOKUP(Table2[[#This Row],[ID]], 'Full Data'!$C$2:$S$1469, 17, FALSE))</f>
        <v>4 - 8</v>
      </c>
      <c r="O41" t="str">
        <f>IF(VLOOKUP(Table2[[#This Row],[ID]], 'Full Data'!$C$2:$S$1469, 14, FALSE)=0, "", VLOOKUP(Table2[[#This Row],[ID]], 'Full Data'!$C$2:$S$1469, 14, FALSE))</f>
        <v/>
      </c>
    </row>
    <row r="42" spans="1:15" x14ac:dyDescent="0.45">
      <c r="A42">
        <v>2023</v>
      </c>
      <c r="B42" t="s">
        <v>51</v>
      </c>
      <c r="C42" t="str">
        <f>_xlfn.CONCAT(Table2[[#This Row],[Team]],Table2[[#This Row],[year]])</f>
        <v>Illinois2023</v>
      </c>
      <c r="D42">
        <v>205.64</v>
      </c>
      <c r="E42">
        <f>_xlfn.RANK.EQ(Table2[[#This Row],[recruiting_score]], $D$2:$D$132, 0)</f>
        <v>38</v>
      </c>
      <c r="F42">
        <v>0.54701298701298695</v>
      </c>
      <c r="G42">
        <f>_xlfn.RANK.EQ(Table2[[#This Row],[transfer_portal_rating]], $F$2:$F$132, 0)</f>
        <v>19</v>
      </c>
      <c r="H42">
        <v>631.46</v>
      </c>
      <c r="I42">
        <f>_xlfn.RANK.EQ(Table2[[#This Row],[returning_talent]], $H$2:$H$132, 0)</f>
        <v>56</v>
      </c>
      <c r="J42">
        <v>94.4</v>
      </c>
      <c r="K42">
        <v>1749</v>
      </c>
      <c r="L42">
        <v>1504</v>
      </c>
      <c r="M42">
        <v>-2.2999999999999998</v>
      </c>
      <c r="N42" t="str">
        <f>_xlfn.CONCAT(VLOOKUP(Table2[[#This Row],[ID]], 'Full Data'!$C$2:$S$1469, 16, FALSE), " - ",VLOOKUP(Table2[[#This Row],[ID]], 'Full Data'!$C$2:$S$1469, 17, FALSE))</f>
        <v>5 - 7</v>
      </c>
      <c r="O42" t="str">
        <f>IF(VLOOKUP(Table2[[#This Row],[ID]], 'Full Data'!$C$2:$S$1469, 14, FALSE)=0, "", VLOOKUP(Table2[[#This Row],[ID]], 'Full Data'!$C$2:$S$1469, 14, FALSE))</f>
        <v/>
      </c>
    </row>
    <row r="43" spans="1:15" x14ac:dyDescent="0.45">
      <c r="A43">
        <v>2023</v>
      </c>
      <c r="B43" t="s">
        <v>52</v>
      </c>
      <c r="C43" t="str">
        <f>_xlfn.CONCAT(Table2[[#This Row],[Team]],Table2[[#This Row],[year]])</f>
        <v>Indiana2023</v>
      </c>
      <c r="D43">
        <v>177.6</v>
      </c>
      <c r="E43">
        <f>_xlfn.RANK.EQ(Table2[[#This Row],[recruiting_score]], $D$2:$D$132, 0)</f>
        <v>69</v>
      </c>
      <c r="F43">
        <v>0.43036231884058002</v>
      </c>
      <c r="G43">
        <f>_xlfn.RANK.EQ(Table2[[#This Row],[transfer_portal_rating]], $F$2:$F$132, 0)</f>
        <v>42</v>
      </c>
      <c r="H43">
        <v>680.74</v>
      </c>
      <c r="I43">
        <f>_xlfn.RANK.EQ(Table2[[#This Row],[returning_talent]], $H$2:$H$132, 0)</f>
        <v>37</v>
      </c>
      <c r="J43">
        <v>78.099999999999994</v>
      </c>
      <c r="K43">
        <v>1332</v>
      </c>
      <c r="L43">
        <v>1343</v>
      </c>
      <c r="M43">
        <v>-3.5</v>
      </c>
      <c r="N43" t="str">
        <f>_xlfn.CONCAT(VLOOKUP(Table2[[#This Row],[ID]], 'Full Data'!$C$2:$S$1469, 16, FALSE), " - ",VLOOKUP(Table2[[#This Row],[ID]], 'Full Data'!$C$2:$S$1469, 17, FALSE))</f>
        <v>3 - 9</v>
      </c>
      <c r="O43" t="str">
        <f>IF(VLOOKUP(Table2[[#This Row],[ID]], 'Full Data'!$C$2:$S$1469, 14, FALSE)=0, "", VLOOKUP(Table2[[#This Row],[ID]], 'Full Data'!$C$2:$S$1469, 14, FALSE))</f>
        <v/>
      </c>
    </row>
    <row r="44" spans="1:15" x14ac:dyDescent="0.45">
      <c r="A44">
        <v>2023</v>
      </c>
      <c r="B44" t="s">
        <v>53</v>
      </c>
      <c r="C44" t="str">
        <f>_xlfn.CONCAT(Table2[[#This Row],[Team]],Table2[[#This Row],[year]])</f>
        <v>Iowa2023</v>
      </c>
      <c r="D44">
        <v>204.36</v>
      </c>
      <c r="E44">
        <f>_xlfn.RANK.EQ(Table2[[#This Row],[recruiting_score]], $D$2:$D$132, 0)</f>
        <v>41</v>
      </c>
      <c r="F44">
        <v>0.45696428571428599</v>
      </c>
      <c r="G44">
        <f>_xlfn.RANK.EQ(Table2[[#This Row],[transfer_portal_rating]], $F$2:$F$132, 0)</f>
        <v>36</v>
      </c>
      <c r="H44">
        <v>681.98</v>
      </c>
      <c r="I44">
        <f>_xlfn.RANK.EQ(Table2[[#This Row],[returning_talent]], $H$2:$H$132, 0)</f>
        <v>36</v>
      </c>
      <c r="J44">
        <v>70.7</v>
      </c>
      <c r="K44">
        <v>1748</v>
      </c>
      <c r="L44">
        <v>1575</v>
      </c>
      <c r="M44">
        <v>5.7</v>
      </c>
      <c r="N44" t="str">
        <f>_xlfn.CONCAT(VLOOKUP(Table2[[#This Row],[ID]], 'Full Data'!$C$2:$S$1469, 16, FALSE), " - ",VLOOKUP(Table2[[#This Row],[ID]], 'Full Data'!$C$2:$S$1469, 17, FALSE))</f>
        <v>10 - 4</v>
      </c>
      <c r="O44">
        <f>IF(VLOOKUP(Table2[[#This Row],[ID]], 'Full Data'!$C$2:$S$1469, 14, FALSE)=0, "", VLOOKUP(Table2[[#This Row],[ID]], 'Full Data'!$C$2:$S$1469, 14, FALSE))</f>
        <v>20</v>
      </c>
    </row>
    <row r="45" spans="1:15" x14ac:dyDescent="0.45">
      <c r="A45">
        <v>2023</v>
      </c>
      <c r="B45" t="s">
        <v>54</v>
      </c>
      <c r="C45" t="str">
        <f>_xlfn.CONCAT(Table2[[#This Row],[Team]],Table2[[#This Row],[year]])</f>
        <v>Iowa State2023</v>
      </c>
      <c r="D45">
        <v>204.14</v>
      </c>
      <c r="E45">
        <f>_xlfn.RANK.EQ(Table2[[#This Row],[recruiting_score]], $D$2:$D$132, 0)</f>
        <v>42</v>
      </c>
      <c r="F45">
        <v>0.71750000000000003</v>
      </c>
      <c r="G45">
        <f>_xlfn.RANK.EQ(Table2[[#This Row],[transfer_portal_rating]], $F$2:$F$132, 0)</f>
        <v>3</v>
      </c>
      <c r="H45">
        <v>590.42999999999995</v>
      </c>
      <c r="I45">
        <f>_xlfn.RANK.EQ(Table2[[#This Row],[returning_talent]], $H$2:$H$132, 0)</f>
        <v>64</v>
      </c>
      <c r="J45">
        <v>233.7</v>
      </c>
      <c r="K45">
        <v>1554</v>
      </c>
      <c r="L45">
        <v>1669</v>
      </c>
      <c r="M45">
        <v>9</v>
      </c>
      <c r="N45" t="str">
        <f>_xlfn.CONCAT(VLOOKUP(Table2[[#This Row],[ID]], 'Full Data'!$C$2:$S$1469, 16, FALSE), " - ",VLOOKUP(Table2[[#This Row],[ID]], 'Full Data'!$C$2:$S$1469, 17, FALSE))</f>
        <v>7 - 6</v>
      </c>
      <c r="O45" t="str">
        <f>IF(VLOOKUP(Table2[[#This Row],[ID]], 'Full Data'!$C$2:$S$1469, 14, FALSE)=0, "", VLOOKUP(Table2[[#This Row],[ID]], 'Full Data'!$C$2:$S$1469, 14, FALSE))</f>
        <v/>
      </c>
    </row>
    <row r="46" spans="1:15" x14ac:dyDescent="0.45">
      <c r="A46">
        <v>2023</v>
      </c>
      <c r="B46" t="s">
        <v>55</v>
      </c>
      <c r="C46" t="str">
        <f>_xlfn.CONCAT(Table2[[#This Row],[Team]],Table2[[#This Row],[year]])</f>
        <v>James Madison2023</v>
      </c>
      <c r="D46">
        <v>25.85</v>
      </c>
      <c r="E46">
        <f>_xlfn.RANK.EQ(Table2[[#This Row],[recruiting_score]], $D$2:$D$132, 0)</f>
        <v>131</v>
      </c>
      <c r="F46">
        <v>-4.65E-2</v>
      </c>
      <c r="G46">
        <f>_xlfn.RANK.EQ(Table2[[#This Row],[transfer_portal_rating]], $F$2:$F$132, 0)</f>
        <v>92</v>
      </c>
      <c r="H46">
        <v>104.24</v>
      </c>
      <c r="I46">
        <f>_xlfn.RANK.EQ(Table2[[#This Row],[returning_talent]], $H$2:$H$132, 0)</f>
        <v>128</v>
      </c>
      <c r="J46">
        <v>56.9</v>
      </c>
      <c r="K46">
        <v>1659</v>
      </c>
      <c r="L46">
        <v>1787</v>
      </c>
      <c r="M46">
        <v>8</v>
      </c>
      <c r="N46" t="str">
        <f>_xlfn.CONCAT(VLOOKUP(Table2[[#This Row],[ID]], 'Full Data'!$C$2:$S$1469, 16, FALSE), " - ",VLOOKUP(Table2[[#This Row],[ID]], 'Full Data'!$C$2:$S$1469, 17, FALSE))</f>
        <v>11 - 2</v>
      </c>
      <c r="O46">
        <f>IF(VLOOKUP(Table2[[#This Row],[ID]], 'Full Data'!$C$2:$S$1469, 14, FALSE)=0, "", VLOOKUP(Table2[[#This Row],[ID]], 'Full Data'!$C$2:$S$1469, 14, FALSE))</f>
        <v>24</v>
      </c>
    </row>
    <row r="47" spans="1:15" x14ac:dyDescent="0.45">
      <c r="A47">
        <v>2023</v>
      </c>
      <c r="B47" t="s">
        <v>56</v>
      </c>
      <c r="C47" t="str">
        <f>_xlfn.CONCAT(Table2[[#This Row],[Team]],Table2[[#This Row],[year]])</f>
        <v>Kansas2023</v>
      </c>
      <c r="D47">
        <v>169.88</v>
      </c>
      <c r="E47">
        <f>_xlfn.RANK.EQ(Table2[[#This Row],[recruiting_score]], $D$2:$D$132, 0)</f>
        <v>73</v>
      </c>
      <c r="F47">
        <v>0.66166666666666696</v>
      </c>
      <c r="G47">
        <f>_xlfn.RANK.EQ(Table2[[#This Row],[transfer_portal_rating]], $F$2:$F$132, 0)</f>
        <v>5</v>
      </c>
      <c r="H47">
        <v>574.29</v>
      </c>
      <c r="I47">
        <f>_xlfn.RANK.EQ(Table2[[#This Row],[returning_talent]], $H$2:$H$132, 0)</f>
        <v>69</v>
      </c>
      <c r="J47">
        <v>581.1</v>
      </c>
      <c r="K47">
        <v>1373</v>
      </c>
      <c r="L47">
        <v>1679</v>
      </c>
      <c r="M47">
        <v>11</v>
      </c>
      <c r="N47" t="str">
        <f>_xlfn.CONCAT(VLOOKUP(Table2[[#This Row],[ID]], 'Full Data'!$C$2:$S$1469, 16, FALSE), " - ",VLOOKUP(Table2[[#This Row],[ID]], 'Full Data'!$C$2:$S$1469, 17, FALSE))</f>
        <v>9 - 4</v>
      </c>
      <c r="O47" t="str">
        <f>IF(VLOOKUP(Table2[[#This Row],[ID]], 'Full Data'!$C$2:$S$1469, 14, FALSE)=0, "", VLOOKUP(Table2[[#This Row],[ID]], 'Full Data'!$C$2:$S$1469, 14, FALSE))</f>
        <v/>
      </c>
    </row>
    <row r="48" spans="1:15" x14ac:dyDescent="0.45">
      <c r="A48">
        <v>2023</v>
      </c>
      <c r="B48" t="s">
        <v>57</v>
      </c>
      <c r="C48" t="str">
        <f>_xlfn.CONCAT(Table2[[#This Row],[Team]],Table2[[#This Row],[year]])</f>
        <v>Kansas State2023</v>
      </c>
      <c r="D48">
        <v>212.31</v>
      </c>
      <c r="E48">
        <f>_xlfn.RANK.EQ(Table2[[#This Row],[recruiting_score]], $D$2:$D$132, 0)</f>
        <v>33</v>
      </c>
      <c r="F48">
        <v>0.483333333333333</v>
      </c>
      <c r="G48">
        <f>_xlfn.RANK.EQ(Table2[[#This Row],[transfer_portal_rating]], $F$2:$F$132, 0)</f>
        <v>34</v>
      </c>
      <c r="H48">
        <v>584.67999999999995</v>
      </c>
      <c r="I48">
        <f>_xlfn.RANK.EQ(Table2[[#This Row],[returning_talent]], $H$2:$H$132, 0)</f>
        <v>66</v>
      </c>
      <c r="J48">
        <v>216</v>
      </c>
      <c r="K48">
        <v>1861</v>
      </c>
      <c r="L48">
        <v>1942</v>
      </c>
      <c r="M48">
        <v>19.600000000000001</v>
      </c>
      <c r="N48" t="str">
        <f>_xlfn.CONCAT(VLOOKUP(Table2[[#This Row],[ID]], 'Full Data'!$C$2:$S$1469, 16, FALSE), " - ",VLOOKUP(Table2[[#This Row],[ID]], 'Full Data'!$C$2:$S$1469, 17, FALSE))</f>
        <v>9 - 4</v>
      </c>
      <c r="O48" t="str">
        <f>IF(VLOOKUP(Table2[[#This Row],[ID]], 'Full Data'!$C$2:$S$1469, 14, FALSE)=0, "", VLOOKUP(Table2[[#This Row],[ID]], 'Full Data'!$C$2:$S$1469, 14, FALSE))</f>
        <v/>
      </c>
    </row>
    <row r="49" spans="1:15" x14ac:dyDescent="0.45">
      <c r="A49">
        <v>2023</v>
      </c>
      <c r="B49" t="s">
        <v>58</v>
      </c>
      <c r="C49" t="str">
        <f>_xlfn.CONCAT(Table2[[#This Row],[Team]],Table2[[#This Row],[year]])</f>
        <v>Kent State2023</v>
      </c>
      <c r="D49">
        <v>81.64</v>
      </c>
      <c r="E49">
        <f>_xlfn.RANK.EQ(Table2[[#This Row],[recruiting_score]], $D$2:$D$132, 0)</f>
        <v>121</v>
      </c>
      <c r="F49">
        <v>-0.42235294117647099</v>
      </c>
      <c r="G49">
        <f>_xlfn.RANK.EQ(Table2[[#This Row],[transfer_portal_rating]], $F$2:$F$132, 0)</f>
        <v>129</v>
      </c>
      <c r="H49">
        <v>386.94</v>
      </c>
      <c r="I49">
        <f>_xlfn.RANK.EQ(Table2[[#This Row],[returning_talent]], $H$2:$H$132, 0)</f>
        <v>112</v>
      </c>
      <c r="J49">
        <v>25.9</v>
      </c>
      <c r="K49">
        <v>1345</v>
      </c>
      <c r="L49">
        <v>987</v>
      </c>
      <c r="M49">
        <v>-27</v>
      </c>
      <c r="N49" t="str">
        <f>_xlfn.CONCAT(VLOOKUP(Table2[[#This Row],[ID]], 'Full Data'!$C$2:$S$1469, 16, FALSE), " - ",VLOOKUP(Table2[[#This Row],[ID]], 'Full Data'!$C$2:$S$1469, 17, FALSE))</f>
        <v>1 - 11</v>
      </c>
      <c r="O49" t="str">
        <f>IF(VLOOKUP(Table2[[#This Row],[ID]], 'Full Data'!$C$2:$S$1469, 14, FALSE)=0, "", VLOOKUP(Table2[[#This Row],[ID]], 'Full Data'!$C$2:$S$1469, 14, FALSE))</f>
        <v/>
      </c>
    </row>
    <row r="50" spans="1:15" x14ac:dyDescent="0.45">
      <c r="A50">
        <v>2023</v>
      </c>
      <c r="B50" t="s">
        <v>59</v>
      </c>
      <c r="C50" t="str">
        <f>_xlfn.CONCAT(Table2[[#This Row],[Team]],Table2[[#This Row],[year]])</f>
        <v>Kentucky2023</v>
      </c>
      <c r="D50">
        <v>212.42</v>
      </c>
      <c r="E50">
        <f>_xlfn.RANK.EQ(Table2[[#This Row],[recruiting_score]], $D$2:$D$132, 0)</f>
        <v>32</v>
      </c>
      <c r="F50">
        <v>0.55214285714285705</v>
      </c>
      <c r="G50">
        <f>_xlfn.RANK.EQ(Table2[[#This Row],[transfer_portal_rating]], $F$2:$F$132, 0)</f>
        <v>18</v>
      </c>
      <c r="H50">
        <v>737.33</v>
      </c>
      <c r="I50">
        <f>_xlfn.RANK.EQ(Table2[[#This Row],[returning_talent]], $H$2:$H$132, 0)</f>
        <v>27</v>
      </c>
      <c r="J50">
        <v>152</v>
      </c>
      <c r="K50">
        <v>1606</v>
      </c>
      <c r="L50">
        <v>1641</v>
      </c>
      <c r="M50">
        <v>5.3</v>
      </c>
      <c r="N50" t="str">
        <f>_xlfn.CONCAT(VLOOKUP(Table2[[#This Row],[ID]], 'Full Data'!$C$2:$S$1469, 16, FALSE), " - ",VLOOKUP(Table2[[#This Row],[ID]], 'Full Data'!$C$2:$S$1469, 17, FALSE))</f>
        <v>7 - 6</v>
      </c>
      <c r="O50" t="str">
        <f>IF(VLOOKUP(Table2[[#This Row],[ID]], 'Full Data'!$C$2:$S$1469, 14, FALSE)=0, "", VLOOKUP(Table2[[#This Row],[ID]], 'Full Data'!$C$2:$S$1469, 14, FALSE))</f>
        <v/>
      </c>
    </row>
    <row r="51" spans="1:15" x14ac:dyDescent="0.45">
      <c r="A51">
        <v>2023</v>
      </c>
      <c r="B51" t="s">
        <v>60</v>
      </c>
      <c r="C51" t="str">
        <f>_xlfn.CONCAT(Table2[[#This Row],[Team]],Table2[[#This Row],[year]])</f>
        <v>Liberty2023</v>
      </c>
      <c r="D51">
        <v>120.52</v>
      </c>
      <c r="E51">
        <f>_xlfn.RANK.EQ(Table2[[#This Row],[recruiting_score]], $D$2:$D$132, 0)</f>
        <v>109</v>
      </c>
      <c r="F51">
        <v>-0.37</v>
      </c>
      <c r="G51">
        <f>_xlfn.RANK.EQ(Table2[[#This Row],[transfer_portal_rating]], $F$2:$F$132, 0)</f>
        <v>125</v>
      </c>
      <c r="H51">
        <v>161.88</v>
      </c>
      <c r="I51">
        <f>_xlfn.RANK.EQ(Table2[[#This Row],[returning_talent]], $H$2:$H$132, 0)</f>
        <v>127</v>
      </c>
      <c r="J51">
        <v>201.6</v>
      </c>
      <c r="K51">
        <v>1413</v>
      </c>
      <c r="L51">
        <v>1609</v>
      </c>
      <c r="M51">
        <v>7.3</v>
      </c>
      <c r="N51" t="str">
        <f>_xlfn.CONCAT(VLOOKUP(Table2[[#This Row],[ID]], 'Full Data'!$C$2:$S$1469, 16, FALSE), " - ",VLOOKUP(Table2[[#This Row],[ID]], 'Full Data'!$C$2:$S$1469, 17, FALSE))</f>
        <v>13 - 1</v>
      </c>
      <c r="O51">
        <f>IF(VLOOKUP(Table2[[#This Row],[ID]], 'Full Data'!$C$2:$S$1469, 14, FALSE)=0, "", VLOOKUP(Table2[[#This Row],[ID]], 'Full Data'!$C$2:$S$1469, 14, FALSE))</f>
        <v>18</v>
      </c>
    </row>
    <row r="52" spans="1:15" x14ac:dyDescent="0.45">
      <c r="A52">
        <v>2023</v>
      </c>
      <c r="B52" t="s">
        <v>61</v>
      </c>
      <c r="C52" t="str">
        <f>_xlfn.CONCAT(Table2[[#This Row],[Team]],Table2[[#This Row],[year]])</f>
        <v>Louisiana2023</v>
      </c>
      <c r="D52">
        <v>155.69</v>
      </c>
      <c r="E52">
        <f>_xlfn.RANK.EQ(Table2[[#This Row],[recruiting_score]], $D$2:$D$132, 0)</f>
        <v>89</v>
      </c>
      <c r="F52">
        <v>-0.252857142857143</v>
      </c>
      <c r="G52">
        <f>_xlfn.RANK.EQ(Table2[[#This Row],[transfer_portal_rating]], $F$2:$F$132, 0)</f>
        <v>116</v>
      </c>
      <c r="H52">
        <v>458.15</v>
      </c>
      <c r="I52">
        <f>_xlfn.RANK.EQ(Table2[[#This Row],[returning_talent]], $H$2:$H$132, 0)</f>
        <v>92</v>
      </c>
      <c r="J52">
        <v>236.1</v>
      </c>
      <c r="K52">
        <v>1556</v>
      </c>
      <c r="L52">
        <v>1494</v>
      </c>
      <c r="M52">
        <v>-5.9</v>
      </c>
      <c r="N52" t="str">
        <f>_xlfn.CONCAT(VLOOKUP(Table2[[#This Row],[ID]], 'Full Data'!$C$2:$S$1469, 16, FALSE), " - ",VLOOKUP(Table2[[#This Row],[ID]], 'Full Data'!$C$2:$S$1469, 17, FALSE))</f>
        <v>6 - 7</v>
      </c>
      <c r="O52" t="str">
        <f>IF(VLOOKUP(Table2[[#This Row],[ID]], 'Full Data'!$C$2:$S$1469, 14, FALSE)=0, "", VLOOKUP(Table2[[#This Row],[ID]], 'Full Data'!$C$2:$S$1469, 14, FALSE))</f>
        <v/>
      </c>
    </row>
    <row r="53" spans="1:15" x14ac:dyDescent="0.45">
      <c r="A53">
        <v>2023</v>
      </c>
      <c r="B53" t="s">
        <v>62</v>
      </c>
      <c r="C53" t="str">
        <f>_xlfn.CONCAT(Table2[[#This Row],[Team]],Table2[[#This Row],[year]])</f>
        <v>Louisiana Monroe2023</v>
      </c>
      <c r="D53">
        <v>73.66</v>
      </c>
      <c r="E53">
        <f>_xlfn.RANK.EQ(Table2[[#This Row],[recruiting_score]], $D$2:$D$132, 0)</f>
        <v>124</v>
      </c>
      <c r="F53">
        <v>-4.1904761904761903E-2</v>
      </c>
      <c r="G53">
        <f>_xlfn.RANK.EQ(Table2[[#This Row],[transfer_portal_rating]], $F$2:$F$132, 0)</f>
        <v>91</v>
      </c>
      <c r="H53">
        <v>348.53</v>
      </c>
      <c r="I53">
        <f>_xlfn.RANK.EQ(Table2[[#This Row],[returning_talent]], $H$2:$H$132, 0)</f>
        <v>119</v>
      </c>
      <c r="J53">
        <v>89.6</v>
      </c>
      <c r="K53">
        <v>1117</v>
      </c>
      <c r="L53">
        <v>985</v>
      </c>
      <c r="M53">
        <v>-17.100000000000001</v>
      </c>
      <c r="N53" t="str">
        <f>_xlfn.CONCAT(VLOOKUP(Table2[[#This Row],[ID]], 'Full Data'!$C$2:$S$1469, 16, FALSE), " - ",VLOOKUP(Table2[[#This Row],[ID]], 'Full Data'!$C$2:$S$1469, 17, FALSE))</f>
        <v>2 - 10</v>
      </c>
      <c r="O53" t="str">
        <f>IF(VLOOKUP(Table2[[#This Row],[ID]], 'Full Data'!$C$2:$S$1469, 14, FALSE)=0, "", VLOOKUP(Table2[[#This Row],[ID]], 'Full Data'!$C$2:$S$1469, 14, FALSE))</f>
        <v/>
      </c>
    </row>
    <row r="54" spans="1:15" x14ac:dyDescent="0.45">
      <c r="A54">
        <v>2023</v>
      </c>
      <c r="B54" t="s">
        <v>63</v>
      </c>
      <c r="C54" t="str">
        <f>_xlfn.CONCAT(Table2[[#This Row],[Team]],Table2[[#This Row],[year]])</f>
        <v>Louisiana Tech2023</v>
      </c>
      <c r="D54">
        <v>163.34</v>
      </c>
      <c r="E54">
        <f>_xlfn.RANK.EQ(Table2[[#This Row],[recruiting_score]], $D$2:$D$132, 0)</f>
        <v>77</v>
      </c>
      <c r="F54">
        <v>6.14645308924485E-2</v>
      </c>
      <c r="G54">
        <f>_xlfn.RANK.EQ(Table2[[#This Row],[transfer_portal_rating]], $F$2:$F$132, 0)</f>
        <v>77</v>
      </c>
      <c r="H54">
        <v>473.76</v>
      </c>
      <c r="I54">
        <f>_xlfn.RANK.EQ(Table2[[#This Row],[returning_talent]], $H$2:$H$132, 0)</f>
        <v>85</v>
      </c>
      <c r="J54">
        <v>162.5</v>
      </c>
      <c r="K54">
        <v>1127</v>
      </c>
      <c r="L54">
        <v>1119</v>
      </c>
      <c r="M54">
        <v>-14.4</v>
      </c>
      <c r="N54" t="str">
        <f>_xlfn.CONCAT(VLOOKUP(Table2[[#This Row],[ID]], 'Full Data'!$C$2:$S$1469, 16, FALSE), " - ",VLOOKUP(Table2[[#This Row],[ID]], 'Full Data'!$C$2:$S$1469, 17, FALSE))</f>
        <v>3 - 9</v>
      </c>
      <c r="O54" t="str">
        <f>IF(VLOOKUP(Table2[[#This Row],[ID]], 'Full Data'!$C$2:$S$1469, 14, FALSE)=0, "", VLOOKUP(Table2[[#This Row],[ID]], 'Full Data'!$C$2:$S$1469, 14, FALSE))</f>
        <v/>
      </c>
    </row>
    <row r="55" spans="1:15" x14ac:dyDescent="0.45">
      <c r="A55">
        <v>2023</v>
      </c>
      <c r="B55" t="s">
        <v>64</v>
      </c>
      <c r="C55" t="str">
        <f>_xlfn.CONCAT(Table2[[#This Row],[Team]],Table2[[#This Row],[year]])</f>
        <v>Louisville2023</v>
      </c>
      <c r="D55">
        <v>217.99</v>
      </c>
      <c r="E55">
        <f>_xlfn.RANK.EQ(Table2[[#This Row],[recruiting_score]], $D$2:$D$132, 0)</f>
        <v>31</v>
      </c>
      <c r="F55">
        <v>0.39593846153846202</v>
      </c>
      <c r="G55">
        <f>_xlfn.RANK.EQ(Table2[[#This Row],[transfer_portal_rating]], $F$2:$F$132, 0)</f>
        <v>48</v>
      </c>
      <c r="H55">
        <v>625.41999999999996</v>
      </c>
      <c r="I55">
        <f>_xlfn.RANK.EQ(Table2[[#This Row],[returning_talent]], $H$2:$H$132, 0)</f>
        <v>60</v>
      </c>
      <c r="J55">
        <v>93</v>
      </c>
      <c r="K55">
        <v>1753</v>
      </c>
      <c r="L55">
        <v>1688</v>
      </c>
      <c r="M55">
        <v>12.6</v>
      </c>
      <c r="N55" t="str">
        <f>_xlfn.CONCAT(VLOOKUP(Table2[[#This Row],[ID]], 'Full Data'!$C$2:$S$1469, 16, FALSE), " - ",VLOOKUP(Table2[[#This Row],[ID]], 'Full Data'!$C$2:$S$1469, 17, FALSE))</f>
        <v>10 - 4</v>
      </c>
      <c r="O55">
        <f>IF(VLOOKUP(Table2[[#This Row],[ID]], 'Full Data'!$C$2:$S$1469, 14, FALSE)=0, "", VLOOKUP(Table2[[#This Row],[ID]], 'Full Data'!$C$2:$S$1469, 14, FALSE))</f>
        <v>16</v>
      </c>
    </row>
    <row r="56" spans="1:15" x14ac:dyDescent="0.45">
      <c r="A56">
        <v>2023</v>
      </c>
      <c r="B56" t="s">
        <v>65</v>
      </c>
      <c r="C56" t="str">
        <f>_xlfn.CONCAT(Table2[[#This Row],[Team]],Table2[[#This Row],[year]])</f>
        <v>LSU2023</v>
      </c>
      <c r="D56">
        <v>288.7</v>
      </c>
      <c r="E56">
        <f>_xlfn.RANK.EQ(Table2[[#This Row],[recruiting_score]], $D$2:$D$132, 0)</f>
        <v>6</v>
      </c>
      <c r="F56">
        <v>0.52761904761904799</v>
      </c>
      <c r="G56">
        <f>_xlfn.RANK.EQ(Table2[[#This Row],[transfer_portal_rating]], $F$2:$F$132, 0)</f>
        <v>23</v>
      </c>
      <c r="H56">
        <v>872.61</v>
      </c>
      <c r="I56">
        <f>_xlfn.RANK.EQ(Table2[[#This Row],[returning_talent]], $H$2:$H$132, 0)</f>
        <v>8</v>
      </c>
      <c r="J56">
        <v>527.79999999999995</v>
      </c>
      <c r="K56">
        <v>1871</v>
      </c>
      <c r="L56">
        <v>1985</v>
      </c>
      <c r="M56">
        <v>17.100000000000001</v>
      </c>
      <c r="N56" t="str">
        <f>_xlfn.CONCAT(VLOOKUP(Table2[[#This Row],[ID]], 'Full Data'!$C$2:$S$1469, 16, FALSE), " - ",VLOOKUP(Table2[[#This Row],[ID]], 'Full Data'!$C$2:$S$1469, 17, FALSE))</f>
        <v>10 - 3</v>
      </c>
      <c r="O56">
        <f>IF(VLOOKUP(Table2[[#This Row],[ID]], 'Full Data'!$C$2:$S$1469, 14, FALSE)=0, "", VLOOKUP(Table2[[#This Row],[ID]], 'Full Data'!$C$2:$S$1469, 14, FALSE))</f>
        <v>13</v>
      </c>
    </row>
    <row r="57" spans="1:15" x14ac:dyDescent="0.45">
      <c r="A57">
        <v>2023</v>
      </c>
      <c r="B57" t="s">
        <v>66</v>
      </c>
      <c r="C57" t="str">
        <f>_xlfn.CONCAT(Table2[[#This Row],[Team]],Table2[[#This Row],[year]])</f>
        <v>Marshall2023</v>
      </c>
      <c r="D57">
        <v>77.8</v>
      </c>
      <c r="E57">
        <f>_xlfn.RANK.EQ(Table2[[#This Row],[recruiting_score]], $D$2:$D$132, 0)</f>
        <v>123</v>
      </c>
      <c r="F57">
        <v>-0.101818181818182</v>
      </c>
      <c r="G57">
        <f>_xlfn.RANK.EQ(Table2[[#This Row],[transfer_portal_rating]], $F$2:$F$132, 0)</f>
        <v>98</v>
      </c>
      <c r="H57">
        <v>455.3</v>
      </c>
      <c r="I57">
        <f>_xlfn.RANK.EQ(Table2[[#This Row],[returning_talent]], $H$2:$H$132, 0)</f>
        <v>95</v>
      </c>
      <c r="J57">
        <v>73.400000000000006</v>
      </c>
      <c r="K57">
        <v>1563</v>
      </c>
      <c r="L57">
        <v>1360</v>
      </c>
      <c r="M57">
        <v>-7.5</v>
      </c>
      <c r="N57" t="str">
        <f>_xlfn.CONCAT(VLOOKUP(Table2[[#This Row],[ID]], 'Full Data'!$C$2:$S$1469, 16, FALSE), " - ",VLOOKUP(Table2[[#This Row],[ID]], 'Full Data'!$C$2:$S$1469, 17, FALSE))</f>
        <v>6 - 7</v>
      </c>
      <c r="O57" t="str">
        <f>IF(VLOOKUP(Table2[[#This Row],[ID]], 'Full Data'!$C$2:$S$1469, 14, FALSE)=0, "", VLOOKUP(Table2[[#This Row],[ID]], 'Full Data'!$C$2:$S$1469, 14, FALSE))</f>
        <v/>
      </c>
    </row>
    <row r="58" spans="1:15" x14ac:dyDescent="0.45">
      <c r="A58">
        <v>2023</v>
      </c>
      <c r="B58" t="s">
        <v>67</v>
      </c>
      <c r="C58" t="str">
        <f>_xlfn.CONCAT(Table2[[#This Row],[Team]],Table2[[#This Row],[year]])</f>
        <v>Maryland2023</v>
      </c>
      <c r="D58">
        <v>206.46</v>
      </c>
      <c r="E58">
        <f>_xlfn.RANK.EQ(Table2[[#This Row],[recruiting_score]], $D$2:$D$132, 0)</f>
        <v>36</v>
      </c>
      <c r="F58">
        <v>0.56072727272727296</v>
      </c>
      <c r="G58">
        <f>_xlfn.RANK.EQ(Table2[[#This Row],[transfer_portal_rating]], $F$2:$F$132, 0)</f>
        <v>14</v>
      </c>
      <c r="H58">
        <v>680.22</v>
      </c>
      <c r="I58">
        <f>_xlfn.RANK.EQ(Table2[[#This Row],[returning_talent]], $H$2:$H$132, 0)</f>
        <v>38</v>
      </c>
      <c r="J58">
        <v>313.2</v>
      </c>
      <c r="K58">
        <v>1645</v>
      </c>
      <c r="L58">
        <v>1695</v>
      </c>
      <c r="M58">
        <v>8.4</v>
      </c>
      <c r="N58" t="str">
        <f>_xlfn.CONCAT(VLOOKUP(Table2[[#This Row],[ID]], 'Full Data'!$C$2:$S$1469, 16, FALSE), " - ",VLOOKUP(Table2[[#This Row],[ID]], 'Full Data'!$C$2:$S$1469, 17, FALSE))</f>
        <v>8 - 5</v>
      </c>
      <c r="O58" t="str">
        <f>IF(VLOOKUP(Table2[[#This Row],[ID]], 'Full Data'!$C$2:$S$1469, 14, FALSE)=0, "", VLOOKUP(Table2[[#This Row],[ID]], 'Full Data'!$C$2:$S$1469, 14, FALSE))</f>
        <v/>
      </c>
    </row>
    <row r="59" spans="1:15" x14ac:dyDescent="0.45">
      <c r="A59">
        <v>2023</v>
      </c>
      <c r="B59" t="s">
        <v>68</v>
      </c>
      <c r="C59" t="str">
        <f>_xlfn.CONCAT(Table2[[#This Row],[Team]],Table2[[#This Row],[year]])</f>
        <v>Memphis2023</v>
      </c>
      <c r="D59">
        <v>186.18</v>
      </c>
      <c r="E59">
        <f>_xlfn.RANK.EQ(Table2[[#This Row],[recruiting_score]], $D$2:$D$132, 0)</f>
        <v>60</v>
      </c>
      <c r="F59">
        <v>-0.111396761133603</v>
      </c>
      <c r="G59">
        <f>_xlfn.RANK.EQ(Table2[[#This Row],[transfer_portal_rating]], $F$2:$F$132, 0)</f>
        <v>101</v>
      </c>
      <c r="H59">
        <v>533.26</v>
      </c>
      <c r="I59">
        <f>_xlfn.RANK.EQ(Table2[[#This Row],[returning_talent]], $H$2:$H$132, 0)</f>
        <v>73</v>
      </c>
      <c r="J59">
        <v>252.5</v>
      </c>
      <c r="K59">
        <v>1568</v>
      </c>
      <c r="L59">
        <v>1604</v>
      </c>
      <c r="M59">
        <v>1.8</v>
      </c>
      <c r="N59" t="str">
        <f>_xlfn.CONCAT(VLOOKUP(Table2[[#This Row],[ID]], 'Full Data'!$C$2:$S$1469, 16, FALSE), " - ",VLOOKUP(Table2[[#This Row],[ID]], 'Full Data'!$C$2:$S$1469, 17, FALSE))</f>
        <v>10 - 3</v>
      </c>
      <c r="O59" t="str">
        <f>IF(VLOOKUP(Table2[[#This Row],[ID]], 'Full Data'!$C$2:$S$1469, 14, FALSE)=0, "", VLOOKUP(Table2[[#This Row],[ID]], 'Full Data'!$C$2:$S$1469, 14, FALSE))</f>
        <v/>
      </c>
    </row>
    <row r="60" spans="1:15" x14ac:dyDescent="0.45">
      <c r="A60">
        <v>2023</v>
      </c>
      <c r="B60" t="s">
        <v>69</v>
      </c>
      <c r="C60" t="str">
        <f>_xlfn.CONCAT(Table2[[#This Row],[Team]],Table2[[#This Row],[year]])</f>
        <v>Miami2023</v>
      </c>
      <c r="D60">
        <v>284.64</v>
      </c>
      <c r="E60">
        <f>_xlfn.RANK.EQ(Table2[[#This Row],[recruiting_score]], $D$2:$D$132, 0)</f>
        <v>7</v>
      </c>
      <c r="F60">
        <v>0.17199999999999999</v>
      </c>
      <c r="G60">
        <f>_xlfn.RANK.EQ(Table2[[#This Row],[transfer_portal_rating]], $F$2:$F$132, 0)</f>
        <v>70</v>
      </c>
      <c r="H60">
        <v>854.72</v>
      </c>
      <c r="I60">
        <f>_xlfn.RANK.EQ(Table2[[#This Row],[returning_talent]], $H$2:$H$132, 0)</f>
        <v>13</v>
      </c>
      <c r="J60">
        <v>250.8</v>
      </c>
      <c r="K60">
        <v>1316</v>
      </c>
      <c r="L60">
        <v>1580</v>
      </c>
      <c r="M60">
        <v>8.8000000000000007</v>
      </c>
      <c r="N60" t="str">
        <f>_xlfn.CONCAT(VLOOKUP(Table2[[#This Row],[ID]], 'Full Data'!$C$2:$S$1469, 16, FALSE), " - ",VLOOKUP(Table2[[#This Row],[ID]], 'Full Data'!$C$2:$S$1469, 17, FALSE))</f>
        <v>7 - 6</v>
      </c>
      <c r="O60" t="str">
        <f>IF(VLOOKUP(Table2[[#This Row],[ID]], 'Full Data'!$C$2:$S$1469, 14, FALSE)=0, "", VLOOKUP(Table2[[#This Row],[ID]], 'Full Data'!$C$2:$S$1469, 14, FALSE))</f>
        <v/>
      </c>
    </row>
    <row r="61" spans="1:15" x14ac:dyDescent="0.45">
      <c r="A61">
        <v>2023</v>
      </c>
      <c r="B61" t="s">
        <v>70</v>
      </c>
      <c r="C61" t="str">
        <f>_xlfn.CONCAT(Table2[[#This Row],[Team]],Table2[[#This Row],[year]])</f>
        <v>Miami (OH)2023</v>
      </c>
      <c r="D61">
        <v>129.81</v>
      </c>
      <c r="E61">
        <f>_xlfn.RANK.EQ(Table2[[#This Row],[recruiting_score]], $D$2:$D$132, 0)</f>
        <v>103</v>
      </c>
      <c r="F61">
        <v>-0.17749999999999999</v>
      </c>
      <c r="G61">
        <f>_xlfn.RANK.EQ(Table2[[#This Row],[transfer_portal_rating]], $F$2:$F$132, 0)</f>
        <v>106</v>
      </c>
      <c r="H61">
        <v>397.26</v>
      </c>
      <c r="I61">
        <f>_xlfn.RANK.EQ(Table2[[#This Row],[returning_talent]], $H$2:$H$132, 0)</f>
        <v>111</v>
      </c>
      <c r="J61">
        <v>130.30000000000001</v>
      </c>
      <c r="K61">
        <v>1380</v>
      </c>
      <c r="L61">
        <v>1509</v>
      </c>
      <c r="M61">
        <v>-1.2</v>
      </c>
      <c r="N61" t="str">
        <f>_xlfn.CONCAT(VLOOKUP(Table2[[#This Row],[ID]], 'Full Data'!$C$2:$S$1469, 16, FALSE), " - ",VLOOKUP(Table2[[#This Row],[ID]], 'Full Data'!$C$2:$S$1469, 17, FALSE))</f>
        <v>11 - 3</v>
      </c>
      <c r="O61" t="str">
        <f>IF(VLOOKUP(Table2[[#This Row],[ID]], 'Full Data'!$C$2:$S$1469, 14, FALSE)=0, "", VLOOKUP(Table2[[#This Row],[ID]], 'Full Data'!$C$2:$S$1469, 14, FALSE))</f>
        <v/>
      </c>
    </row>
    <row r="62" spans="1:15" x14ac:dyDescent="0.45">
      <c r="A62">
        <v>2023</v>
      </c>
      <c r="B62" t="s">
        <v>71</v>
      </c>
      <c r="C62" t="str">
        <f>_xlfn.CONCAT(Table2[[#This Row],[Team]],Table2[[#This Row],[year]])</f>
        <v>Michigan2023</v>
      </c>
      <c r="D62">
        <v>245.13</v>
      </c>
      <c r="E62">
        <f>_xlfn.RANK.EQ(Table2[[#This Row],[recruiting_score]], $D$2:$D$132, 0)</f>
        <v>17</v>
      </c>
      <c r="F62">
        <v>0.35401709401709403</v>
      </c>
      <c r="G62">
        <f>_xlfn.RANK.EQ(Table2[[#This Row],[transfer_portal_rating]], $F$2:$F$132, 0)</f>
        <v>53</v>
      </c>
      <c r="H62">
        <v>847.24</v>
      </c>
      <c r="I62">
        <f>_xlfn.RANK.EQ(Table2[[#This Row],[returning_talent]], $H$2:$H$132, 0)</f>
        <v>14</v>
      </c>
      <c r="J62">
        <v>431</v>
      </c>
      <c r="K62">
        <v>2124</v>
      </c>
      <c r="L62">
        <v>2210</v>
      </c>
      <c r="M62">
        <v>25.9</v>
      </c>
      <c r="N62" t="str">
        <f>_xlfn.CONCAT(VLOOKUP(Table2[[#This Row],[ID]], 'Full Data'!$C$2:$S$1469, 16, FALSE), " - ",VLOOKUP(Table2[[#This Row],[ID]], 'Full Data'!$C$2:$S$1469, 17, FALSE))</f>
        <v>15 - 0</v>
      </c>
      <c r="O62">
        <f>IF(VLOOKUP(Table2[[#This Row],[ID]], 'Full Data'!$C$2:$S$1469, 14, FALSE)=0, "", VLOOKUP(Table2[[#This Row],[ID]], 'Full Data'!$C$2:$S$1469, 14, FALSE))</f>
        <v>1</v>
      </c>
    </row>
    <row r="63" spans="1:15" x14ac:dyDescent="0.45">
      <c r="A63">
        <v>2023</v>
      </c>
      <c r="B63" t="s">
        <v>72</v>
      </c>
      <c r="C63" t="str">
        <f>_xlfn.CONCAT(Table2[[#This Row],[Team]],Table2[[#This Row],[year]])</f>
        <v>Michigan State2023</v>
      </c>
      <c r="D63">
        <v>224.87</v>
      </c>
      <c r="E63">
        <f>_xlfn.RANK.EQ(Table2[[#This Row],[recruiting_score]], $D$2:$D$132, 0)</f>
        <v>24</v>
      </c>
      <c r="F63">
        <v>0.44701680672268901</v>
      </c>
      <c r="G63">
        <f>_xlfn.RANK.EQ(Table2[[#This Row],[transfer_portal_rating]], $F$2:$F$132, 0)</f>
        <v>37</v>
      </c>
      <c r="H63">
        <v>693.91</v>
      </c>
      <c r="I63">
        <f>_xlfn.RANK.EQ(Table2[[#This Row],[returning_talent]], $H$2:$H$132, 0)</f>
        <v>34</v>
      </c>
      <c r="J63">
        <v>74.2</v>
      </c>
      <c r="K63">
        <v>1550</v>
      </c>
      <c r="L63">
        <v>1338</v>
      </c>
      <c r="M63">
        <v>-3.2</v>
      </c>
      <c r="N63" t="str">
        <f>_xlfn.CONCAT(VLOOKUP(Table2[[#This Row],[ID]], 'Full Data'!$C$2:$S$1469, 16, FALSE), " - ",VLOOKUP(Table2[[#This Row],[ID]], 'Full Data'!$C$2:$S$1469, 17, FALSE))</f>
        <v>4 - 8</v>
      </c>
      <c r="O63" t="str">
        <f>IF(VLOOKUP(Table2[[#This Row],[ID]], 'Full Data'!$C$2:$S$1469, 14, FALSE)=0, "", VLOOKUP(Table2[[#This Row],[ID]], 'Full Data'!$C$2:$S$1469, 14, FALSE))</f>
        <v/>
      </c>
    </row>
    <row r="64" spans="1:15" x14ac:dyDescent="0.45">
      <c r="A64">
        <v>2023</v>
      </c>
      <c r="B64" t="s">
        <v>73</v>
      </c>
      <c r="C64" t="str">
        <f>_xlfn.CONCAT(Table2[[#This Row],[Team]],Table2[[#This Row],[year]])</f>
        <v>Middle Tennessee2023</v>
      </c>
      <c r="D64">
        <v>100.8</v>
      </c>
      <c r="E64">
        <f>_xlfn.RANK.EQ(Table2[[#This Row],[recruiting_score]], $D$2:$D$132, 0)</f>
        <v>118</v>
      </c>
      <c r="F64">
        <v>-0.22125</v>
      </c>
      <c r="G64">
        <f>_xlfn.RANK.EQ(Table2[[#This Row],[transfer_portal_rating]], $F$2:$F$132, 0)</f>
        <v>111</v>
      </c>
      <c r="H64">
        <v>425.43</v>
      </c>
      <c r="I64">
        <f>_xlfn.RANK.EQ(Table2[[#This Row],[returning_talent]], $H$2:$H$132, 0)</f>
        <v>102</v>
      </c>
      <c r="J64">
        <v>132.9</v>
      </c>
      <c r="K64">
        <v>1373</v>
      </c>
      <c r="L64">
        <v>1351</v>
      </c>
      <c r="M64">
        <v>-8.1</v>
      </c>
      <c r="N64" t="str">
        <f>_xlfn.CONCAT(VLOOKUP(Table2[[#This Row],[ID]], 'Full Data'!$C$2:$S$1469, 16, FALSE), " - ",VLOOKUP(Table2[[#This Row],[ID]], 'Full Data'!$C$2:$S$1469, 17, FALSE))</f>
        <v>4 - 8</v>
      </c>
      <c r="O64" t="str">
        <f>IF(VLOOKUP(Table2[[#This Row],[ID]], 'Full Data'!$C$2:$S$1469, 14, FALSE)=0, "", VLOOKUP(Table2[[#This Row],[ID]], 'Full Data'!$C$2:$S$1469, 14, FALSE))</f>
        <v/>
      </c>
    </row>
    <row r="65" spans="1:15" x14ac:dyDescent="0.45">
      <c r="A65">
        <v>2023</v>
      </c>
      <c r="B65" t="s">
        <v>74</v>
      </c>
      <c r="C65" t="str">
        <f>_xlfn.CONCAT(Table2[[#This Row],[Team]],Table2[[#This Row],[year]])</f>
        <v>Minnesota2023</v>
      </c>
      <c r="D65">
        <v>201.22</v>
      </c>
      <c r="E65">
        <f>_xlfn.RANK.EQ(Table2[[#This Row],[recruiting_score]], $D$2:$D$132, 0)</f>
        <v>45</v>
      </c>
      <c r="F65">
        <v>0.432111111111111</v>
      </c>
      <c r="G65">
        <f>_xlfn.RANK.EQ(Table2[[#This Row],[transfer_portal_rating]], $F$2:$F$132, 0)</f>
        <v>41</v>
      </c>
      <c r="H65">
        <v>649.42999999999995</v>
      </c>
      <c r="I65">
        <f>_xlfn.RANK.EQ(Table2[[#This Row],[returning_talent]], $H$2:$H$132, 0)</f>
        <v>50</v>
      </c>
      <c r="J65">
        <v>170.6</v>
      </c>
      <c r="K65">
        <v>1758</v>
      </c>
      <c r="L65">
        <v>1488</v>
      </c>
      <c r="M65">
        <v>-2.2999999999999998</v>
      </c>
      <c r="N65" t="str">
        <f>_xlfn.CONCAT(VLOOKUP(Table2[[#This Row],[ID]], 'Full Data'!$C$2:$S$1469, 16, FALSE), " - ",VLOOKUP(Table2[[#This Row],[ID]], 'Full Data'!$C$2:$S$1469, 17, FALSE))</f>
        <v>6 - 7</v>
      </c>
      <c r="O65" t="str">
        <f>IF(VLOOKUP(Table2[[#This Row],[ID]], 'Full Data'!$C$2:$S$1469, 14, FALSE)=0, "", VLOOKUP(Table2[[#This Row],[ID]], 'Full Data'!$C$2:$S$1469, 14, FALSE))</f>
        <v/>
      </c>
    </row>
    <row r="66" spans="1:15" x14ac:dyDescent="0.45">
      <c r="A66">
        <v>2023</v>
      </c>
      <c r="B66" t="s">
        <v>75</v>
      </c>
      <c r="C66" t="str">
        <f>_xlfn.CONCAT(Table2[[#This Row],[Team]],Table2[[#This Row],[year]])</f>
        <v>Mississippi State2023</v>
      </c>
      <c r="D66">
        <v>222.92</v>
      </c>
      <c r="E66">
        <f>_xlfn.RANK.EQ(Table2[[#This Row],[recruiting_score]], $D$2:$D$132, 0)</f>
        <v>27</v>
      </c>
      <c r="F66">
        <v>0.50726495726495702</v>
      </c>
      <c r="G66">
        <f>_xlfn.RANK.EQ(Table2[[#This Row],[transfer_portal_rating]], $F$2:$F$132, 0)</f>
        <v>29</v>
      </c>
      <c r="H66">
        <v>725.55</v>
      </c>
      <c r="I66">
        <f>_xlfn.RANK.EQ(Table2[[#This Row],[returning_talent]], $H$2:$H$132, 0)</f>
        <v>29</v>
      </c>
      <c r="J66">
        <v>280</v>
      </c>
      <c r="K66">
        <v>1694</v>
      </c>
      <c r="L66">
        <v>1421</v>
      </c>
      <c r="M66">
        <v>-1.7</v>
      </c>
      <c r="N66" t="str">
        <f>_xlfn.CONCAT(VLOOKUP(Table2[[#This Row],[ID]], 'Full Data'!$C$2:$S$1469, 16, FALSE), " - ",VLOOKUP(Table2[[#This Row],[ID]], 'Full Data'!$C$2:$S$1469, 17, FALSE))</f>
        <v>5 - 7</v>
      </c>
      <c r="O66" t="str">
        <f>IF(VLOOKUP(Table2[[#This Row],[ID]], 'Full Data'!$C$2:$S$1469, 14, FALSE)=0, "", VLOOKUP(Table2[[#This Row],[ID]], 'Full Data'!$C$2:$S$1469, 14, FALSE))</f>
        <v/>
      </c>
    </row>
    <row r="67" spans="1:15" x14ac:dyDescent="0.45">
      <c r="A67">
        <v>2023</v>
      </c>
      <c r="B67" t="s">
        <v>76</v>
      </c>
      <c r="C67" t="str">
        <f>_xlfn.CONCAT(Table2[[#This Row],[Team]],Table2[[#This Row],[year]])</f>
        <v>Missouri2023</v>
      </c>
      <c r="D67">
        <v>211.13</v>
      </c>
      <c r="E67">
        <f>_xlfn.RANK.EQ(Table2[[#This Row],[recruiting_score]], $D$2:$D$132, 0)</f>
        <v>34</v>
      </c>
      <c r="F67">
        <v>0.62050000000000005</v>
      </c>
      <c r="G67">
        <f>_xlfn.RANK.EQ(Table2[[#This Row],[transfer_portal_rating]], $F$2:$F$132, 0)</f>
        <v>10</v>
      </c>
      <c r="H67">
        <v>715.36</v>
      </c>
      <c r="I67">
        <f>_xlfn.RANK.EQ(Table2[[#This Row],[returning_talent]], $H$2:$H$132, 0)</f>
        <v>31</v>
      </c>
      <c r="J67">
        <v>221</v>
      </c>
      <c r="K67">
        <v>1470</v>
      </c>
      <c r="L67">
        <v>1866</v>
      </c>
      <c r="M67">
        <v>14.7</v>
      </c>
      <c r="N67" t="str">
        <f>_xlfn.CONCAT(VLOOKUP(Table2[[#This Row],[ID]], 'Full Data'!$C$2:$S$1469, 16, FALSE), " - ",VLOOKUP(Table2[[#This Row],[ID]], 'Full Data'!$C$2:$S$1469, 17, FALSE))</f>
        <v>11 - 2</v>
      </c>
      <c r="O67">
        <f>IF(VLOOKUP(Table2[[#This Row],[ID]], 'Full Data'!$C$2:$S$1469, 14, FALSE)=0, "", VLOOKUP(Table2[[#This Row],[ID]], 'Full Data'!$C$2:$S$1469, 14, FALSE))</f>
        <v>9</v>
      </c>
    </row>
    <row r="68" spans="1:15" x14ac:dyDescent="0.45">
      <c r="A68">
        <v>2023</v>
      </c>
      <c r="B68" t="s">
        <v>77</v>
      </c>
      <c r="C68" t="str">
        <f>_xlfn.CONCAT(Table2[[#This Row],[Team]],Table2[[#This Row],[year]])</f>
        <v>Navy2023</v>
      </c>
      <c r="D68">
        <v>67.03</v>
      </c>
      <c r="E68">
        <f>_xlfn.RANK.EQ(Table2[[#This Row],[recruiting_score]], $D$2:$D$132, 0)</f>
        <v>128</v>
      </c>
      <c r="F68">
        <v>-0.25666666666666699</v>
      </c>
      <c r="G68">
        <f>_xlfn.RANK.EQ(Table2[[#This Row],[transfer_portal_rating]], $F$2:$F$132, 0)</f>
        <v>118</v>
      </c>
      <c r="H68">
        <v>0</v>
      </c>
      <c r="I68">
        <f>_xlfn.RANK.EQ(Table2[[#This Row],[returning_talent]], $H$2:$H$132, 0)</f>
        <v>130</v>
      </c>
      <c r="J68">
        <v>106.3</v>
      </c>
      <c r="K68">
        <v>1457</v>
      </c>
      <c r="L68">
        <v>1302</v>
      </c>
      <c r="M68">
        <v>-11.4</v>
      </c>
      <c r="N68" t="str">
        <f>_xlfn.CONCAT(VLOOKUP(Table2[[#This Row],[ID]], 'Full Data'!$C$2:$S$1469, 16, FALSE), " - ",VLOOKUP(Table2[[#This Row],[ID]], 'Full Data'!$C$2:$S$1469, 17, FALSE))</f>
        <v>5 - 7</v>
      </c>
      <c r="O68" t="str">
        <f>IF(VLOOKUP(Table2[[#This Row],[ID]], 'Full Data'!$C$2:$S$1469, 14, FALSE)=0, "", VLOOKUP(Table2[[#This Row],[ID]], 'Full Data'!$C$2:$S$1469, 14, FALSE))</f>
        <v/>
      </c>
    </row>
    <row r="69" spans="1:15" x14ac:dyDescent="0.45">
      <c r="A69">
        <v>2023</v>
      </c>
      <c r="B69" t="s">
        <v>78</v>
      </c>
      <c r="C69" t="str">
        <f>_xlfn.CONCAT(Table2[[#This Row],[Team]],Table2[[#This Row],[year]])</f>
        <v>NC State2023</v>
      </c>
      <c r="D69">
        <v>204.08</v>
      </c>
      <c r="E69">
        <f>_xlfn.RANK.EQ(Table2[[#This Row],[recruiting_score]], $D$2:$D$132, 0)</f>
        <v>43</v>
      </c>
      <c r="F69">
        <v>0.35416666666666702</v>
      </c>
      <c r="G69">
        <f>_xlfn.RANK.EQ(Table2[[#This Row],[transfer_portal_rating]], $F$2:$F$132, 0)</f>
        <v>52</v>
      </c>
      <c r="H69">
        <v>686.19</v>
      </c>
      <c r="I69">
        <f>_xlfn.RANK.EQ(Table2[[#This Row],[returning_talent]], $H$2:$H$132, 0)</f>
        <v>35</v>
      </c>
      <c r="J69">
        <v>128.69999999999999</v>
      </c>
      <c r="K69">
        <v>1586</v>
      </c>
      <c r="L69">
        <v>1660</v>
      </c>
      <c r="M69">
        <v>7</v>
      </c>
      <c r="N69" t="str">
        <f>_xlfn.CONCAT(VLOOKUP(Table2[[#This Row],[ID]], 'Full Data'!$C$2:$S$1469, 16, FALSE), " - ",VLOOKUP(Table2[[#This Row],[ID]], 'Full Data'!$C$2:$S$1469, 17, FALSE))</f>
        <v>9 - 4</v>
      </c>
      <c r="O69">
        <f>IF(VLOOKUP(Table2[[#This Row],[ID]], 'Full Data'!$C$2:$S$1469, 14, FALSE)=0, "", VLOOKUP(Table2[[#This Row],[ID]], 'Full Data'!$C$2:$S$1469, 14, FALSE))</f>
        <v>19</v>
      </c>
    </row>
    <row r="70" spans="1:15" x14ac:dyDescent="0.45">
      <c r="A70">
        <v>2023</v>
      </c>
      <c r="B70" t="s">
        <v>79</v>
      </c>
      <c r="C70" t="str">
        <f>_xlfn.CONCAT(Table2[[#This Row],[Team]],Table2[[#This Row],[year]])</f>
        <v>Nebraska2023</v>
      </c>
      <c r="D70">
        <v>224.12</v>
      </c>
      <c r="E70">
        <f>_xlfn.RANK.EQ(Table2[[#This Row],[recruiting_score]], $D$2:$D$132, 0)</f>
        <v>25</v>
      </c>
      <c r="F70">
        <v>0.52206043956044001</v>
      </c>
      <c r="G70">
        <f>_xlfn.RANK.EQ(Table2[[#This Row],[transfer_portal_rating]], $F$2:$F$132, 0)</f>
        <v>24</v>
      </c>
      <c r="H70">
        <v>752.12</v>
      </c>
      <c r="I70">
        <f>_xlfn.RANK.EQ(Table2[[#This Row],[returning_talent]], $H$2:$H$132, 0)</f>
        <v>24</v>
      </c>
      <c r="J70">
        <v>55.4</v>
      </c>
      <c r="K70">
        <v>1532</v>
      </c>
      <c r="L70">
        <v>1511</v>
      </c>
      <c r="M70">
        <v>1.3</v>
      </c>
      <c r="N70" t="str">
        <f>_xlfn.CONCAT(VLOOKUP(Table2[[#This Row],[ID]], 'Full Data'!$C$2:$S$1469, 16, FALSE), " - ",VLOOKUP(Table2[[#This Row],[ID]], 'Full Data'!$C$2:$S$1469, 17, FALSE))</f>
        <v>5 - 7</v>
      </c>
      <c r="O70" t="str">
        <f>IF(VLOOKUP(Table2[[#This Row],[ID]], 'Full Data'!$C$2:$S$1469, 14, FALSE)=0, "", VLOOKUP(Table2[[#This Row],[ID]], 'Full Data'!$C$2:$S$1469, 14, FALSE))</f>
        <v/>
      </c>
    </row>
    <row r="71" spans="1:15" x14ac:dyDescent="0.45">
      <c r="A71">
        <v>2023</v>
      </c>
      <c r="B71" t="s">
        <v>80</v>
      </c>
      <c r="C71" t="str">
        <f>_xlfn.CONCAT(Table2[[#This Row],[Team]],Table2[[#This Row],[year]])</f>
        <v>Nevada2023</v>
      </c>
      <c r="D71">
        <v>126.82</v>
      </c>
      <c r="E71">
        <f>_xlfn.RANK.EQ(Table2[[#This Row],[recruiting_score]], $D$2:$D$132, 0)</f>
        <v>105</v>
      </c>
      <c r="F71">
        <v>-2.3076923076923201E-3</v>
      </c>
      <c r="G71">
        <f>_xlfn.RANK.EQ(Table2[[#This Row],[transfer_portal_rating]], $F$2:$F$132, 0)</f>
        <v>86</v>
      </c>
      <c r="H71">
        <v>416.44</v>
      </c>
      <c r="I71">
        <f>_xlfn.RANK.EQ(Table2[[#This Row],[returning_talent]], $H$2:$H$132, 0)</f>
        <v>105</v>
      </c>
      <c r="J71">
        <v>33.799999999999997</v>
      </c>
      <c r="K71">
        <v>1236</v>
      </c>
      <c r="L71">
        <v>1083</v>
      </c>
      <c r="M71">
        <v>-17</v>
      </c>
      <c r="N71" t="str">
        <f>_xlfn.CONCAT(VLOOKUP(Table2[[#This Row],[ID]], 'Full Data'!$C$2:$S$1469, 16, FALSE), " - ",VLOOKUP(Table2[[#This Row],[ID]], 'Full Data'!$C$2:$S$1469, 17, FALSE))</f>
        <v>2 - 10</v>
      </c>
      <c r="O71" t="str">
        <f>IF(VLOOKUP(Table2[[#This Row],[ID]], 'Full Data'!$C$2:$S$1469, 14, FALSE)=0, "", VLOOKUP(Table2[[#This Row],[ID]], 'Full Data'!$C$2:$S$1469, 14, FALSE))</f>
        <v/>
      </c>
    </row>
    <row r="72" spans="1:15" x14ac:dyDescent="0.45">
      <c r="A72">
        <v>2023</v>
      </c>
      <c r="B72" t="s">
        <v>81</v>
      </c>
      <c r="C72" t="str">
        <f>_xlfn.CONCAT(Table2[[#This Row],[Team]],Table2[[#This Row],[year]])</f>
        <v>New Mexico2023</v>
      </c>
      <c r="D72">
        <v>72.37</v>
      </c>
      <c r="E72">
        <f>_xlfn.RANK.EQ(Table2[[#This Row],[recruiting_score]], $D$2:$D$132, 0)</f>
        <v>126</v>
      </c>
      <c r="F72">
        <v>-4.0462184873949598E-2</v>
      </c>
      <c r="G72">
        <f>_xlfn.RANK.EQ(Table2[[#This Row],[transfer_portal_rating]], $F$2:$F$132, 0)</f>
        <v>90</v>
      </c>
      <c r="H72">
        <v>312.79000000000002</v>
      </c>
      <c r="I72">
        <f>_xlfn.RANK.EQ(Table2[[#This Row],[returning_talent]], $H$2:$H$132, 0)</f>
        <v>121</v>
      </c>
      <c r="J72">
        <v>18.899999999999999</v>
      </c>
      <c r="K72">
        <v>1031</v>
      </c>
      <c r="L72">
        <v>1102</v>
      </c>
      <c r="M72">
        <v>-11.1</v>
      </c>
      <c r="N72" t="str">
        <f>_xlfn.CONCAT(VLOOKUP(Table2[[#This Row],[ID]], 'Full Data'!$C$2:$S$1469, 16, FALSE), " - ",VLOOKUP(Table2[[#This Row],[ID]], 'Full Data'!$C$2:$S$1469, 17, FALSE))</f>
        <v>4 - 8</v>
      </c>
      <c r="O72" t="str">
        <f>IF(VLOOKUP(Table2[[#This Row],[ID]], 'Full Data'!$C$2:$S$1469, 14, FALSE)=0, "", VLOOKUP(Table2[[#This Row],[ID]], 'Full Data'!$C$2:$S$1469, 14, FALSE))</f>
        <v/>
      </c>
    </row>
    <row r="73" spans="1:15" x14ac:dyDescent="0.45">
      <c r="A73">
        <v>2023</v>
      </c>
      <c r="B73" t="s">
        <v>82</v>
      </c>
      <c r="C73" t="str">
        <f>_xlfn.CONCAT(Table2[[#This Row],[Team]],Table2[[#This Row],[year]])</f>
        <v>New Mexico State2023</v>
      </c>
      <c r="D73">
        <v>116.57</v>
      </c>
      <c r="E73">
        <f>_xlfn.RANK.EQ(Table2[[#This Row],[recruiting_score]], $D$2:$D$132, 0)</f>
        <v>111</v>
      </c>
      <c r="F73">
        <v>-0.11571428571428601</v>
      </c>
      <c r="G73">
        <f>_xlfn.RANK.EQ(Table2[[#This Row],[transfer_portal_rating]], $F$2:$F$132, 0)</f>
        <v>102</v>
      </c>
      <c r="H73">
        <v>189.37</v>
      </c>
      <c r="I73">
        <f>_xlfn.RANK.EQ(Table2[[#This Row],[returning_talent]], $H$2:$H$132, 0)</f>
        <v>126</v>
      </c>
      <c r="J73">
        <v>260.7</v>
      </c>
      <c r="K73">
        <v>1233</v>
      </c>
      <c r="L73">
        <v>1399</v>
      </c>
      <c r="M73">
        <v>-3</v>
      </c>
      <c r="N73" t="str">
        <f>_xlfn.CONCAT(VLOOKUP(Table2[[#This Row],[ID]], 'Full Data'!$C$2:$S$1469, 16, FALSE), " - ",VLOOKUP(Table2[[#This Row],[ID]], 'Full Data'!$C$2:$S$1469, 17, FALSE))</f>
        <v>10 - 5</v>
      </c>
      <c r="O73" t="str">
        <f>IF(VLOOKUP(Table2[[#This Row],[ID]], 'Full Data'!$C$2:$S$1469, 14, FALSE)=0, "", VLOOKUP(Table2[[#This Row],[ID]], 'Full Data'!$C$2:$S$1469, 14, FALSE))</f>
        <v/>
      </c>
    </row>
    <row r="74" spans="1:15" x14ac:dyDescent="0.45">
      <c r="A74">
        <v>2023</v>
      </c>
      <c r="B74" t="s">
        <v>83</v>
      </c>
      <c r="C74" t="str">
        <f>_xlfn.CONCAT(Table2[[#This Row],[Team]],Table2[[#This Row],[year]])</f>
        <v>North Carolina2023</v>
      </c>
      <c r="D74">
        <v>219.35</v>
      </c>
      <c r="E74">
        <f>_xlfn.RANK.EQ(Table2[[#This Row],[recruiting_score]], $D$2:$D$132, 0)</f>
        <v>30</v>
      </c>
      <c r="F74">
        <v>0.40811111111111098</v>
      </c>
      <c r="G74">
        <f>_xlfn.RANK.EQ(Table2[[#This Row],[transfer_portal_rating]], $F$2:$F$132, 0)</f>
        <v>45</v>
      </c>
      <c r="H74">
        <v>812.94</v>
      </c>
      <c r="I74">
        <f>_xlfn.RANK.EQ(Table2[[#This Row],[returning_talent]], $H$2:$H$132, 0)</f>
        <v>16</v>
      </c>
      <c r="J74">
        <v>491.2</v>
      </c>
      <c r="K74">
        <v>1559</v>
      </c>
      <c r="L74">
        <v>1569</v>
      </c>
      <c r="M74">
        <v>8.8000000000000007</v>
      </c>
      <c r="N74" t="str">
        <f>_xlfn.CONCAT(VLOOKUP(Table2[[#This Row],[ID]], 'Full Data'!$C$2:$S$1469, 16, FALSE), " - ",VLOOKUP(Table2[[#This Row],[ID]], 'Full Data'!$C$2:$S$1469, 17, FALSE))</f>
        <v>8 - 5</v>
      </c>
      <c r="O74" t="str">
        <f>IF(VLOOKUP(Table2[[#This Row],[ID]], 'Full Data'!$C$2:$S$1469, 14, FALSE)=0, "", VLOOKUP(Table2[[#This Row],[ID]], 'Full Data'!$C$2:$S$1469, 14, FALSE))</f>
        <v/>
      </c>
    </row>
    <row r="75" spans="1:15" x14ac:dyDescent="0.45">
      <c r="A75">
        <v>2023</v>
      </c>
      <c r="B75" t="s">
        <v>84</v>
      </c>
      <c r="C75" t="str">
        <f>_xlfn.CONCAT(Table2[[#This Row],[Team]],Table2[[#This Row],[year]])</f>
        <v>Northern Illinois2023</v>
      </c>
      <c r="D75">
        <v>131.18</v>
      </c>
      <c r="E75">
        <f>_xlfn.RANK.EQ(Table2[[#This Row],[recruiting_score]], $D$2:$D$132, 0)</f>
        <v>101</v>
      </c>
      <c r="F75">
        <v>-0.31181818181818199</v>
      </c>
      <c r="G75">
        <f>_xlfn.RANK.EQ(Table2[[#This Row],[transfer_portal_rating]], $F$2:$F$132, 0)</f>
        <v>122</v>
      </c>
      <c r="H75">
        <v>409.86</v>
      </c>
      <c r="I75">
        <f>_xlfn.RANK.EQ(Table2[[#This Row],[returning_talent]], $H$2:$H$132, 0)</f>
        <v>109</v>
      </c>
      <c r="J75">
        <v>213.3</v>
      </c>
      <c r="K75">
        <v>1207</v>
      </c>
      <c r="L75">
        <v>1420</v>
      </c>
      <c r="M75">
        <v>-8.8000000000000007</v>
      </c>
      <c r="N75" t="str">
        <f>_xlfn.CONCAT(VLOOKUP(Table2[[#This Row],[ID]], 'Full Data'!$C$2:$S$1469, 16, FALSE), " - ",VLOOKUP(Table2[[#This Row],[ID]], 'Full Data'!$C$2:$S$1469, 17, FALSE))</f>
        <v>7 - 6</v>
      </c>
      <c r="O75" t="str">
        <f>IF(VLOOKUP(Table2[[#This Row],[ID]], 'Full Data'!$C$2:$S$1469, 14, FALSE)=0, "", VLOOKUP(Table2[[#This Row],[ID]], 'Full Data'!$C$2:$S$1469, 14, FALSE))</f>
        <v/>
      </c>
    </row>
    <row r="76" spans="1:15" x14ac:dyDescent="0.45">
      <c r="A76">
        <v>2023</v>
      </c>
      <c r="B76" t="s">
        <v>85</v>
      </c>
      <c r="C76" t="str">
        <f>_xlfn.CONCAT(Table2[[#This Row],[Team]],Table2[[#This Row],[year]])</f>
        <v>North Texas2023</v>
      </c>
      <c r="D76">
        <v>137.97999999999999</v>
      </c>
      <c r="E76">
        <f>_xlfn.RANK.EQ(Table2[[#This Row],[recruiting_score]], $D$2:$D$132, 0)</f>
        <v>97</v>
      </c>
      <c r="F76">
        <v>-0.41</v>
      </c>
      <c r="G76">
        <f>_xlfn.RANK.EQ(Table2[[#This Row],[transfer_portal_rating]], $F$2:$F$132, 0)</f>
        <v>128</v>
      </c>
      <c r="H76">
        <v>504.97</v>
      </c>
      <c r="I76">
        <f>_xlfn.RANK.EQ(Table2[[#This Row],[returning_talent]], $H$2:$H$132, 0)</f>
        <v>77</v>
      </c>
      <c r="J76">
        <v>178.6</v>
      </c>
      <c r="K76">
        <v>1458</v>
      </c>
      <c r="L76">
        <v>1369</v>
      </c>
      <c r="M76">
        <v>-9.6</v>
      </c>
      <c r="N76" t="str">
        <f>_xlfn.CONCAT(VLOOKUP(Table2[[#This Row],[ID]], 'Full Data'!$C$2:$S$1469, 16, FALSE), " - ",VLOOKUP(Table2[[#This Row],[ID]], 'Full Data'!$C$2:$S$1469, 17, FALSE))</f>
        <v>5 - 7</v>
      </c>
      <c r="O76" t="str">
        <f>IF(VLOOKUP(Table2[[#This Row],[ID]], 'Full Data'!$C$2:$S$1469, 14, FALSE)=0, "", VLOOKUP(Table2[[#This Row],[ID]], 'Full Data'!$C$2:$S$1469, 14, FALSE))</f>
        <v/>
      </c>
    </row>
    <row r="77" spans="1:15" x14ac:dyDescent="0.45">
      <c r="A77">
        <v>2023</v>
      </c>
      <c r="B77" t="s">
        <v>86</v>
      </c>
      <c r="C77" t="str">
        <f>_xlfn.CONCAT(Table2[[#This Row],[Team]],Table2[[#This Row],[year]])</f>
        <v>Northwestern2023</v>
      </c>
      <c r="D77">
        <v>200.11</v>
      </c>
      <c r="E77">
        <f>_xlfn.RANK.EQ(Table2[[#This Row],[recruiting_score]], $D$2:$D$132, 0)</f>
        <v>47</v>
      </c>
      <c r="F77">
        <v>0.54374999999999996</v>
      </c>
      <c r="G77">
        <f>_xlfn.RANK.EQ(Table2[[#This Row],[transfer_portal_rating]], $F$2:$F$132, 0)</f>
        <v>20</v>
      </c>
      <c r="H77">
        <v>653.48</v>
      </c>
      <c r="I77">
        <f>_xlfn.RANK.EQ(Table2[[#This Row],[returning_talent]], $H$2:$H$132, 0)</f>
        <v>46</v>
      </c>
      <c r="J77">
        <v>170.3</v>
      </c>
      <c r="K77">
        <v>1257</v>
      </c>
      <c r="L77">
        <v>1498</v>
      </c>
      <c r="M77">
        <v>-0.3</v>
      </c>
      <c r="N77" t="str">
        <f>_xlfn.CONCAT(VLOOKUP(Table2[[#This Row],[ID]], 'Full Data'!$C$2:$S$1469, 16, FALSE), " - ",VLOOKUP(Table2[[#This Row],[ID]], 'Full Data'!$C$2:$S$1469, 17, FALSE))</f>
        <v>8 - 5</v>
      </c>
      <c r="O77" t="str">
        <f>IF(VLOOKUP(Table2[[#This Row],[ID]], 'Full Data'!$C$2:$S$1469, 14, FALSE)=0, "", VLOOKUP(Table2[[#This Row],[ID]], 'Full Data'!$C$2:$S$1469, 14, FALSE))</f>
        <v/>
      </c>
    </row>
    <row r="78" spans="1:15" x14ac:dyDescent="0.45">
      <c r="A78">
        <v>2023</v>
      </c>
      <c r="B78" t="s">
        <v>87</v>
      </c>
      <c r="C78" t="str">
        <f>_xlfn.CONCAT(Table2[[#This Row],[Team]],Table2[[#This Row],[year]])</f>
        <v>Notre Dame2023</v>
      </c>
      <c r="D78">
        <v>272.74</v>
      </c>
      <c r="E78">
        <f>_xlfn.RANK.EQ(Table2[[#This Row],[recruiting_score]], $D$2:$D$132, 0)</f>
        <v>12</v>
      </c>
      <c r="F78">
        <v>0.15883116883116899</v>
      </c>
      <c r="G78">
        <f>_xlfn.RANK.EQ(Table2[[#This Row],[transfer_portal_rating]], $F$2:$F$132, 0)</f>
        <v>71</v>
      </c>
      <c r="H78">
        <v>866.48</v>
      </c>
      <c r="I78">
        <f>_xlfn.RANK.EQ(Table2[[#This Row],[returning_talent]], $H$2:$H$132, 0)</f>
        <v>10</v>
      </c>
      <c r="J78">
        <v>133</v>
      </c>
      <c r="K78">
        <v>1850</v>
      </c>
      <c r="L78">
        <v>2077</v>
      </c>
      <c r="M78">
        <v>18.3</v>
      </c>
      <c r="N78" t="str">
        <f>_xlfn.CONCAT(VLOOKUP(Table2[[#This Row],[ID]], 'Full Data'!$C$2:$S$1469, 16, FALSE), " - ",VLOOKUP(Table2[[#This Row],[ID]], 'Full Data'!$C$2:$S$1469, 17, FALSE))</f>
        <v>10 - 3</v>
      </c>
      <c r="O78">
        <f>IF(VLOOKUP(Table2[[#This Row],[ID]], 'Full Data'!$C$2:$S$1469, 14, FALSE)=0, "", VLOOKUP(Table2[[#This Row],[ID]], 'Full Data'!$C$2:$S$1469, 14, FALSE))</f>
        <v>15</v>
      </c>
    </row>
    <row r="79" spans="1:15" x14ac:dyDescent="0.45">
      <c r="A79">
        <v>2023</v>
      </c>
      <c r="B79" t="s">
        <v>88</v>
      </c>
      <c r="C79" t="str">
        <f>_xlfn.CONCAT(Table2[[#This Row],[Team]],Table2[[#This Row],[year]])</f>
        <v>Ohio2023</v>
      </c>
      <c r="D79">
        <v>140.79</v>
      </c>
      <c r="E79">
        <f>_xlfn.RANK.EQ(Table2[[#This Row],[recruiting_score]], $D$2:$D$132, 0)</f>
        <v>95</v>
      </c>
      <c r="F79">
        <v>-0.27500000000000002</v>
      </c>
      <c r="G79">
        <f>_xlfn.RANK.EQ(Table2[[#This Row],[transfer_portal_rating]], $F$2:$F$132, 0)</f>
        <v>119</v>
      </c>
      <c r="H79">
        <v>365.74</v>
      </c>
      <c r="I79">
        <f>_xlfn.RANK.EQ(Table2[[#This Row],[returning_talent]], $H$2:$H$132, 0)</f>
        <v>118</v>
      </c>
      <c r="J79">
        <v>430.4</v>
      </c>
      <c r="K79">
        <v>1474</v>
      </c>
      <c r="L79">
        <v>1533</v>
      </c>
      <c r="M79">
        <v>-5.8</v>
      </c>
      <c r="N79" t="str">
        <f>_xlfn.CONCAT(VLOOKUP(Table2[[#This Row],[ID]], 'Full Data'!$C$2:$S$1469, 16, FALSE), " - ",VLOOKUP(Table2[[#This Row],[ID]], 'Full Data'!$C$2:$S$1469, 17, FALSE))</f>
        <v>10 - 3</v>
      </c>
      <c r="O79" t="str">
        <f>IF(VLOOKUP(Table2[[#This Row],[ID]], 'Full Data'!$C$2:$S$1469, 14, FALSE)=0, "", VLOOKUP(Table2[[#This Row],[ID]], 'Full Data'!$C$2:$S$1469, 14, FALSE))</f>
        <v/>
      </c>
    </row>
    <row r="80" spans="1:15" x14ac:dyDescent="0.45">
      <c r="A80">
        <v>2023</v>
      </c>
      <c r="B80" t="s">
        <v>89</v>
      </c>
      <c r="C80" t="str">
        <f>_xlfn.CONCAT(Table2[[#This Row],[Team]],Table2[[#This Row],[year]])</f>
        <v>Ohio State2023</v>
      </c>
      <c r="D80">
        <v>288.98</v>
      </c>
      <c r="E80">
        <f>_xlfn.RANK.EQ(Table2[[#This Row],[recruiting_score]], $D$2:$D$132, 0)</f>
        <v>5</v>
      </c>
      <c r="F80">
        <v>0.102916666666667</v>
      </c>
      <c r="G80">
        <f>_xlfn.RANK.EQ(Table2[[#This Row],[transfer_portal_rating]], $F$2:$F$132, 0)</f>
        <v>74</v>
      </c>
      <c r="H80">
        <v>983.14</v>
      </c>
      <c r="I80">
        <f>_xlfn.RANK.EQ(Table2[[#This Row],[returning_talent]], $H$2:$H$132, 0)</f>
        <v>3</v>
      </c>
      <c r="J80">
        <v>397.3</v>
      </c>
      <c r="K80">
        <v>2107</v>
      </c>
      <c r="L80">
        <v>2065</v>
      </c>
      <c r="M80">
        <v>23.4</v>
      </c>
      <c r="N80" t="str">
        <f>_xlfn.CONCAT(VLOOKUP(Table2[[#This Row],[ID]], 'Full Data'!$C$2:$S$1469, 16, FALSE), " - ",VLOOKUP(Table2[[#This Row],[ID]], 'Full Data'!$C$2:$S$1469, 17, FALSE))</f>
        <v>11 - 2</v>
      </c>
      <c r="O80">
        <f>IF(VLOOKUP(Table2[[#This Row],[ID]], 'Full Data'!$C$2:$S$1469, 14, FALSE)=0, "", VLOOKUP(Table2[[#This Row],[ID]], 'Full Data'!$C$2:$S$1469, 14, FALSE))</f>
        <v>7</v>
      </c>
    </row>
    <row r="81" spans="1:15" x14ac:dyDescent="0.45">
      <c r="A81">
        <v>2023</v>
      </c>
      <c r="B81" t="s">
        <v>90</v>
      </c>
      <c r="C81" t="str">
        <f>_xlfn.CONCAT(Table2[[#This Row],[Team]],Table2[[#This Row],[year]])</f>
        <v>Oklahoma2023</v>
      </c>
      <c r="D81">
        <v>289.02999999999997</v>
      </c>
      <c r="E81">
        <f>_xlfn.RANK.EQ(Table2[[#This Row],[recruiting_score]], $D$2:$D$132, 0)</f>
        <v>4</v>
      </c>
      <c r="F81">
        <v>0.49851851851851903</v>
      </c>
      <c r="G81">
        <f>_xlfn.RANK.EQ(Table2[[#This Row],[transfer_portal_rating]], $F$2:$F$132, 0)</f>
        <v>30</v>
      </c>
      <c r="H81">
        <v>870.34</v>
      </c>
      <c r="I81">
        <f>_xlfn.RANK.EQ(Table2[[#This Row],[returning_talent]], $H$2:$H$132, 0)</f>
        <v>9</v>
      </c>
      <c r="J81">
        <v>220.7</v>
      </c>
      <c r="K81">
        <v>1662</v>
      </c>
      <c r="L81">
        <v>1930</v>
      </c>
      <c r="M81">
        <v>19.100000000000001</v>
      </c>
      <c r="N81" t="str">
        <f>_xlfn.CONCAT(VLOOKUP(Table2[[#This Row],[ID]], 'Full Data'!$C$2:$S$1469, 16, FALSE), " - ",VLOOKUP(Table2[[#This Row],[ID]], 'Full Data'!$C$2:$S$1469, 17, FALSE))</f>
        <v>10 - 3</v>
      </c>
      <c r="O81">
        <f>IF(VLOOKUP(Table2[[#This Row],[ID]], 'Full Data'!$C$2:$S$1469, 14, FALSE)=0, "", VLOOKUP(Table2[[#This Row],[ID]], 'Full Data'!$C$2:$S$1469, 14, FALSE))</f>
        <v>12</v>
      </c>
    </row>
    <row r="82" spans="1:15" x14ac:dyDescent="0.45">
      <c r="A82">
        <v>2023</v>
      </c>
      <c r="B82" t="s">
        <v>91</v>
      </c>
      <c r="C82" t="str">
        <f>_xlfn.CONCAT(Table2[[#This Row],[Team]],Table2[[#This Row],[year]])</f>
        <v>Oklahoma State2023</v>
      </c>
      <c r="D82">
        <v>193.19</v>
      </c>
      <c r="E82">
        <f>_xlfn.RANK.EQ(Table2[[#This Row],[recruiting_score]], $D$2:$D$132, 0)</f>
        <v>54</v>
      </c>
      <c r="F82">
        <v>0.36133603238866402</v>
      </c>
      <c r="G82">
        <f>_xlfn.RANK.EQ(Table2[[#This Row],[transfer_portal_rating]], $F$2:$F$132, 0)</f>
        <v>50</v>
      </c>
      <c r="H82">
        <v>670.53</v>
      </c>
      <c r="I82">
        <f>_xlfn.RANK.EQ(Table2[[#This Row],[returning_talent]], $H$2:$H$132, 0)</f>
        <v>39</v>
      </c>
      <c r="J82">
        <v>109.2</v>
      </c>
      <c r="K82">
        <v>1545</v>
      </c>
      <c r="L82">
        <v>1533</v>
      </c>
      <c r="M82">
        <v>6.1</v>
      </c>
      <c r="N82" t="str">
        <f>_xlfn.CONCAT(VLOOKUP(Table2[[#This Row],[ID]], 'Full Data'!$C$2:$S$1469, 16, FALSE), " - ",VLOOKUP(Table2[[#This Row],[ID]], 'Full Data'!$C$2:$S$1469, 17, FALSE))</f>
        <v>10 - 4</v>
      </c>
      <c r="O82">
        <f>IF(VLOOKUP(Table2[[#This Row],[ID]], 'Full Data'!$C$2:$S$1469, 14, FALSE)=0, "", VLOOKUP(Table2[[#This Row],[ID]], 'Full Data'!$C$2:$S$1469, 14, FALSE))</f>
        <v>22</v>
      </c>
    </row>
    <row r="83" spans="1:15" x14ac:dyDescent="0.45">
      <c r="A83">
        <v>2023</v>
      </c>
      <c r="B83" t="s">
        <v>92</v>
      </c>
      <c r="C83" t="str">
        <f>_xlfn.CONCAT(Table2[[#This Row],[Team]],Table2[[#This Row],[year]])</f>
        <v>Old Dominion2023</v>
      </c>
      <c r="D83">
        <v>95.13</v>
      </c>
      <c r="E83">
        <f>_xlfn.RANK.EQ(Table2[[#This Row],[recruiting_score]], $D$2:$D$132, 0)</f>
        <v>120</v>
      </c>
      <c r="F83">
        <v>-0.30349999999999999</v>
      </c>
      <c r="G83">
        <f>_xlfn.RANK.EQ(Table2[[#This Row],[transfer_portal_rating]], $F$2:$F$132, 0)</f>
        <v>121</v>
      </c>
      <c r="H83">
        <v>438.06</v>
      </c>
      <c r="I83">
        <f>_xlfn.RANK.EQ(Table2[[#This Row],[returning_talent]], $H$2:$H$132, 0)</f>
        <v>100</v>
      </c>
      <c r="J83">
        <v>65.7</v>
      </c>
      <c r="K83">
        <v>1314</v>
      </c>
      <c r="L83">
        <v>1359</v>
      </c>
      <c r="M83">
        <v>-8.6999999999999993</v>
      </c>
      <c r="N83" t="str">
        <f>_xlfn.CONCAT(VLOOKUP(Table2[[#This Row],[ID]], 'Full Data'!$C$2:$S$1469, 16, FALSE), " - ",VLOOKUP(Table2[[#This Row],[ID]], 'Full Data'!$C$2:$S$1469, 17, FALSE))</f>
        <v>6 - 7</v>
      </c>
      <c r="O83" t="str">
        <f>IF(VLOOKUP(Table2[[#This Row],[ID]], 'Full Data'!$C$2:$S$1469, 14, FALSE)=0, "", VLOOKUP(Table2[[#This Row],[ID]], 'Full Data'!$C$2:$S$1469, 14, FALSE))</f>
        <v/>
      </c>
    </row>
    <row r="84" spans="1:15" x14ac:dyDescent="0.45">
      <c r="A84">
        <v>2023</v>
      </c>
      <c r="B84" t="s">
        <v>93</v>
      </c>
      <c r="C84" t="str">
        <f>_xlfn.CONCAT(Table2[[#This Row],[Team]],Table2[[#This Row],[year]])</f>
        <v>Ole Miss2023</v>
      </c>
      <c r="D84">
        <v>227.96</v>
      </c>
      <c r="E84">
        <f>_xlfn.RANK.EQ(Table2[[#This Row],[recruiting_score]], $D$2:$D$132, 0)</f>
        <v>23</v>
      </c>
      <c r="F84">
        <v>0.349263157894737</v>
      </c>
      <c r="G84">
        <f>_xlfn.RANK.EQ(Table2[[#This Row],[transfer_portal_rating]], $F$2:$F$132, 0)</f>
        <v>54</v>
      </c>
      <c r="H84">
        <v>757.39</v>
      </c>
      <c r="I84">
        <f>_xlfn.RANK.EQ(Table2[[#This Row],[returning_talent]], $H$2:$H$132, 0)</f>
        <v>23</v>
      </c>
      <c r="J84">
        <v>324.7</v>
      </c>
      <c r="K84">
        <v>1634</v>
      </c>
      <c r="L84">
        <v>1737</v>
      </c>
      <c r="M84">
        <v>14</v>
      </c>
      <c r="N84" t="str">
        <f>_xlfn.CONCAT(VLOOKUP(Table2[[#This Row],[ID]], 'Full Data'!$C$2:$S$1469, 16, FALSE), " - ",VLOOKUP(Table2[[#This Row],[ID]], 'Full Data'!$C$2:$S$1469, 17, FALSE))</f>
        <v>11 - 2</v>
      </c>
      <c r="O84">
        <f>IF(VLOOKUP(Table2[[#This Row],[ID]], 'Full Data'!$C$2:$S$1469, 14, FALSE)=0, "", VLOOKUP(Table2[[#This Row],[ID]], 'Full Data'!$C$2:$S$1469, 14, FALSE))</f>
        <v>11</v>
      </c>
    </row>
    <row r="85" spans="1:15" x14ac:dyDescent="0.45">
      <c r="A85">
        <v>2023</v>
      </c>
      <c r="B85" t="s">
        <v>94</v>
      </c>
      <c r="C85" t="str">
        <f>_xlfn.CONCAT(Table2[[#This Row],[Team]],Table2[[#This Row],[year]])</f>
        <v>Oregon2023</v>
      </c>
      <c r="D85">
        <v>278.44</v>
      </c>
      <c r="E85">
        <f>_xlfn.RANK.EQ(Table2[[#This Row],[recruiting_score]], $D$2:$D$132, 0)</f>
        <v>9</v>
      </c>
      <c r="F85">
        <v>0.44349019607843099</v>
      </c>
      <c r="G85">
        <f>_xlfn.RANK.EQ(Table2[[#This Row],[transfer_portal_rating]], $F$2:$F$132, 0)</f>
        <v>40</v>
      </c>
      <c r="H85">
        <v>877.93</v>
      </c>
      <c r="I85">
        <f>_xlfn.RANK.EQ(Table2[[#This Row],[returning_talent]], $H$2:$H$132, 0)</f>
        <v>7</v>
      </c>
      <c r="J85">
        <v>441.7</v>
      </c>
      <c r="K85">
        <v>1724</v>
      </c>
      <c r="L85">
        <v>2106</v>
      </c>
      <c r="M85">
        <v>22.3</v>
      </c>
      <c r="N85" t="str">
        <f>_xlfn.CONCAT(VLOOKUP(Table2[[#This Row],[ID]], 'Full Data'!$C$2:$S$1469, 16, FALSE), " - ",VLOOKUP(Table2[[#This Row],[ID]], 'Full Data'!$C$2:$S$1469, 17, FALSE))</f>
        <v>12 - 2</v>
      </c>
      <c r="O85">
        <f>IF(VLOOKUP(Table2[[#This Row],[ID]], 'Full Data'!$C$2:$S$1469, 14, FALSE)=0, "", VLOOKUP(Table2[[#This Row],[ID]], 'Full Data'!$C$2:$S$1469, 14, FALSE))</f>
        <v>8</v>
      </c>
    </row>
    <row r="86" spans="1:15" x14ac:dyDescent="0.45">
      <c r="A86">
        <v>2023</v>
      </c>
      <c r="B86" t="s">
        <v>95</v>
      </c>
      <c r="C86" t="str">
        <f>_xlfn.CONCAT(Table2[[#This Row],[Team]],Table2[[#This Row],[year]])</f>
        <v>Oregon State2023</v>
      </c>
      <c r="D86">
        <v>198.88</v>
      </c>
      <c r="E86">
        <f>_xlfn.RANK.EQ(Table2[[#This Row],[recruiting_score]], $D$2:$D$132, 0)</f>
        <v>49</v>
      </c>
      <c r="F86">
        <v>0.246984126984127</v>
      </c>
      <c r="G86">
        <f>_xlfn.RANK.EQ(Table2[[#This Row],[transfer_portal_rating]], $F$2:$F$132, 0)</f>
        <v>66</v>
      </c>
      <c r="H86">
        <v>635.88</v>
      </c>
      <c r="I86">
        <f>_xlfn.RANK.EQ(Table2[[#This Row],[returning_talent]], $H$2:$H$132, 0)</f>
        <v>54</v>
      </c>
      <c r="J86">
        <v>251</v>
      </c>
      <c r="K86">
        <v>1793</v>
      </c>
      <c r="L86">
        <v>1722</v>
      </c>
      <c r="M86">
        <v>15.3</v>
      </c>
      <c r="N86" t="str">
        <f>_xlfn.CONCAT(VLOOKUP(Table2[[#This Row],[ID]], 'Full Data'!$C$2:$S$1469, 16, FALSE), " - ",VLOOKUP(Table2[[#This Row],[ID]], 'Full Data'!$C$2:$S$1469, 17, FALSE))</f>
        <v>8 - 5</v>
      </c>
      <c r="O86">
        <f>IF(VLOOKUP(Table2[[#This Row],[ID]], 'Full Data'!$C$2:$S$1469, 14, FALSE)=0, "", VLOOKUP(Table2[[#This Row],[ID]], 'Full Data'!$C$2:$S$1469, 14, FALSE))</f>
        <v>21</v>
      </c>
    </row>
    <row r="87" spans="1:15" x14ac:dyDescent="0.45">
      <c r="A87">
        <v>2023</v>
      </c>
      <c r="B87" t="s">
        <v>96</v>
      </c>
      <c r="C87" t="str">
        <f>_xlfn.CONCAT(Table2[[#This Row],[Team]],Table2[[#This Row],[year]])</f>
        <v>Penn State2023</v>
      </c>
      <c r="D87">
        <v>270.10000000000002</v>
      </c>
      <c r="E87">
        <f>_xlfn.RANK.EQ(Table2[[#This Row],[recruiting_score]], $D$2:$D$132, 0)</f>
        <v>14</v>
      </c>
      <c r="F87">
        <v>0.29380952380952402</v>
      </c>
      <c r="G87">
        <f>_xlfn.RANK.EQ(Table2[[#This Row],[transfer_portal_rating]], $F$2:$F$132, 0)</f>
        <v>60</v>
      </c>
      <c r="H87">
        <v>830.44</v>
      </c>
      <c r="I87">
        <f>_xlfn.RANK.EQ(Table2[[#This Row],[returning_talent]], $H$2:$H$132, 0)</f>
        <v>15</v>
      </c>
      <c r="J87">
        <v>186.7</v>
      </c>
      <c r="K87">
        <v>2000</v>
      </c>
      <c r="L87">
        <v>2000</v>
      </c>
      <c r="M87">
        <v>22.8</v>
      </c>
      <c r="N87" t="str">
        <f>_xlfn.CONCAT(VLOOKUP(Table2[[#This Row],[ID]], 'Full Data'!$C$2:$S$1469, 16, FALSE), " - ",VLOOKUP(Table2[[#This Row],[ID]], 'Full Data'!$C$2:$S$1469, 17, FALSE))</f>
        <v>10 - 3</v>
      </c>
      <c r="O87">
        <f>IF(VLOOKUP(Table2[[#This Row],[ID]], 'Full Data'!$C$2:$S$1469, 14, FALSE)=0, "", VLOOKUP(Table2[[#This Row],[ID]], 'Full Data'!$C$2:$S$1469, 14, FALSE))</f>
        <v>10</v>
      </c>
    </row>
    <row r="88" spans="1:15" x14ac:dyDescent="0.45">
      <c r="A88">
        <v>2023</v>
      </c>
      <c r="B88" t="s">
        <v>97</v>
      </c>
      <c r="C88" t="str">
        <f>_xlfn.CONCAT(Table2[[#This Row],[Team]],Table2[[#This Row],[year]])</f>
        <v>Pittsburgh2023</v>
      </c>
      <c r="D88">
        <v>196.32</v>
      </c>
      <c r="E88">
        <f>_xlfn.RANK.EQ(Table2[[#This Row],[recruiting_score]], $D$2:$D$132, 0)</f>
        <v>51</v>
      </c>
      <c r="F88">
        <v>0.55978021978021997</v>
      </c>
      <c r="G88">
        <f>_xlfn.RANK.EQ(Table2[[#This Row],[transfer_portal_rating]], $F$2:$F$132, 0)</f>
        <v>16</v>
      </c>
      <c r="H88">
        <v>654.55999999999995</v>
      </c>
      <c r="I88">
        <f>_xlfn.RANK.EQ(Table2[[#This Row],[returning_talent]], $H$2:$H$132, 0)</f>
        <v>45</v>
      </c>
      <c r="J88">
        <v>130.80000000000001</v>
      </c>
      <c r="K88">
        <v>1687</v>
      </c>
      <c r="L88">
        <v>1404</v>
      </c>
      <c r="M88">
        <v>-3.3</v>
      </c>
      <c r="N88" t="str">
        <f>_xlfn.CONCAT(VLOOKUP(Table2[[#This Row],[ID]], 'Full Data'!$C$2:$S$1469, 16, FALSE), " - ",VLOOKUP(Table2[[#This Row],[ID]], 'Full Data'!$C$2:$S$1469, 17, FALSE))</f>
        <v>3 - 9</v>
      </c>
      <c r="O88" t="str">
        <f>IF(VLOOKUP(Table2[[#This Row],[ID]], 'Full Data'!$C$2:$S$1469, 14, FALSE)=0, "", VLOOKUP(Table2[[#This Row],[ID]], 'Full Data'!$C$2:$S$1469, 14, FALSE))</f>
        <v/>
      </c>
    </row>
    <row r="89" spans="1:15" x14ac:dyDescent="0.45">
      <c r="A89">
        <v>2023</v>
      </c>
      <c r="B89" t="s">
        <v>98</v>
      </c>
      <c r="C89" t="str">
        <f>_xlfn.CONCAT(Table2[[#This Row],[Team]],Table2[[#This Row],[year]])</f>
        <v>Purdue2023</v>
      </c>
      <c r="D89">
        <v>179.36</v>
      </c>
      <c r="E89">
        <f>_xlfn.RANK.EQ(Table2[[#This Row],[recruiting_score]], $D$2:$D$132, 0)</f>
        <v>68</v>
      </c>
      <c r="F89">
        <v>0.40353846153846201</v>
      </c>
      <c r="G89">
        <f>_xlfn.RANK.EQ(Table2[[#This Row],[transfer_portal_rating]], $F$2:$F$132, 0)</f>
        <v>47</v>
      </c>
      <c r="H89">
        <v>646.08000000000004</v>
      </c>
      <c r="I89">
        <f>_xlfn.RANK.EQ(Table2[[#This Row],[returning_talent]], $H$2:$H$132, 0)</f>
        <v>51</v>
      </c>
      <c r="J89">
        <v>156.9</v>
      </c>
      <c r="K89">
        <v>1460</v>
      </c>
      <c r="L89">
        <v>1489</v>
      </c>
      <c r="M89">
        <v>-1.9</v>
      </c>
      <c r="N89" t="str">
        <f>_xlfn.CONCAT(VLOOKUP(Table2[[#This Row],[ID]], 'Full Data'!$C$2:$S$1469, 16, FALSE), " - ",VLOOKUP(Table2[[#This Row],[ID]], 'Full Data'!$C$2:$S$1469, 17, FALSE))</f>
        <v>4 - 8</v>
      </c>
      <c r="O89" t="str">
        <f>IF(VLOOKUP(Table2[[#This Row],[ID]], 'Full Data'!$C$2:$S$1469, 14, FALSE)=0, "", VLOOKUP(Table2[[#This Row],[ID]], 'Full Data'!$C$2:$S$1469, 14, FALSE))</f>
        <v/>
      </c>
    </row>
    <row r="90" spans="1:15" x14ac:dyDescent="0.45">
      <c r="A90">
        <v>2023</v>
      </c>
      <c r="B90" t="s">
        <v>99</v>
      </c>
      <c r="C90" t="str">
        <f>_xlfn.CONCAT(Table2[[#This Row],[Team]],Table2[[#This Row],[year]])</f>
        <v>Rice2023</v>
      </c>
      <c r="D90">
        <v>159.13999999999999</v>
      </c>
      <c r="E90">
        <f>_xlfn.RANK.EQ(Table2[[#This Row],[recruiting_score]], $D$2:$D$132, 0)</f>
        <v>86</v>
      </c>
      <c r="F90">
        <v>-0.42249999999999999</v>
      </c>
      <c r="G90">
        <f>_xlfn.RANK.EQ(Table2[[#This Row],[transfer_portal_rating]], $F$2:$F$132, 0)</f>
        <v>130</v>
      </c>
      <c r="H90">
        <v>441.93</v>
      </c>
      <c r="I90">
        <f>_xlfn.RANK.EQ(Table2[[#This Row],[returning_talent]], $H$2:$H$132, 0)</f>
        <v>99</v>
      </c>
      <c r="J90">
        <v>179.4</v>
      </c>
      <c r="K90">
        <v>1057</v>
      </c>
      <c r="L90">
        <v>1294</v>
      </c>
      <c r="M90">
        <v>-4.3</v>
      </c>
      <c r="N90" t="str">
        <f>_xlfn.CONCAT(VLOOKUP(Table2[[#This Row],[ID]], 'Full Data'!$C$2:$S$1469, 16, FALSE), " - ",VLOOKUP(Table2[[#This Row],[ID]], 'Full Data'!$C$2:$S$1469, 17, FALSE))</f>
        <v>6 - 7</v>
      </c>
      <c r="O90" t="str">
        <f>IF(VLOOKUP(Table2[[#This Row],[ID]], 'Full Data'!$C$2:$S$1469, 14, FALSE)=0, "", VLOOKUP(Table2[[#This Row],[ID]], 'Full Data'!$C$2:$S$1469, 14, FALSE))</f>
        <v/>
      </c>
    </row>
    <row r="91" spans="1:15" x14ac:dyDescent="0.45">
      <c r="A91">
        <v>2023</v>
      </c>
      <c r="B91" t="s">
        <v>100</v>
      </c>
      <c r="C91" t="str">
        <f>_xlfn.CONCAT(Table2[[#This Row],[Team]],Table2[[#This Row],[year]])</f>
        <v>Rutgers2023</v>
      </c>
      <c r="D91">
        <v>190.36</v>
      </c>
      <c r="E91">
        <f>_xlfn.RANK.EQ(Table2[[#This Row],[recruiting_score]], $D$2:$D$132, 0)</f>
        <v>57</v>
      </c>
      <c r="F91">
        <v>0.61178571428571404</v>
      </c>
      <c r="G91">
        <f>_xlfn.RANK.EQ(Table2[[#This Row],[transfer_portal_rating]], $F$2:$F$132, 0)</f>
        <v>11</v>
      </c>
      <c r="H91">
        <v>631.47</v>
      </c>
      <c r="I91">
        <f>_xlfn.RANK.EQ(Table2[[#This Row],[returning_talent]], $H$2:$H$132, 0)</f>
        <v>55</v>
      </c>
      <c r="J91">
        <v>91.2</v>
      </c>
      <c r="K91">
        <v>1182</v>
      </c>
      <c r="L91">
        <v>1441</v>
      </c>
      <c r="M91">
        <v>3.1</v>
      </c>
      <c r="N91" t="str">
        <f>_xlfn.CONCAT(VLOOKUP(Table2[[#This Row],[ID]], 'Full Data'!$C$2:$S$1469, 16, FALSE), " - ",VLOOKUP(Table2[[#This Row],[ID]], 'Full Data'!$C$2:$S$1469, 17, FALSE))</f>
        <v>7 - 6</v>
      </c>
      <c r="O91" t="str">
        <f>IF(VLOOKUP(Table2[[#This Row],[ID]], 'Full Data'!$C$2:$S$1469, 14, FALSE)=0, "", VLOOKUP(Table2[[#This Row],[ID]], 'Full Data'!$C$2:$S$1469, 14, FALSE))</f>
        <v/>
      </c>
    </row>
    <row r="92" spans="1:15" x14ac:dyDescent="0.45">
      <c r="A92">
        <v>2023</v>
      </c>
      <c r="B92" t="s">
        <v>101</v>
      </c>
      <c r="C92" t="str">
        <f>_xlfn.CONCAT(Table2[[#This Row],[Team]],Table2[[#This Row],[year]])</f>
        <v>San Diego State2023</v>
      </c>
      <c r="D92">
        <v>163.05000000000001</v>
      </c>
      <c r="E92">
        <f>_xlfn.RANK.EQ(Table2[[#This Row],[recruiting_score]], $D$2:$D$132, 0)</f>
        <v>78</v>
      </c>
      <c r="F92">
        <v>0.32030769230769202</v>
      </c>
      <c r="G92">
        <f>_xlfn.RANK.EQ(Table2[[#This Row],[transfer_portal_rating]], $F$2:$F$132, 0)</f>
        <v>57</v>
      </c>
      <c r="H92">
        <v>372.29</v>
      </c>
      <c r="I92">
        <f>_xlfn.RANK.EQ(Table2[[#This Row],[returning_talent]], $H$2:$H$132, 0)</f>
        <v>114</v>
      </c>
      <c r="J92">
        <v>240.8</v>
      </c>
      <c r="K92">
        <v>1483</v>
      </c>
      <c r="L92">
        <v>1375</v>
      </c>
      <c r="M92">
        <v>-9.8000000000000007</v>
      </c>
      <c r="N92" t="str">
        <f>_xlfn.CONCAT(VLOOKUP(Table2[[#This Row],[ID]], 'Full Data'!$C$2:$S$1469, 16, FALSE), " - ",VLOOKUP(Table2[[#This Row],[ID]], 'Full Data'!$C$2:$S$1469, 17, FALSE))</f>
        <v>4 - 8</v>
      </c>
      <c r="O92" t="str">
        <f>IF(VLOOKUP(Table2[[#This Row],[ID]], 'Full Data'!$C$2:$S$1469, 14, FALSE)=0, "", VLOOKUP(Table2[[#This Row],[ID]], 'Full Data'!$C$2:$S$1469, 14, FALSE))</f>
        <v/>
      </c>
    </row>
    <row r="93" spans="1:15" x14ac:dyDescent="0.45">
      <c r="A93">
        <v>2023</v>
      </c>
      <c r="B93" t="s">
        <v>102</v>
      </c>
      <c r="C93" t="str">
        <f>_xlfn.CONCAT(Table2[[#This Row],[Team]],Table2[[#This Row],[year]])</f>
        <v>San José State2023</v>
      </c>
      <c r="D93">
        <v>118.01</v>
      </c>
      <c r="E93">
        <f>_xlfn.RANK.EQ(Table2[[#This Row],[recruiting_score]], $D$2:$D$132, 0)</f>
        <v>110</v>
      </c>
      <c r="F93">
        <v>-0.193333333333333</v>
      </c>
      <c r="G93">
        <f>_xlfn.RANK.EQ(Table2[[#This Row],[transfer_portal_rating]], $F$2:$F$132, 0)</f>
        <v>107</v>
      </c>
      <c r="H93">
        <v>417.95</v>
      </c>
      <c r="I93">
        <f>_xlfn.RANK.EQ(Table2[[#This Row],[returning_talent]], $H$2:$H$132, 0)</f>
        <v>104</v>
      </c>
      <c r="J93">
        <v>275.39999999999998</v>
      </c>
      <c r="K93">
        <v>1444</v>
      </c>
      <c r="L93">
        <v>1566</v>
      </c>
      <c r="M93">
        <v>2.8</v>
      </c>
      <c r="N93" t="str">
        <f>_xlfn.CONCAT(VLOOKUP(Table2[[#This Row],[ID]], 'Full Data'!$C$2:$S$1469, 16, FALSE), " - ",VLOOKUP(Table2[[#This Row],[ID]], 'Full Data'!$C$2:$S$1469, 17, FALSE))</f>
        <v>7 - 6</v>
      </c>
      <c r="O93" t="str">
        <f>IF(VLOOKUP(Table2[[#This Row],[ID]], 'Full Data'!$C$2:$S$1469, 14, FALSE)=0, "", VLOOKUP(Table2[[#This Row],[ID]], 'Full Data'!$C$2:$S$1469, 14, FALSE))</f>
        <v/>
      </c>
    </row>
    <row r="94" spans="1:15" x14ac:dyDescent="0.45">
      <c r="A94">
        <v>2023</v>
      </c>
      <c r="B94" t="s">
        <v>103</v>
      </c>
      <c r="C94" t="str">
        <f>_xlfn.CONCAT(Table2[[#This Row],[Team]],Table2[[#This Row],[year]])</f>
        <v>SMU2023</v>
      </c>
      <c r="D94">
        <v>171.15</v>
      </c>
      <c r="E94">
        <f>_xlfn.RANK.EQ(Table2[[#This Row],[recruiting_score]], $D$2:$D$132, 0)</f>
        <v>72</v>
      </c>
      <c r="F94">
        <v>0.79448160535117096</v>
      </c>
      <c r="G94">
        <f>_xlfn.RANK.EQ(Table2[[#This Row],[transfer_portal_rating]], $F$2:$F$132, 0)</f>
        <v>2</v>
      </c>
      <c r="H94">
        <v>598.49</v>
      </c>
      <c r="I94">
        <f>_xlfn.RANK.EQ(Table2[[#This Row],[returning_talent]], $H$2:$H$132, 0)</f>
        <v>63</v>
      </c>
      <c r="J94">
        <v>258.2</v>
      </c>
      <c r="K94">
        <v>1504</v>
      </c>
      <c r="L94">
        <v>1785</v>
      </c>
      <c r="M94">
        <v>8.9</v>
      </c>
      <c r="N94" t="str">
        <f>_xlfn.CONCAT(VLOOKUP(Table2[[#This Row],[ID]], 'Full Data'!$C$2:$S$1469, 16, FALSE), " - ",VLOOKUP(Table2[[#This Row],[ID]], 'Full Data'!$C$2:$S$1469, 17, FALSE))</f>
        <v>11 - 3</v>
      </c>
      <c r="O94">
        <f>IF(VLOOKUP(Table2[[#This Row],[ID]], 'Full Data'!$C$2:$S$1469, 14, FALSE)=0, "", VLOOKUP(Table2[[#This Row],[ID]], 'Full Data'!$C$2:$S$1469, 14, FALSE))</f>
        <v>17</v>
      </c>
    </row>
    <row r="95" spans="1:15" x14ac:dyDescent="0.45">
      <c r="A95">
        <v>2023</v>
      </c>
      <c r="B95" t="s">
        <v>104</v>
      </c>
      <c r="C95" t="str">
        <f>_xlfn.CONCAT(Table2[[#This Row],[Team]],Table2[[#This Row],[year]])</f>
        <v>South Alabama2023</v>
      </c>
      <c r="D95">
        <v>154.94999999999999</v>
      </c>
      <c r="E95">
        <f>_xlfn.RANK.EQ(Table2[[#This Row],[recruiting_score]], $D$2:$D$132, 0)</f>
        <v>90</v>
      </c>
      <c r="F95">
        <v>0.28333333333333299</v>
      </c>
      <c r="G95">
        <f>_xlfn.RANK.EQ(Table2[[#This Row],[transfer_portal_rating]], $F$2:$F$132, 0)</f>
        <v>62</v>
      </c>
      <c r="H95">
        <v>466.34</v>
      </c>
      <c r="I95">
        <f>_xlfn.RANK.EQ(Table2[[#This Row],[returning_talent]], $H$2:$H$132, 0)</f>
        <v>88</v>
      </c>
      <c r="J95">
        <v>410.9</v>
      </c>
      <c r="K95">
        <v>1485</v>
      </c>
      <c r="L95">
        <v>1725</v>
      </c>
      <c r="M95">
        <v>-0.8</v>
      </c>
      <c r="N95" t="str">
        <f>_xlfn.CONCAT(VLOOKUP(Table2[[#This Row],[ID]], 'Full Data'!$C$2:$S$1469, 16, FALSE), " - ",VLOOKUP(Table2[[#This Row],[ID]], 'Full Data'!$C$2:$S$1469, 17, FALSE))</f>
        <v>7 - 6</v>
      </c>
      <c r="O95" t="str">
        <f>IF(VLOOKUP(Table2[[#This Row],[ID]], 'Full Data'!$C$2:$S$1469, 14, FALSE)=0, "", VLOOKUP(Table2[[#This Row],[ID]], 'Full Data'!$C$2:$S$1469, 14, FALSE))</f>
        <v/>
      </c>
    </row>
    <row r="96" spans="1:15" x14ac:dyDescent="0.45">
      <c r="A96">
        <v>2023</v>
      </c>
      <c r="B96" t="s">
        <v>105</v>
      </c>
      <c r="C96" t="str">
        <f>_xlfn.CONCAT(Table2[[#This Row],[Team]],Table2[[#This Row],[year]])</f>
        <v>South Carolina2023</v>
      </c>
      <c r="D96">
        <v>256.14</v>
      </c>
      <c r="E96">
        <f>_xlfn.RANK.EQ(Table2[[#This Row],[recruiting_score]], $D$2:$D$132, 0)</f>
        <v>16</v>
      </c>
      <c r="F96">
        <v>0.42482352941176499</v>
      </c>
      <c r="G96">
        <f>_xlfn.RANK.EQ(Table2[[#This Row],[transfer_portal_rating]], $F$2:$F$132, 0)</f>
        <v>43</v>
      </c>
      <c r="H96">
        <v>762.63</v>
      </c>
      <c r="I96">
        <f>_xlfn.RANK.EQ(Table2[[#This Row],[returning_talent]], $H$2:$H$132, 0)</f>
        <v>20</v>
      </c>
      <c r="J96">
        <v>284.7</v>
      </c>
      <c r="K96">
        <v>1620</v>
      </c>
      <c r="L96">
        <v>1594</v>
      </c>
      <c r="M96">
        <v>2.7</v>
      </c>
      <c r="N96" t="str">
        <f>_xlfn.CONCAT(VLOOKUP(Table2[[#This Row],[ID]], 'Full Data'!$C$2:$S$1469, 16, FALSE), " - ",VLOOKUP(Table2[[#This Row],[ID]], 'Full Data'!$C$2:$S$1469, 17, FALSE))</f>
        <v>5 - 7</v>
      </c>
      <c r="O96" t="str">
        <f>IF(VLOOKUP(Table2[[#This Row],[ID]], 'Full Data'!$C$2:$S$1469, 14, FALSE)=0, "", VLOOKUP(Table2[[#This Row],[ID]], 'Full Data'!$C$2:$S$1469, 14, FALSE))</f>
        <v/>
      </c>
    </row>
    <row r="97" spans="1:15" x14ac:dyDescent="0.45">
      <c r="A97">
        <v>2023</v>
      </c>
      <c r="B97" t="s">
        <v>106</v>
      </c>
      <c r="C97" t="str">
        <f>_xlfn.CONCAT(Table2[[#This Row],[Team]],Table2[[#This Row],[year]])</f>
        <v>Southern Mississippi2023</v>
      </c>
      <c r="D97">
        <v>161.47999999999999</v>
      </c>
      <c r="E97">
        <f>_xlfn.RANK.EQ(Table2[[#This Row],[recruiting_score]], $D$2:$D$132, 0)</f>
        <v>81</v>
      </c>
      <c r="F97">
        <v>0</v>
      </c>
      <c r="G97">
        <f>_xlfn.RANK.EQ(Table2[[#This Row],[transfer_portal_rating]], $F$2:$F$132, 0)</f>
        <v>82</v>
      </c>
      <c r="H97">
        <v>478.97</v>
      </c>
      <c r="I97">
        <f>_xlfn.RANK.EQ(Table2[[#This Row],[returning_talent]], $H$2:$H$132, 0)</f>
        <v>84</v>
      </c>
      <c r="J97">
        <v>219.8</v>
      </c>
      <c r="K97">
        <v>1305</v>
      </c>
      <c r="L97">
        <v>1164</v>
      </c>
      <c r="M97">
        <v>-13.1</v>
      </c>
      <c r="N97" t="str">
        <f>_xlfn.CONCAT(VLOOKUP(Table2[[#This Row],[ID]], 'Full Data'!$C$2:$S$1469, 16, FALSE), " - ",VLOOKUP(Table2[[#This Row],[ID]], 'Full Data'!$C$2:$S$1469, 17, FALSE))</f>
        <v>3 - 9</v>
      </c>
      <c r="O97" t="str">
        <f>IF(VLOOKUP(Table2[[#This Row],[ID]], 'Full Data'!$C$2:$S$1469, 14, FALSE)=0, "", VLOOKUP(Table2[[#This Row],[ID]], 'Full Data'!$C$2:$S$1469, 14, FALSE))</f>
        <v/>
      </c>
    </row>
    <row r="98" spans="1:15" x14ac:dyDescent="0.45">
      <c r="A98">
        <v>2023</v>
      </c>
      <c r="B98" t="s">
        <v>107</v>
      </c>
      <c r="C98" t="str">
        <f>_xlfn.CONCAT(Table2[[#This Row],[Team]],Table2[[#This Row],[year]])</f>
        <v>South Florida2023</v>
      </c>
      <c r="D98">
        <v>165.19</v>
      </c>
      <c r="E98">
        <f>_xlfn.RANK.EQ(Table2[[#This Row],[recruiting_score]], $D$2:$D$132, 0)</f>
        <v>76</v>
      </c>
      <c r="F98">
        <v>-0.25358299595141698</v>
      </c>
      <c r="G98">
        <f>_xlfn.RANK.EQ(Table2[[#This Row],[transfer_portal_rating]], $F$2:$F$132, 0)</f>
        <v>117</v>
      </c>
      <c r="H98">
        <v>574.32000000000005</v>
      </c>
      <c r="I98">
        <f>_xlfn.RANK.EQ(Table2[[#This Row],[returning_talent]], $H$2:$H$132, 0)</f>
        <v>68</v>
      </c>
      <c r="J98">
        <v>145.4</v>
      </c>
      <c r="K98">
        <v>1130</v>
      </c>
      <c r="L98">
        <v>1413</v>
      </c>
      <c r="M98">
        <v>-10.5</v>
      </c>
      <c r="N98" t="str">
        <f>_xlfn.CONCAT(VLOOKUP(Table2[[#This Row],[ID]], 'Full Data'!$C$2:$S$1469, 16, FALSE), " - ",VLOOKUP(Table2[[#This Row],[ID]], 'Full Data'!$C$2:$S$1469, 17, FALSE))</f>
        <v>7 - 6</v>
      </c>
      <c r="O98" t="str">
        <f>IF(VLOOKUP(Table2[[#This Row],[ID]], 'Full Data'!$C$2:$S$1469, 14, FALSE)=0, "", VLOOKUP(Table2[[#This Row],[ID]], 'Full Data'!$C$2:$S$1469, 14, FALSE))</f>
        <v/>
      </c>
    </row>
    <row r="99" spans="1:15" x14ac:dyDescent="0.45">
      <c r="A99">
        <v>2023</v>
      </c>
      <c r="B99" t="s">
        <v>108</v>
      </c>
      <c r="C99" t="str">
        <f>_xlfn.CONCAT(Table2[[#This Row],[Team]],Table2[[#This Row],[year]])</f>
        <v>Stanford2023</v>
      </c>
      <c r="D99">
        <v>200.94</v>
      </c>
      <c r="E99">
        <f>_xlfn.RANK.EQ(Table2[[#This Row],[recruiting_score]], $D$2:$D$132, 0)</f>
        <v>46</v>
      </c>
      <c r="F99">
        <v>1.61904761904762E-2</v>
      </c>
      <c r="G99">
        <f>_xlfn.RANK.EQ(Table2[[#This Row],[transfer_portal_rating]], $F$2:$F$132, 0)</f>
        <v>78</v>
      </c>
      <c r="H99">
        <v>757.81</v>
      </c>
      <c r="I99">
        <f>_xlfn.RANK.EQ(Table2[[#This Row],[returning_talent]], $H$2:$H$132, 0)</f>
        <v>22</v>
      </c>
      <c r="J99">
        <v>152.69999999999999</v>
      </c>
      <c r="K99">
        <v>1237</v>
      </c>
      <c r="L99">
        <v>1180</v>
      </c>
      <c r="M99">
        <v>-5.5</v>
      </c>
      <c r="N99" t="str">
        <f>_xlfn.CONCAT(VLOOKUP(Table2[[#This Row],[ID]], 'Full Data'!$C$2:$S$1469, 16, FALSE), " - ",VLOOKUP(Table2[[#This Row],[ID]], 'Full Data'!$C$2:$S$1469, 17, FALSE))</f>
        <v>3 - 9</v>
      </c>
      <c r="O99" t="str">
        <f>IF(VLOOKUP(Table2[[#This Row],[ID]], 'Full Data'!$C$2:$S$1469, 14, FALSE)=0, "", VLOOKUP(Table2[[#This Row],[ID]], 'Full Data'!$C$2:$S$1469, 14, FALSE))</f>
        <v/>
      </c>
    </row>
    <row r="100" spans="1:15" x14ac:dyDescent="0.45">
      <c r="A100">
        <v>2023</v>
      </c>
      <c r="B100" t="s">
        <v>109</v>
      </c>
      <c r="C100" t="str">
        <f>_xlfn.CONCAT(Table2[[#This Row],[Team]],Table2[[#This Row],[year]])</f>
        <v>Syracuse2023</v>
      </c>
      <c r="D100">
        <v>156.72999999999999</v>
      </c>
      <c r="E100">
        <f>_xlfn.RANK.EQ(Table2[[#This Row],[recruiting_score]], $D$2:$D$132, 0)</f>
        <v>88</v>
      </c>
      <c r="F100">
        <v>0.337555555555556</v>
      </c>
      <c r="G100">
        <f>_xlfn.RANK.EQ(Table2[[#This Row],[transfer_portal_rating]], $F$2:$F$132, 0)</f>
        <v>55</v>
      </c>
      <c r="H100">
        <v>590.36</v>
      </c>
      <c r="I100">
        <f>_xlfn.RANK.EQ(Table2[[#This Row],[returning_talent]], $H$2:$H$132, 0)</f>
        <v>65</v>
      </c>
      <c r="J100">
        <v>277.10000000000002</v>
      </c>
      <c r="K100">
        <v>1464</v>
      </c>
      <c r="L100">
        <v>1246</v>
      </c>
      <c r="M100">
        <v>-0.4</v>
      </c>
      <c r="N100" t="str">
        <f>_xlfn.CONCAT(VLOOKUP(Table2[[#This Row],[ID]], 'Full Data'!$C$2:$S$1469, 16, FALSE), " - ",VLOOKUP(Table2[[#This Row],[ID]], 'Full Data'!$C$2:$S$1469, 17, FALSE))</f>
        <v>6 - 7</v>
      </c>
      <c r="O100" t="str">
        <f>IF(VLOOKUP(Table2[[#This Row],[ID]], 'Full Data'!$C$2:$S$1469, 14, FALSE)=0, "", VLOOKUP(Table2[[#This Row],[ID]], 'Full Data'!$C$2:$S$1469, 14, FALSE))</f>
        <v/>
      </c>
    </row>
    <row r="101" spans="1:15" x14ac:dyDescent="0.45">
      <c r="A101">
        <v>2023</v>
      </c>
      <c r="B101" t="s">
        <v>110</v>
      </c>
      <c r="C101" t="str">
        <f>_xlfn.CONCAT(Table2[[#This Row],[Team]],Table2[[#This Row],[year]])</f>
        <v>TCU2023</v>
      </c>
      <c r="D101">
        <v>235.07</v>
      </c>
      <c r="E101">
        <f>_xlfn.RANK.EQ(Table2[[#This Row],[recruiting_score]], $D$2:$D$132, 0)</f>
        <v>21</v>
      </c>
      <c r="F101">
        <v>0.57248868778280504</v>
      </c>
      <c r="G101">
        <f>_xlfn.RANK.EQ(Table2[[#This Row],[transfer_portal_rating]], $F$2:$F$132, 0)</f>
        <v>13</v>
      </c>
      <c r="H101">
        <v>712.05</v>
      </c>
      <c r="I101">
        <f>_xlfn.RANK.EQ(Table2[[#This Row],[returning_talent]], $H$2:$H$132, 0)</f>
        <v>32</v>
      </c>
      <c r="J101">
        <v>84.9</v>
      </c>
      <c r="K101">
        <v>1729</v>
      </c>
      <c r="L101">
        <v>1631</v>
      </c>
      <c r="M101">
        <v>8.6</v>
      </c>
      <c r="N101" t="str">
        <f>_xlfn.CONCAT(VLOOKUP(Table2[[#This Row],[ID]], 'Full Data'!$C$2:$S$1469, 16, FALSE), " - ",VLOOKUP(Table2[[#This Row],[ID]], 'Full Data'!$C$2:$S$1469, 17, FALSE))</f>
        <v>5 - 7</v>
      </c>
      <c r="O101" t="str">
        <f>IF(VLOOKUP(Table2[[#This Row],[ID]], 'Full Data'!$C$2:$S$1469, 14, FALSE)=0, "", VLOOKUP(Table2[[#This Row],[ID]], 'Full Data'!$C$2:$S$1469, 14, FALSE))</f>
        <v/>
      </c>
    </row>
    <row r="102" spans="1:15" x14ac:dyDescent="0.45">
      <c r="A102">
        <v>2023</v>
      </c>
      <c r="B102" t="s">
        <v>111</v>
      </c>
      <c r="C102" t="str">
        <f>_xlfn.CONCAT(Table2[[#This Row],[Team]],Table2[[#This Row],[year]])</f>
        <v>Temple2023</v>
      </c>
      <c r="D102">
        <v>160.16</v>
      </c>
      <c r="E102">
        <f>_xlfn.RANK.EQ(Table2[[#This Row],[recruiting_score]], $D$2:$D$132, 0)</f>
        <v>85</v>
      </c>
      <c r="F102">
        <v>-1.0162337662337701E-2</v>
      </c>
      <c r="G102">
        <f>_xlfn.RANK.EQ(Table2[[#This Row],[transfer_portal_rating]], $F$2:$F$132, 0)</f>
        <v>87</v>
      </c>
      <c r="H102">
        <v>505.48</v>
      </c>
      <c r="I102">
        <f>_xlfn.RANK.EQ(Table2[[#This Row],[returning_talent]], $H$2:$H$132, 0)</f>
        <v>76</v>
      </c>
      <c r="J102">
        <v>270.60000000000002</v>
      </c>
      <c r="K102">
        <v>1144</v>
      </c>
      <c r="L102">
        <v>1017</v>
      </c>
      <c r="M102">
        <v>-19.600000000000001</v>
      </c>
      <c r="N102" t="str">
        <f>_xlfn.CONCAT(VLOOKUP(Table2[[#This Row],[ID]], 'Full Data'!$C$2:$S$1469, 16, FALSE), " - ",VLOOKUP(Table2[[#This Row],[ID]], 'Full Data'!$C$2:$S$1469, 17, FALSE))</f>
        <v>3 - 9</v>
      </c>
      <c r="O102" t="str">
        <f>IF(VLOOKUP(Table2[[#This Row],[ID]], 'Full Data'!$C$2:$S$1469, 14, FALSE)=0, "", VLOOKUP(Table2[[#This Row],[ID]], 'Full Data'!$C$2:$S$1469, 14, FALSE))</f>
        <v/>
      </c>
    </row>
    <row r="103" spans="1:15" x14ac:dyDescent="0.45">
      <c r="A103">
        <v>2023</v>
      </c>
      <c r="B103" t="s">
        <v>112</v>
      </c>
      <c r="C103" t="str">
        <f>_xlfn.CONCAT(Table2[[#This Row],[Team]],Table2[[#This Row],[year]])</f>
        <v>Tennessee2023</v>
      </c>
      <c r="D103">
        <v>277</v>
      </c>
      <c r="E103">
        <f>_xlfn.RANK.EQ(Table2[[#This Row],[recruiting_score]], $D$2:$D$132, 0)</f>
        <v>10</v>
      </c>
      <c r="F103">
        <v>0.60034090909090898</v>
      </c>
      <c r="G103">
        <f>_xlfn.RANK.EQ(Table2[[#This Row],[transfer_portal_rating]], $F$2:$F$132, 0)</f>
        <v>12</v>
      </c>
      <c r="H103">
        <v>764.8</v>
      </c>
      <c r="I103">
        <f>_xlfn.RANK.EQ(Table2[[#This Row],[returning_talent]], $H$2:$H$132, 0)</f>
        <v>19</v>
      </c>
      <c r="J103">
        <v>275.3</v>
      </c>
      <c r="K103">
        <v>2000</v>
      </c>
      <c r="L103">
        <v>1877</v>
      </c>
      <c r="M103">
        <v>9.1</v>
      </c>
      <c r="N103" t="str">
        <f>_xlfn.CONCAT(VLOOKUP(Table2[[#This Row],[ID]], 'Full Data'!$C$2:$S$1469, 16, FALSE), " - ",VLOOKUP(Table2[[#This Row],[ID]], 'Full Data'!$C$2:$S$1469, 17, FALSE))</f>
        <v>9 - 4</v>
      </c>
      <c r="O103">
        <f>IF(VLOOKUP(Table2[[#This Row],[ID]], 'Full Data'!$C$2:$S$1469, 14, FALSE)=0, "", VLOOKUP(Table2[[#This Row],[ID]], 'Full Data'!$C$2:$S$1469, 14, FALSE))</f>
        <v>25</v>
      </c>
    </row>
    <row r="104" spans="1:15" x14ac:dyDescent="0.45">
      <c r="A104">
        <v>2023</v>
      </c>
      <c r="B104" t="s">
        <v>113</v>
      </c>
      <c r="C104" t="str">
        <f>_xlfn.CONCAT(Table2[[#This Row],[Team]],Table2[[#This Row],[year]])</f>
        <v>Texas2023</v>
      </c>
      <c r="D104">
        <v>306.31</v>
      </c>
      <c r="E104">
        <f>_xlfn.RANK.EQ(Table2[[#This Row],[recruiting_score]], $D$2:$D$132, 0)</f>
        <v>3</v>
      </c>
      <c r="F104">
        <v>0.2475</v>
      </c>
      <c r="G104">
        <f>_xlfn.RANK.EQ(Table2[[#This Row],[transfer_portal_rating]], $F$2:$F$132, 0)</f>
        <v>65</v>
      </c>
      <c r="H104">
        <v>887.45</v>
      </c>
      <c r="I104">
        <f>_xlfn.RANK.EQ(Table2[[#This Row],[returning_talent]], $H$2:$H$132, 0)</f>
        <v>6</v>
      </c>
      <c r="J104">
        <v>264.60000000000002</v>
      </c>
      <c r="K104">
        <v>1900</v>
      </c>
      <c r="L104">
        <v>2025</v>
      </c>
      <c r="M104">
        <v>22</v>
      </c>
      <c r="N104" t="str">
        <f>_xlfn.CONCAT(VLOOKUP(Table2[[#This Row],[ID]], 'Full Data'!$C$2:$S$1469, 16, FALSE), " - ",VLOOKUP(Table2[[#This Row],[ID]], 'Full Data'!$C$2:$S$1469, 17, FALSE))</f>
        <v>12 - 2</v>
      </c>
      <c r="O104">
        <f>IF(VLOOKUP(Table2[[#This Row],[ID]], 'Full Data'!$C$2:$S$1469, 14, FALSE)=0, "", VLOOKUP(Table2[[#This Row],[ID]], 'Full Data'!$C$2:$S$1469, 14, FALSE))</f>
        <v>3</v>
      </c>
    </row>
    <row r="105" spans="1:15" x14ac:dyDescent="0.45">
      <c r="A105">
        <v>2023</v>
      </c>
      <c r="B105" t="s">
        <v>114</v>
      </c>
      <c r="C105" t="str">
        <f>_xlfn.CONCAT(Table2[[#This Row],[Team]],Table2[[#This Row],[year]])</f>
        <v>Texas A&amp;M2023</v>
      </c>
      <c r="D105">
        <v>268.85000000000002</v>
      </c>
      <c r="E105">
        <f>_xlfn.RANK.EQ(Table2[[#This Row],[recruiting_score]], $D$2:$D$132, 0)</f>
        <v>15</v>
      </c>
      <c r="F105">
        <v>0.184206730769231</v>
      </c>
      <c r="G105">
        <f>_xlfn.RANK.EQ(Table2[[#This Row],[transfer_portal_rating]], $F$2:$F$132, 0)</f>
        <v>68</v>
      </c>
      <c r="H105">
        <v>947.3</v>
      </c>
      <c r="I105">
        <f>_xlfn.RANK.EQ(Table2[[#This Row],[returning_talent]], $H$2:$H$132, 0)</f>
        <v>4</v>
      </c>
      <c r="J105">
        <v>201.4</v>
      </c>
      <c r="K105">
        <v>1629</v>
      </c>
      <c r="L105">
        <v>1772</v>
      </c>
      <c r="M105">
        <v>11.5</v>
      </c>
      <c r="N105" t="str">
        <f>_xlfn.CONCAT(VLOOKUP(Table2[[#This Row],[ID]], 'Full Data'!$C$2:$S$1469, 16, FALSE), " - ",VLOOKUP(Table2[[#This Row],[ID]], 'Full Data'!$C$2:$S$1469, 17, FALSE))</f>
        <v>7 - 6</v>
      </c>
      <c r="O105" t="str">
        <f>IF(VLOOKUP(Table2[[#This Row],[ID]], 'Full Data'!$C$2:$S$1469, 14, FALSE)=0, "", VLOOKUP(Table2[[#This Row],[ID]], 'Full Data'!$C$2:$S$1469, 14, FALSE))</f>
        <v/>
      </c>
    </row>
    <row r="106" spans="1:15" x14ac:dyDescent="0.45">
      <c r="A106">
        <v>2023</v>
      </c>
      <c r="B106" t="s">
        <v>115</v>
      </c>
      <c r="C106" t="str">
        <f>_xlfn.CONCAT(Table2[[#This Row],[Team]],Table2[[#This Row],[year]])</f>
        <v>Texas State2023</v>
      </c>
      <c r="D106">
        <v>139.15</v>
      </c>
      <c r="E106">
        <f>_xlfn.RANK.EQ(Table2[[#This Row],[recruiting_score]], $D$2:$D$132, 0)</f>
        <v>96</v>
      </c>
      <c r="F106">
        <v>-0.104594594594595</v>
      </c>
      <c r="G106">
        <f>_xlfn.RANK.EQ(Table2[[#This Row],[transfer_portal_rating]], $F$2:$F$132, 0)</f>
        <v>100</v>
      </c>
      <c r="H106">
        <v>464.66</v>
      </c>
      <c r="I106">
        <f>_xlfn.RANK.EQ(Table2[[#This Row],[returning_talent]], $H$2:$H$132, 0)</f>
        <v>89</v>
      </c>
      <c r="J106">
        <v>112.1</v>
      </c>
      <c r="K106">
        <v>1191</v>
      </c>
      <c r="L106">
        <v>1349</v>
      </c>
      <c r="M106">
        <v>-4.9000000000000004</v>
      </c>
      <c r="N106" t="str">
        <f>_xlfn.CONCAT(VLOOKUP(Table2[[#This Row],[ID]], 'Full Data'!$C$2:$S$1469, 16, FALSE), " - ",VLOOKUP(Table2[[#This Row],[ID]], 'Full Data'!$C$2:$S$1469, 17, FALSE))</f>
        <v>8 - 5</v>
      </c>
      <c r="O106" t="str">
        <f>IF(VLOOKUP(Table2[[#This Row],[ID]], 'Full Data'!$C$2:$S$1469, 14, FALSE)=0, "", VLOOKUP(Table2[[#This Row],[ID]], 'Full Data'!$C$2:$S$1469, 14, FALSE))</f>
        <v/>
      </c>
    </row>
    <row r="107" spans="1:15" x14ac:dyDescent="0.45">
      <c r="A107">
        <v>2023</v>
      </c>
      <c r="B107" t="s">
        <v>116</v>
      </c>
      <c r="C107" t="str">
        <f>_xlfn.CONCAT(Table2[[#This Row],[Team]],Table2[[#This Row],[year]])</f>
        <v>Texas Tech2023</v>
      </c>
      <c r="D107">
        <v>222.02</v>
      </c>
      <c r="E107">
        <f>_xlfn.RANK.EQ(Table2[[#This Row],[recruiting_score]], $D$2:$D$132, 0)</f>
        <v>28</v>
      </c>
      <c r="F107">
        <v>0.560396825396825</v>
      </c>
      <c r="G107">
        <f>_xlfn.RANK.EQ(Table2[[#This Row],[transfer_portal_rating]], $F$2:$F$132, 0)</f>
        <v>15</v>
      </c>
      <c r="H107">
        <v>660.31</v>
      </c>
      <c r="I107">
        <f>_xlfn.RANK.EQ(Table2[[#This Row],[returning_talent]], $H$2:$H$132, 0)</f>
        <v>44</v>
      </c>
      <c r="J107">
        <v>340.6</v>
      </c>
      <c r="K107">
        <v>1633</v>
      </c>
      <c r="L107">
        <v>1562</v>
      </c>
      <c r="M107">
        <v>7.3</v>
      </c>
      <c r="N107" t="str">
        <f>_xlfn.CONCAT(VLOOKUP(Table2[[#This Row],[ID]], 'Full Data'!$C$2:$S$1469, 16, FALSE), " - ",VLOOKUP(Table2[[#This Row],[ID]], 'Full Data'!$C$2:$S$1469, 17, FALSE))</f>
        <v>7 - 6</v>
      </c>
      <c r="O107" t="str">
        <f>IF(VLOOKUP(Table2[[#This Row],[ID]], 'Full Data'!$C$2:$S$1469, 14, FALSE)=0, "", VLOOKUP(Table2[[#This Row],[ID]], 'Full Data'!$C$2:$S$1469, 14, FALSE))</f>
        <v/>
      </c>
    </row>
    <row r="108" spans="1:15" x14ac:dyDescent="0.45">
      <c r="A108">
        <v>2023</v>
      </c>
      <c r="B108" t="s">
        <v>117</v>
      </c>
      <c r="C108" t="str">
        <f>_xlfn.CONCAT(Table2[[#This Row],[Team]],Table2[[#This Row],[year]])</f>
        <v>Toledo2023</v>
      </c>
      <c r="D108">
        <v>131.66</v>
      </c>
      <c r="E108">
        <f>_xlfn.RANK.EQ(Table2[[#This Row],[recruiting_score]], $D$2:$D$132, 0)</f>
        <v>100</v>
      </c>
      <c r="F108">
        <v>-9.44444444444444E-2</v>
      </c>
      <c r="G108">
        <f>_xlfn.RANK.EQ(Table2[[#This Row],[transfer_portal_rating]], $F$2:$F$132, 0)</f>
        <v>96</v>
      </c>
      <c r="H108">
        <v>498.98</v>
      </c>
      <c r="I108">
        <f>_xlfn.RANK.EQ(Table2[[#This Row],[returning_talent]], $H$2:$H$132, 0)</f>
        <v>79</v>
      </c>
      <c r="J108">
        <v>349.9</v>
      </c>
      <c r="K108">
        <v>1495</v>
      </c>
      <c r="L108">
        <v>1539</v>
      </c>
      <c r="M108">
        <v>0.8</v>
      </c>
      <c r="N108" t="str">
        <f>_xlfn.CONCAT(VLOOKUP(Table2[[#This Row],[ID]], 'Full Data'!$C$2:$S$1469, 16, FALSE), " - ",VLOOKUP(Table2[[#This Row],[ID]], 'Full Data'!$C$2:$S$1469, 17, FALSE))</f>
        <v>11 - 3</v>
      </c>
      <c r="O108" t="str">
        <f>IF(VLOOKUP(Table2[[#This Row],[ID]], 'Full Data'!$C$2:$S$1469, 14, FALSE)=0, "", VLOOKUP(Table2[[#This Row],[ID]], 'Full Data'!$C$2:$S$1469, 14, FALSE))</f>
        <v/>
      </c>
    </row>
    <row r="109" spans="1:15" x14ac:dyDescent="0.45">
      <c r="A109">
        <v>2023</v>
      </c>
      <c r="B109" t="s">
        <v>118</v>
      </c>
      <c r="C109" t="str">
        <f>_xlfn.CONCAT(Table2[[#This Row],[Team]],Table2[[#This Row],[year]])</f>
        <v>Troy2023</v>
      </c>
      <c r="D109">
        <v>147.80000000000001</v>
      </c>
      <c r="E109">
        <f>_xlfn.RANK.EQ(Table2[[#This Row],[recruiting_score]], $D$2:$D$132, 0)</f>
        <v>93</v>
      </c>
      <c r="F109">
        <v>1.34722222222222E-2</v>
      </c>
      <c r="G109">
        <f>_xlfn.RANK.EQ(Table2[[#This Row],[transfer_portal_rating]], $F$2:$F$132, 0)</f>
        <v>79</v>
      </c>
      <c r="H109">
        <v>464.3</v>
      </c>
      <c r="I109">
        <f>_xlfn.RANK.EQ(Table2[[#This Row],[returning_talent]], $H$2:$H$132, 0)</f>
        <v>90</v>
      </c>
      <c r="J109">
        <v>235</v>
      </c>
      <c r="K109">
        <v>1585</v>
      </c>
      <c r="L109">
        <v>1736</v>
      </c>
      <c r="M109">
        <v>8.6999999999999993</v>
      </c>
      <c r="N109" t="str">
        <f>_xlfn.CONCAT(VLOOKUP(Table2[[#This Row],[ID]], 'Full Data'!$C$2:$S$1469, 16, FALSE), " - ",VLOOKUP(Table2[[#This Row],[ID]], 'Full Data'!$C$2:$S$1469, 17, FALSE))</f>
        <v>11 - 3</v>
      </c>
      <c r="O109" t="str">
        <f>IF(VLOOKUP(Table2[[#This Row],[ID]], 'Full Data'!$C$2:$S$1469, 14, FALSE)=0, "", VLOOKUP(Table2[[#This Row],[ID]], 'Full Data'!$C$2:$S$1469, 14, FALSE))</f>
        <v/>
      </c>
    </row>
    <row r="110" spans="1:15" x14ac:dyDescent="0.45">
      <c r="A110">
        <v>2023</v>
      </c>
      <c r="B110" t="s">
        <v>119</v>
      </c>
      <c r="C110" t="str">
        <f>_xlfn.CONCAT(Table2[[#This Row],[Team]],Table2[[#This Row],[year]])</f>
        <v>Tulane2023</v>
      </c>
      <c r="D110">
        <v>172.87</v>
      </c>
      <c r="E110">
        <f>_xlfn.RANK.EQ(Table2[[#This Row],[recruiting_score]], $D$2:$D$132, 0)</f>
        <v>71</v>
      </c>
      <c r="F110">
        <v>1.1298701298701299E-2</v>
      </c>
      <c r="G110">
        <f>_xlfn.RANK.EQ(Table2[[#This Row],[transfer_portal_rating]], $F$2:$F$132, 0)</f>
        <v>80</v>
      </c>
      <c r="H110">
        <v>521.86</v>
      </c>
      <c r="I110">
        <f>_xlfn.RANK.EQ(Table2[[#This Row],[returning_talent]], $H$2:$H$132, 0)</f>
        <v>74</v>
      </c>
      <c r="J110">
        <v>301.7</v>
      </c>
      <c r="K110">
        <v>1710</v>
      </c>
      <c r="L110">
        <v>1598</v>
      </c>
      <c r="M110">
        <v>2</v>
      </c>
      <c r="N110" t="str">
        <f>_xlfn.CONCAT(VLOOKUP(Table2[[#This Row],[ID]], 'Full Data'!$C$2:$S$1469, 16, FALSE), " - ",VLOOKUP(Table2[[#This Row],[ID]], 'Full Data'!$C$2:$S$1469, 17, FALSE))</f>
        <v>11 - 3</v>
      </c>
      <c r="O110">
        <f>IF(VLOOKUP(Table2[[#This Row],[ID]], 'Full Data'!$C$2:$S$1469, 14, FALSE)=0, "", VLOOKUP(Table2[[#This Row],[ID]], 'Full Data'!$C$2:$S$1469, 14, FALSE))</f>
        <v>23</v>
      </c>
    </row>
    <row r="111" spans="1:15" x14ac:dyDescent="0.45">
      <c r="A111">
        <v>2023</v>
      </c>
      <c r="B111" t="s">
        <v>120</v>
      </c>
      <c r="C111" t="str">
        <f>_xlfn.CONCAT(Table2[[#This Row],[Team]],Table2[[#This Row],[year]])</f>
        <v>Tulsa2023</v>
      </c>
      <c r="D111">
        <v>113.39</v>
      </c>
      <c r="E111">
        <f>_xlfn.RANK.EQ(Table2[[#This Row],[recruiting_score]], $D$2:$D$132, 0)</f>
        <v>113</v>
      </c>
      <c r="F111">
        <v>-0.21329545454545501</v>
      </c>
      <c r="G111">
        <f>_xlfn.RANK.EQ(Table2[[#This Row],[transfer_portal_rating]], $F$2:$F$132, 0)</f>
        <v>110</v>
      </c>
      <c r="H111">
        <v>485.87</v>
      </c>
      <c r="I111">
        <f>_xlfn.RANK.EQ(Table2[[#This Row],[returning_talent]], $H$2:$H$132, 0)</f>
        <v>83</v>
      </c>
      <c r="J111">
        <v>111.2</v>
      </c>
      <c r="K111">
        <v>1378</v>
      </c>
      <c r="L111">
        <v>1122</v>
      </c>
      <c r="M111">
        <v>-12.7</v>
      </c>
      <c r="N111" t="str">
        <f>_xlfn.CONCAT(VLOOKUP(Table2[[#This Row],[ID]], 'Full Data'!$C$2:$S$1469, 16, FALSE), " - ",VLOOKUP(Table2[[#This Row],[ID]], 'Full Data'!$C$2:$S$1469, 17, FALSE))</f>
        <v>4 - 8</v>
      </c>
      <c r="O111" t="str">
        <f>IF(VLOOKUP(Table2[[#This Row],[ID]], 'Full Data'!$C$2:$S$1469, 14, FALSE)=0, "", VLOOKUP(Table2[[#This Row],[ID]], 'Full Data'!$C$2:$S$1469, 14, FALSE))</f>
        <v/>
      </c>
    </row>
    <row r="112" spans="1:15" x14ac:dyDescent="0.45">
      <c r="A112">
        <v>2023</v>
      </c>
      <c r="B112" t="s">
        <v>121</v>
      </c>
      <c r="C112" t="str">
        <f>_xlfn.CONCAT(Table2[[#This Row],[Team]],Table2[[#This Row],[year]])</f>
        <v>UAB2023</v>
      </c>
      <c r="D112">
        <v>149.22999999999999</v>
      </c>
      <c r="E112">
        <f>_xlfn.RANK.EQ(Table2[[#This Row],[recruiting_score]], $D$2:$D$132, 0)</f>
        <v>92</v>
      </c>
      <c r="F112">
        <v>-6.8461538461538504E-2</v>
      </c>
      <c r="G112">
        <f>_xlfn.RANK.EQ(Table2[[#This Row],[transfer_portal_rating]], $F$2:$F$132, 0)</f>
        <v>93</v>
      </c>
      <c r="H112">
        <v>443.8</v>
      </c>
      <c r="I112">
        <f>_xlfn.RANK.EQ(Table2[[#This Row],[returning_talent]], $H$2:$H$132, 0)</f>
        <v>98</v>
      </c>
      <c r="J112">
        <v>169</v>
      </c>
      <c r="K112">
        <v>1515</v>
      </c>
      <c r="L112">
        <v>1295</v>
      </c>
      <c r="M112">
        <v>-14.3</v>
      </c>
      <c r="N112" t="str">
        <f>_xlfn.CONCAT(VLOOKUP(Table2[[#This Row],[ID]], 'Full Data'!$C$2:$S$1469, 16, FALSE), " - ",VLOOKUP(Table2[[#This Row],[ID]], 'Full Data'!$C$2:$S$1469, 17, FALSE))</f>
        <v>4 - 8</v>
      </c>
      <c r="O112" t="str">
        <f>IF(VLOOKUP(Table2[[#This Row],[ID]], 'Full Data'!$C$2:$S$1469, 14, FALSE)=0, "", VLOOKUP(Table2[[#This Row],[ID]], 'Full Data'!$C$2:$S$1469, 14, FALSE))</f>
        <v/>
      </c>
    </row>
    <row r="113" spans="1:15" x14ac:dyDescent="0.45">
      <c r="A113">
        <v>2023</v>
      </c>
      <c r="B113" t="s">
        <v>122</v>
      </c>
      <c r="C113" t="str">
        <f>_xlfn.CONCAT(Table2[[#This Row],[Team]],Table2[[#This Row],[year]])</f>
        <v>UCF2023</v>
      </c>
      <c r="D113">
        <v>196.98</v>
      </c>
      <c r="E113">
        <f>_xlfn.RANK.EQ(Table2[[#This Row],[recruiting_score]], $D$2:$D$132, 0)</f>
        <v>50</v>
      </c>
      <c r="F113">
        <v>0.48710526315789499</v>
      </c>
      <c r="G113">
        <f>_xlfn.RANK.EQ(Table2[[#This Row],[transfer_portal_rating]], $F$2:$F$132, 0)</f>
        <v>32</v>
      </c>
      <c r="H113">
        <v>636.16</v>
      </c>
      <c r="I113">
        <f>_xlfn.RANK.EQ(Table2[[#This Row],[returning_talent]], $H$2:$H$132, 0)</f>
        <v>53</v>
      </c>
      <c r="J113">
        <v>322.39999999999998</v>
      </c>
      <c r="K113">
        <v>1551</v>
      </c>
      <c r="L113">
        <v>1617</v>
      </c>
      <c r="M113">
        <v>6.9</v>
      </c>
      <c r="N113" t="str">
        <f>_xlfn.CONCAT(VLOOKUP(Table2[[#This Row],[ID]], 'Full Data'!$C$2:$S$1469, 16, FALSE), " - ",VLOOKUP(Table2[[#This Row],[ID]], 'Full Data'!$C$2:$S$1469, 17, FALSE))</f>
        <v>6 - 7</v>
      </c>
      <c r="O113" t="str">
        <f>IF(VLOOKUP(Table2[[#This Row],[ID]], 'Full Data'!$C$2:$S$1469, 14, FALSE)=0, "", VLOOKUP(Table2[[#This Row],[ID]], 'Full Data'!$C$2:$S$1469, 14, FALSE))</f>
        <v/>
      </c>
    </row>
    <row r="114" spans="1:15" x14ac:dyDescent="0.45">
      <c r="A114">
        <v>2023</v>
      </c>
      <c r="B114" t="s">
        <v>123</v>
      </c>
      <c r="C114" t="str">
        <f>_xlfn.CONCAT(Table2[[#This Row],[Team]],Table2[[#This Row],[year]])</f>
        <v>UCLA2023</v>
      </c>
      <c r="D114">
        <v>206.15</v>
      </c>
      <c r="E114">
        <f>_xlfn.RANK.EQ(Table2[[#This Row],[recruiting_score]], $D$2:$D$132, 0)</f>
        <v>37</v>
      </c>
      <c r="F114">
        <v>0.65357142857142903</v>
      </c>
      <c r="G114">
        <f>_xlfn.RANK.EQ(Table2[[#This Row],[transfer_portal_rating]], $F$2:$F$132, 0)</f>
        <v>6</v>
      </c>
      <c r="H114">
        <v>733.3</v>
      </c>
      <c r="I114">
        <f>_xlfn.RANK.EQ(Table2[[#This Row],[returning_talent]], $H$2:$H$132, 0)</f>
        <v>28</v>
      </c>
      <c r="J114">
        <v>174.8</v>
      </c>
      <c r="K114">
        <v>1684</v>
      </c>
      <c r="L114">
        <v>1602</v>
      </c>
      <c r="M114">
        <v>7.7</v>
      </c>
      <c r="N114" t="str">
        <f>_xlfn.CONCAT(VLOOKUP(Table2[[#This Row],[ID]], 'Full Data'!$C$2:$S$1469, 16, FALSE), " - ",VLOOKUP(Table2[[#This Row],[ID]], 'Full Data'!$C$2:$S$1469, 17, FALSE))</f>
        <v>8 - 5</v>
      </c>
      <c r="O114" t="str">
        <f>IF(VLOOKUP(Table2[[#This Row],[ID]], 'Full Data'!$C$2:$S$1469, 14, FALSE)=0, "", VLOOKUP(Table2[[#This Row],[ID]], 'Full Data'!$C$2:$S$1469, 14, FALSE))</f>
        <v/>
      </c>
    </row>
    <row r="115" spans="1:15" x14ac:dyDescent="0.45">
      <c r="A115">
        <v>2023</v>
      </c>
      <c r="B115" t="s">
        <v>124</v>
      </c>
      <c r="C115" t="str">
        <f>_xlfn.CONCAT(Table2[[#This Row],[Team]],Table2[[#This Row],[year]])</f>
        <v>UMass2023</v>
      </c>
      <c r="D115">
        <v>72.64</v>
      </c>
      <c r="E115">
        <f>_xlfn.RANK.EQ(Table2[[#This Row],[recruiting_score]], $D$2:$D$132, 0)</f>
        <v>125</v>
      </c>
      <c r="F115">
        <v>0.322456140350877</v>
      </c>
      <c r="G115">
        <f>_xlfn.RANK.EQ(Table2[[#This Row],[transfer_portal_rating]], $F$2:$F$132, 0)</f>
        <v>56</v>
      </c>
      <c r="H115">
        <v>292.14</v>
      </c>
      <c r="I115">
        <f>_xlfn.RANK.EQ(Table2[[#This Row],[returning_talent]], $H$2:$H$132, 0)</f>
        <v>122</v>
      </c>
      <c r="J115">
        <v>65.7</v>
      </c>
      <c r="K115">
        <v>861</v>
      </c>
      <c r="L115">
        <v>962</v>
      </c>
      <c r="M115">
        <v>-15.2</v>
      </c>
      <c r="N115" t="str">
        <f>_xlfn.CONCAT(VLOOKUP(Table2[[#This Row],[ID]], 'Full Data'!$C$2:$S$1469, 16, FALSE), " - ",VLOOKUP(Table2[[#This Row],[ID]], 'Full Data'!$C$2:$S$1469, 17, FALSE))</f>
        <v>3 - 9</v>
      </c>
      <c r="O115" t="str">
        <f>IF(VLOOKUP(Table2[[#This Row],[ID]], 'Full Data'!$C$2:$S$1469, 14, FALSE)=0, "", VLOOKUP(Table2[[#This Row],[ID]], 'Full Data'!$C$2:$S$1469, 14, FALSE))</f>
        <v/>
      </c>
    </row>
    <row r="116" spans="1:15" x14ac:dyDescent="0.45">
      <c r="A116">
        <v>2023</v>
      </c>
      <c r="B116" t="s">
        <v>125</v>
      </c>
      <c r="C116" t="str">
        <f>_xlfn.CONCAT(Table2[[#This Row],[Team]],Table2[[#This Row],[year]])</f>
        <v>UNLV2023</v>
      </c>
      <c r="D116">
        <v>55.31</v>
      </c>
      <c r="E116">
        <f>_xlfn.RANK.EQ(Table2[[#This Row],[recruiting_score]], $D$2:$D$132, 0)</f>
        <v>130</v>
      </c>
      <c r="F116">
        <v>-0.387777777777778</v>
      </c>
      <c r="G116">
        <f>_xlfn.RANK.EQ(Table2[[#This Row],[transfer_portal_rating]], $F$2:$F$132, 0)</f>
        <v>126</v>
      </c>
      <c r="H116">
        <v>368.29</v>
      </c>
      <c r="I116">
        <f>_xlfn.RANK.EQ(Table2[[#This Row],[returning_talent]], $H$2:$H$132, 0)</f>
        <v>117</v>
      </c>
      <c r="J116">
        <v>104.1</v>
      </c>
      <c r="K116">
        <v>1275</v>
      </c>
      <c r="L116">
        <v>1494</v>
      </c>
      <c r="M116">
        <v>0.9</v>
      </c>
      <c r="N116" t="str">
        <f>_xlfn.CONCAT(VLOOKUP(Table2[[#This Row],[ID]], 'Full Data'!$C$2:$S$1469, 16, FALSE), " - ",VLOOKUP(Table2[[#This Row],[ID]], 'Full Data'!$C$2:$S$1469, 17, FALSE))</f>
        <v>9 - 5</v>
      </c>
      <c r="O116" t="str">
        <f>IF(VLOOKUP(Table2[[#This Row],[ID]], 'Full Data'!$C$2:$S$1469, 14, FALSE)=0, "", VLOOKUP(Table2[[#This Row],[ID]], 'Full Data'!$C$2:$S$1469, 14, FALSE))</f>
        <v/>
      </c>
    </row>
    <row r="117" spans="1:15" x14ac:dyDescent="0.45">
      <c r="A117">
        <v>2023</v>
      </c>
      <c r="B117" t="s">
        <v>126</v>
      </c>
      <c r="C117" t="str">
        <f>_xlfn.CONCAT(Table2[[#This Row],[Team]],Table2[[#This Row],[year]])</f>
        <v>USC2023</v>
      </c>
      <c r="D117">
        <v>280.44</v>
      </c>
      <c r="E117">
        <f>_xlfn.RANK.EQ(Table2[[#This Row],[recruiting_score]], $D$2:$D$132, 0)</f>
        <v>8</v>
      </c>
      <c r="F117">
        <v>0.37336309523809502</v>
      </c>
      <c r="G117">
        <f>_xlfn.RANK.EQ(Table2[[#This Row],[transfer_portal_rating]], $F$2:$F$132, 0)</f>
        <v>49</v>
      </c>
      <c r="H117">
        <v>860.12</v>
      </c>
      <c r="I117">
        <f>_xlfn.RANK.EQ(Table2[[#This Row],[returning_talent]], $H$2:$H$132, 0)</f>
        <v>11</v>
      </c>
      <c r="J117">
        <v>599.9</v>
      </c>
      <c r="K117">
        <v>1745</v>
      </c>
      <c r="L117">
        <v>1723</v>
      </c>
      <c r="M117">
        <v>9</v>
      </c>
      <c r="N117" t="str">
        <f>_xlfn.CONCAT(VLOOKUP(Table2[[#This Row],[ID]], 'Full Data'!$C$2:$S$1469, 16, FALSE), " - ",VLOOKUP(Table2[[#This Row],[ID]], 'Full Data'!$C$2:$S$1469, 17, FALSE))</f>
        <v>8 - 5</v>
      </c>
      <c r="O117" t="str">
        <f>IF(VLOOKUP(Table2[[#This Row],[ID]], 'Full Data'!$C$2:$S$1469, 14, FALSE)=0, "", VLOOKUP(Table2[[#This Row],[ID]], 'Full Data'!$C$2:$S$1469, 14, FALSE))</f>
        <v/>
      </c>
    </row>
    <row r="118" spans="1:15" x14ac:dyDescent="0.45">
      <c r="A118">
        <v>2023</v>
      </c>
      <c r="B118" t="s">
        <v>127</v>
      </c>
      <c r="C118" t="str">
        <f>_xlfn.CONCAT(Table2[[#This Row],[Team]],Table2[[#This Row],[year]])</f>
        <v>Utah2023</v>
      </c>
      <c r="D118">
        <v>236.08</v>
      </c>
      <c r="E118">
        <f>_xlfn.RANK.EQ(Table2[[#This Row],[recruiting_score]], $D$2:$D$132, 0)</f>
        <v>20</v>
      </c>
      <c r="F118">
        <v>0.64146198830409396</v>
      </c>
      <c r="G118">
        <f>_xlfn.RANK.EQ(Table2[[#This Row],[transfer_portal_rating]], $F$2:$F$132, 0)</f>
        <v>7</v>
      </c>
      <c r="H118">
        <v>705.12</v>
      </c>
      <c r="I118">
        <f>_xlfn.RANK.EQ(Table2[[#This Row],[returning_talent]], $H$2:$H$132, 0)</f>
        <v>33</v>
      </c>
      <c r="J118">
        <v>385.8</v>
      </c>
      <c r="K118">
        <v>1915</v>
      </c>
      <c r="L118">
        <v>1684</v>
      </c>
      <c r="M118">
        <v>8.1</v>
      </c>
      <c r="N118" t="str">
        <f>_xlfn.CONCAT(VLOOKUP(Table2[[#This Row],[ID]], 'Full Data'!$C$2:$S$1469, 16, FALSE), " - ",VLOOKUP(Table2[[#This Row],[ID]], 'Full Data'!$C$2:$S$1469, 17, FALSE))</f>
        <v>8 - 5</v>
      </c>
      <c r="O118" t="str">
        <f>IF(VLOOKUP(Table2[[#This Row],[ID]], 'Full Data'!$C$2:$S$1469, 14, FALSE)=0, "", VLOOKUP(Table2[[#This Row],[ID]], 'Full Data'!$C$2:$S$1469, 14, FALSE))</f>
        <v/>
      </c>
    </row>
    <row r="119" spans="1:15" x14ac:dyDescent="0.45">
      <c r="A119">
        <v>2023</v>
      </c>
      <c r="B119" t="s">
        <v>128</v>
      </c>
      <c r="C119" t="str">
        <f>_xlfn.CONCAT(Table2[[#This Row],[Team]],Table2[[#This Row],[year]])</f>
        <v>Utah State2023</v>
      </c>
      <c r="D119">
        <v>133.96</v>
      </c>
      <c r="E119">
        <f>_xlfn.RANK.EQ(Table2[[#This Row],[recruiting_score]], $D$2:$D$132, 0)</f>
        <v>98</v>
      </c>
      <c r="F119">
        <v>-0.16666666666666699</v>
      </c>
      <c r="G119">
        <f>_xlfn.RANK.EQ(Table2[[#This Row],[transfer_portal_rating]], $F$2:$F$132, 0)</f>
        <v>104</v>
      </c>
      <c r="H119">
        <v>371.37</v>
      </c>
      <c r="I119">
        <f>_xlfn.RANK.EQ(Table2[[#This Row],[returning_talent]], $H$2:$H$132, 0)</f>
        <v>115</v>
      </c>
      <c r="J119">
        <v>121.5</v>
      </c>
      <c r="K119">
        <v>1343</v>
      </c>
      <c r="L119">
        <v>1269</v>
      </c>
      <c r="M119">
        <v>-4.5999999999999996</v>
      </c>
      <c r="N119" t="str">
        <f>_xlfn.CONCAT(VLOOKUP(Table2[[#This Row],[ID]], 'Full Data'!$C$2:$S$1469, 16, FALSE), " - ",VLOOKUP(Table2[[#This Row],[ID]], 'Full Data'!$C$2:$S$1469, 17, FALSE))</f>
        <v>6 - 7</v>
      </c>
      <c r="O119" t="str">
        <f>IF(VLOOKUP(Table2[[#This Row],[ID]], 'Full Data'!$C$2:$S$1469, 14, FALSE)=0, "", VLOOKUP(Table2[[#This Row],[ID]], 'Full Data'!$C$2:$S$1469, 14, FALSE))</f>
        <v/>
      </c>
    </row>
    <row r="120" spans="1:15" x14ac:dyDescent="0.45">
      <c r="A120">
        <v>2023</v>
      </c>
      <c r="B120" t="s">
        <v>129</v>
      </c>
      <c r="C120" t="str">
        <f>_xlfn.CONCAT(Table2[[#This Row],[Team]],Table2[[#This Row],[year]])</f>
        <v>UTEP2023</v>
      </c>
      <c r="D120">
        <v>100.59</v>
      </c>
      <c r="E120">
        <f>_xlfn.RANK.EQ(Table2[[#This Row],[recruiting_score]], $D$2:$D$132, 0)</f>
        <v>119</v>
      </c>
      <c r="F120">
        <v>-0.35199999999999998</v>
      </c>
      <c r="G120">
        <f>_xlfn.RANK.EQ(Table2[[#This Row],[transfer_portal_rating]], $F$2:$F$132, 0)</f>
        <v>123</v>
      </c>
      <c r="H120">
        <v>289.39</v>
      </c>
      <c r="I120">
        <f>_xlfn.RANK.EQ(Table2[[#This Row],[returning_talent]], $H$2:$H$132, 0)</f>
        <v>124</v>
      </c>
      <c r="J120">
        <v>204.9</v>
      </c>
      <c r="K120">
        <v>1304</v>
      </c>
      <c r="L120">
        <v>1195</v>
      </c>
      <c r="M120">
        <v>-13.7</v>
      </c>
      <c r="N120" t="str">
        <f>_xlfn.CONCAT(VLOOKUP(Table2[[#This Row],[ID]], 'Full Data'!$C$2:$S$1469, 16, FALSE), " - ",VLOOKUP(Table2[[#This Row],[ID]], 'Full Data'!$C$2:$S$1469, 17, FALSE))</f>
        <v>3 - 9</v>
      </c>
      <c r="O120" t="str">
        <f>IF(VLOOKUP(Table2[[#This Row],[ID]], 'Full Data'!$C$2:$S$1469, 14, FALSE)=0, "", VLOOKUP(Table2[[#This Row],[ID]], 'Full Data'!$C$2:$S$1469, 14, FALSE))</f>
        <v/>
      </c>
    </row>
    <row r="121" spans="1:15" x14ac:dyDescent="0.45">
      <c r="A121">
        <v>2023</v>
      </c>
      <c r="B121" t="s">
        <v>130</v>
      </c>
      <c r="C121" t="str">
        <f>_xlfn.CONCAT(Table2[[#This Row],[Team]],Table2[[#This Row],[year]])</f>
        <v>UT San Antonio2023</v>
      </c>
      <c r="D121">
        <v>187.6</v>
      </c>
      <c r="E121">
        <f>_xlfn.RANK.EQ(Table2[[#This Row],[recruiting_score]], $D$2:$D$132, 0)</f>
        <v>59</v>
      </c>
      <c r="F121">
        <v>0.13625000000000001</v>
      </c>
      <c r="G121">
        <f>_xlfn.RANK.EQ(Table2[[#This Row],[transfer_portal_rating]], $F$2:$F$132, 0)</f>
        <v>72</v>
      </c>
      <c r="H121">
        <v>515.76</v>
      </c>
      <c r="I121">
        <f>_xlfn.RANK.EQ(Table2[[#This Row],[returning_talent]], $H$2:$H$132, 0)</f>
        <v>75</v>
      </c>
      <c r="J121">
        <v>479.5</v>
      </c>
      <c r="K121">
        <v>1658</v>
      </c>
      <c r="L121">
        <v>1647</v>
      </c>
      <c r="M121">
        <v>0.4</v>
      </c>
      <c r="N121" t="str">
        <f>_xlfn.CONCAT(VLOOKUP(Table2[[#This Row],[ID]], 'Full Data'!$C$2:$S$1469, 16, FALSE), " - ",VLOOKUP(Table2[[#This Row],[ID]], 'Full Data'!$C$2:$S$1469, 17, FALSE))</f>
        <v>9 - 4</v>
      </c>
      <c r="O121" t="str">
        <f>IF(VLOOKUP(Table2[[#This Row],[ID]], 'Full Data'!$C$2:$S$1469, 14, FALSE)=0, "", VLOOKUP(Table2[[#This Row],[ID]], 'Full Data'!$C$2:$S$1469, 14, FALSE))</f>
        <v/>
      </c>
    </row>
    <row r="122" spans="1:15" x14ac:dyDescent="0.45">
      <c r="A122">
        <v>2023</v>
      </c>
      <c r="B122" t="s">
        <v>131</v>
      </c>
      <c r="C122" t="str">
        <f>_xlfn.CONCAT(Table2[[#This Row],[Team]],Table2[[#This Row],[year]])</f>
        <v>Vanderbilt2023</v>
      </c>
      <c r="D122">
        <v>195.39</v>
      </c>
      <c r="E122">
        <f>_xlfn.RANK.EQ(Table2[[#This Row],[recruiting_score]], $D$2:$D$132, 0)</f>
        <v>52</v>
      </c>
      <c r="F122">
        <v>0.295897435897436</v>
      </c>
      <c r="G122">
        <f>_xlfn.RANK.EQ(Table2[[#This Row],[transfer_portal_rating]], $F$2:$F$132, 0)</f>
        <v>59</v>
      </c>
      <c r="H122">
        <v>629.76</v>
      </c>
      <c r="I122">
        <f>_xlfn.RANK.EQ(Table2[[#This Row],[returning_talent]], $H$2:$H$132, 0)</f>
        <v>57</v>
      </c>
      <c r="J122">
        <v>147.30000000000001</v>
      </c>
      <c r="K122">
        <v>1234</v>
      </c>
      <c r="L122">
        <v>1176</v>
      </c>
      <c r="M122">
        <v>-11</v>
      </c>
      <c r="N122" t="str">
        <f>_xlfn.CONCAT(VLOOKUP(Table2[[#This Row],[ID]], 'Full Data'!$C$2:$S$1469, 16, FALSE), " - ",VLOOKUP(Table2[[#This Row],[ID]], 'Full Data'!$C$2:$S$1469, 17, FALSE))</f>
        <v>2 - 10</v>
      </c>
      <c r="O122" t="str">
        <f>IF(VLOOKUP(Table2[[#This Row],[ID]], 'Full Data'!$C$2:$S$1469, 14, FALSE)=0, "", VLOOKUP(Table2[[#This Row],[ID]], 'Full Data'!$C$2:$S$1469, 14, FALSE))</f>
        <v/>
      </c>
    </row>
    <row r="123" spans="1:15" x14ac:dyDescent="0.45">
      <c r="A123">
        <v>2023</v>
      </c>
      <c r="B123" t="s">
        <v>132</v>
      </c>
      <c r="C123" t="str">
        <f>_xlfn.CONCAT(Table2[[#This Row],[Team]],Table2[[#This Row],[year]])</f>
        <v>Virginia2023</v>
      </c>
      <c r="D123">
        <v>180.69</v>
      </c>
      <c r="E123">
        <f>_xlfn.RANK.EQ(Table2[[#This Row],[recruiting_score]], $D$2:$D$132, 0)</f>
        <v>64</v>
      </c>
      <c r="F123">
        <v>0.41946428571428601</v>
      </c>
      <c r="G123">
        <f>_xlfn.RANK.EQ(Table2[[#This Row],[transfer_portal_rating]], $F$2:$F$132, 0)</f>
        <v>44</v>
      </c>
      <c r="H123">
        <v>625.94000000000005</v>
      </c>
      <c r="I123">
        <f>_xlfn.RANK.EQ(Table2[[#This Row],[returning_talent]], $H$2:$H$132, 0)</f>
        <v>59</v>
      </c>
      <c r="J123">
        <v>42.5</v>
      </c>
      <c r="K123">
        <v>1340</v>
      </c>
      <c r="L123">
        <v>1216</v>
      </c>
      <c r="M123">
        <v>-4.4000000000000004</v>
      </c>
      <c r="N123" t="str">
        <f>_xlfn.CONCAT(VLOOKUP(Table2[[#This Row],[ID]], 'Full Data'!$C$2:$S$1469, 16, FALSE), " - ",VLOOKUP(Table2[[#This Row],[ID]], 'Full Data'!$C$2:$S$1469, 17, FALSE))</f>
        <v>3 - 9</v>
      </c>
      <c r="O123" t="str">
        <f>IF(VLOOKUP(Table2[[#This Row],[ID]], 'Full Data'!$C$2:$S$1469, 14, FALSE)=0, "", VLOOKUP(Table2[[#This Row],[ID]], 'Full Data'!$C$2:$S$1469, 14, FALSE))</f>
        <v/>
      </c>
    </row>
    <row r="124" spans="1:15" x14ac:dyDescent="0.45">
      <c r="A124">
        <v>2023</v>
      </c>
      <c r="B124" t="s">
        <v>133</v>
      </c>
      <c r="C124" t="str">
        <f>_xlfn.CONCAT(Table2[[#This Row],[Team]],Table2[[#This Row],[year]])</f>
        <v>Virginia Tech2023</v>
      </c>
      <c r="D124">
        <v>205.58</v>
      </c>
      <c r="E124">
        <f>_xlfn.RANK.EQ(Table2[[#This Row],[recruiting_score]], $D$2:$D$132, 0)</f>
        <v>39</v>
      </c>
      <c r="F124">
        <v>0.797619047619048</v>
      </c>
      <c r="G124">
        <f>_xlfn.RANK.EQ(Table2[[#This Row],[transfer_portal_rating]], $F$2:$F$132, 0)</f>
        <v>1</v>
      </c>
      <c r="H124">
        <v>640.85</v>
      </c>
      <c r="I124">
        <f>_xlfn.RANK.EQ(Table2[[#This Row],[returning_talent]], $H$2:$H$132, 0)</f>
        <v>52</v>
      </c>
      <c r="J124">
        <v>136.1</v>
      </c>
      <c r="K124">
        <v>1318</v>
      </c>
      <c r="L124">
        <v>1657</v>
      </c>
      <c r="M124">
        <v>3.9</v>
      </c>
      <c r="N124" t="str">
        <f>_xlfn.CONCAT(VLOOKUP(Table2[[#This Row],[ID]], 'Full Data'!$C$2:$S$1469, 16, FALSE), " - ",VLOOKUP(Table2[[#This Row],[ID]], 'Full Data'!$C$2:$S$1469, 17, FALSE))</f>
        <v>7 - 6</v>
      </c>
      <c r="O124" t="str">
        <f>IF(VLOOKUP(Table2[[#This Row],[ID]], 'Full Data'!$C$2:$S$1469, 14, FALSE)=0, "", VLOOKUP(Table2[[#This Row],[ID]], 'Full Data'!$C$2:$S$1469, 14, FALSE))</f>
        <v/>
      </c>
    </row>
    <row r="125" spans="1:15" x14ac:dyDescent="0.45">
      <c r="A125">
        <v>2023</v>
      </c>
      <c r="B125" t="s">
        <v>134</v>
      </c>
      <c r="C125" t="str">
        <f>_xlfn.CONCAT(Table2[[#This Row],[Team]],Table2[[#This Row],[year]])</f>
        <v>Wake Forest2023</v>
      </c>
      <c r="D125">
        <v>193.23</v>
      </c>
      <c r="E125">
        <f>_xlfn.RANK.EQ(Table2[[#This Row],[recruiting_score]], $D$2:$D$132, 0)</f>
        <v>53</v>
      </c>
      <c r="F125">
        <v>0.53666666666666696</v>
      </c>
      <c r="G125">
        <f>_xlfn.RANK.EQ(Table2[[#This Row],[transfer_portal_rating]], $F$2:$F$132, 0)</f>
        <v>22</v>
      </c>
      <c r="H125">
        <v>575.41999999999996</v>
      </c>
      <c r="I125">
        <f>_xlfn.RANK.EQ(Table2[[#This Row],[returning_talent]], $H$2:$H$132, 0)</f>
        <v>67</v>
      </c>
      <c r="J125">
        <v>235.8</v>
      </c>
      <c r="K125">
        <v>1663</v>
      </c>
      <c r="L125">
        <v>1397</v>
      </c>
      <c r="M125">
        <v>-4.0999999999999996</v>
      </c>
      <c r="N125" t="str">
        <f>_xlfn.CONCAT(VLOOKUP(Table2[[#This Row],[ID]], 'Full Data'!$C$2:$S$1469, 16, FALSE), " - ",VLOOKUP(Table2[[#This Row],[ID]], 'Full Data'!$C$2:$S$1469, 17, FALSE))</f>
        <v>4 - 8</v>
      </c>
      <c r="O125" t="str">
        <f>IF(VLOOKUP(Table2[[#This Row],[ID]], 'Full Data'!$C$2:$S$1469, 14, FALSE)=0, "", VLOOKUP(Table2[[#This Row],[ID]], 'Full Data'!$C$2:$S$1469, 14, FALSE))</f>
        <v/>
      </c>
    </row>
    <row r="126" spans="1:15" x14ac:dyDescent="0.45">
      <c r="A126">
        <v>2023</v>
      </c>
      <c r="B126" t="s">
        <v>135</v>
      </c>
      <c r="C126" t="str">
        <f>_xlfn.CONCAT(Table2[[#This Row],[Team]],Table2[[#This Row],[year]])</f>
        <v>Washington2023</v>
      </c>
      <c r="D126">
        <v>223.92</v>
      </c>
      <c r="E126">
        <f>_xlfn.RANK.EQ(Table2[[#This Row],[recruiting_score]], $D$2:$D$132, 0)</f>
        <v>26</v>
      </c>
      <c r="F126">
        <v>0.50990909090909098</v>
      </c>
      <c r="G126">
        <f>_xlfn.RANK.EQ(Table2[[#This Row],[transfer_portal_rating]], $F$2:$F$132, 0)</f>
        <v>27</v>
      </c>
      <c r="H126">
        <v>761.72</v>
      </c>
      <c r="I126">
        <f>_xlfn.RANK.EQ(Table2[[#This Row],[returning_talent]], $H$2:$H$132, 0)</f>
        <v>21</v>
      </c>
      <c r="J126">
        <v>617.5</v>
      </c>
      <c r="K126">
        <v>1760</v>
      </c>
      <c r="L126">
        <v>1879</v>
      </c>
      <c r="M126">
        <v>16.5</v>
      </c>
      <c r="N126" t="str">
        <f>_xlfn.CONCAT(VLOOKUP(Table2[[#This Row],[ID]], 'Full Data'!$C$2:$S$1469, 16, FALSE), " - ",VLOOKUP(Table2[[#This Row],[ID]], 'Full Data'!$C$2:$S$1469, 17, FALSE))</f>
        <v>14 - 1</v>
      </c>
      <c r="O126">
        <f>IF(VLOOKUP(Table2[[#This Row],[ID]], 'Full Data'!$C$2:$S$1469, 14, FALSE)=0, "", VLOOKUP(Table2[[#This Row],[ID]], 'Full Data'!$C$2:$S$1469, 14, FALSE))</f>
        <v>2</v>
      </c>
    </row>
    <row r="127" spans="1:15" x14ac:dyDescent="0.45">
      <c r="A127">
        <v>2023</v>
      </c>
      <c r="B127" t="s">
        <v>136</v>
      </c>
      <c r="C127" t="str">
        <f>_xlfn.CONCAT(Table2[[#This Row],[Team]],Table2[[#This Row],[year]])</f>
        <v>Washington State2023</v>
      </c>
      <c r="D127">
        <v>184.96</v>
      </c>
      <c r="E127">
        <f>_xlfn.RANK.EQ(Table2[[#This Row],[recruiting_score]], $D$2:$D$132, 0)</f>
        <v>63</v>
      </c>
      <c r="F127">
        <v>0.52111111111111097</v>
      </c>
      <c r="G127">
        <f>_xlfn.RANK.EQ(Table2[[#This Row],[transfer_portal_rating]], $F$2:$F$132, 0)</f>
        <v>25</v>
      </c>
      <c r="H127">
        <v>570.94000000000005</v>
      </c>
      <c r="I127">
        <f>_xlfn.RANK.EQ(Table2[[#This Row],[returning_talent]], $H$2:$H$132, 0)</f>
        <v>70</v>
      </c>
      <c r="J127">
        <v>234.4</v>
      </c>
      <c r="K127">
        <v>1587</v>
      </c>
      <c r="L127">
        <v>1546</v>
      </c>
      <c r="M127">
        <v>6.2</v>
      </c>
      <c r="N127" t="str">
        <f>_xlfn.CONCAT(VLOOKUP(Table2[[#This Row],[ID]], 'Full Data'!$C$2:$S$1469, 16, FALSE), " - ",VLOOKUP(Table2[[#This Row],[ID]], 'Full Data'!$C$2:$S$1469, 17, FALSE))</f>
        <v>5 - 7</v>
      </c>
      <c r="O127" t="str">
        <f>IF(VLOOKUP(Table2[[#This Row],[ID]], 'Full Data'!$C$2:$S$1469, 14, FALSE)=0, "", VLOOKUP(Table2[[#This Row],[ID]], 'Full Data'!$C$2:$S$1469, 14, FALSE))</f>
        <v/>
      </c>
    </row>
    <row r="128" spans="1:15" x14ac:dyDescent="0.45">
      <c r="A128">
        <v>2023</v>
      </c>
      <c r="B128" t="s">
        <v>137</v>
      </c>
      <c r="C128" t="str">
        <f>_xlfn.CONCAT(Table2[[#This Row],[Team]],Table2[[#This Row],[year]])</f>
        <v>Western Kentucky2023</v>
      </c>
      <c r="D128">
        <v>58.4</v>
      </c>
      <c r="E128">
        <f>_xlfn.RANK.EQ(Table2[[#This Row],[recruiting_score]], $D$2:$D$132, 0)</f>
        <v>129</v>
      </c>
      <c r="F128">
        <v>-0.35649999999999998</v>
      </c>
      <c r="G128">
        <f>_xlfn.RANK.EQ(Table2[[#This Row],[transfer_portal_rating]], $F$2:$F$132, 0)</f>
        <v>124</v>
      </c>
      <c r="H128">
        <v>495.64</v>
      </c>
      <c r="I128">
        <f>_xlfn.RANK.EQ(Table2[[#This Row],[returning_talent]], $H$2:$H$132, 0)</f>
        <v>80</v>
      </c>
      <c r="J128">
        <v>317.10000000000002</v>
      </c>
      <c r="K128">
        <v>1693</v>
      </c>
      <c r="L128">
        <v>1449</v>
      </c>
      <c r="M128">
        <v>-2.8</v>
      </c>
      <c r="N128" t="str">
        <f>_xlfn.CONCAT(VLOOKUP(Table2[[#This Row],[ID]], 'Full Data'!$C$2:$S$1469, 16, FALSE), " - ",VLOOKUP(Table2[[#This Row],[ID]], 'Full Data'!$C$2:$S$1469, 17, FALSE))</f>
        <v>8 - 5</v>
      </c>
      <c r="O128" t="str">
        <f>IF(VLOOKUP(Table2[[#This Row],[ID]], 'Full Data'!$C$2:$S$1469, 14, FALSE)=0, "", VLOOKUP(Table2[[#This Row],[ID]], 'Full Data'!$C$2:$S$1469, 14, FALSE))</f>
        <v/>
      </c>
    </row>
    <row r="129" spans="1:15" x14ac:dyDescent="0.45">
      <c r="A129">
        <v>2023</v>
      </c>
      <c r="B129" t="s">
        <v>138</v>
      </c>
      <c r="C129" t="str">
        <f>_xlfn.CONCAT(Table2[[#This Row],[Team]],Table2[[#This Row],[year]])</f>
        <v>Western Michigan2023</v>
      </c>
      <c r="D129">
        <v>129.13999999999999</v>
      </c>
      <c r="E129">
        <f>_xlfn.RANK.EQ(Table2[[#This Row],[recruiting_score]], $D$2:$D$132, 0)</f>
        <v>104</v>
      </c>
      <c r="F129">
        <v>-0.394666666666667</v>
      </c>
      <c r="G129">
        <f>_xlfn.RANK.EQ(Table2[[#This Row],[transfer_portal_rating]], $F$2:$F$132, 0)</f>
        <v>127</v>
      </c>
      <c r="H129">
        <v>449.89</v>
      </c>
      <c r="I129">
        <f>_xlfn.RANK.EQ(Table2[[#This Row],[returning_talent]], $H$2:$H$132, 0)</f>
        <v>96</v>
      </c>
      <c r="J129">
        <v>92.9</v>
      </c>
      <c r="K129">
        <v>1301</v>
      </c>
      <c r="L129">
        <v>1223</v>
      </c>
      <c r="M129">
        <v>-14.6</v>
      </c>
      <c r="N129" t="str">
        <f>_xlfn.CONCAT(VLOOKUP(Table2[[#This Row],[ID]], 'Full Data'!$C$2:$S$1469, 16, FALSE), " - ",VLOOKUP(Table2[[#This Row],[ID]], 'Full Data'!$C$2:$S$1469, 17, FALSE))</f>
        <v>4 - 8</v>
      </c>
      <c r="O129" t="str">
        <f>IF(VLOOKUP(Table2[[#This Row],[ID]], 'Full Data'!$C$2:$S$1469, 14, FALSE)=0, "", VLOOKUP(Table2[[#This Row],[ID]], 'Full Data'!$C$2:$S$1469, 14, FALSE))</f>
        <v/>
      </c>
    </row>
    <row r="130" spans="1:15" x14ac:dyDescent="0.45">
      <c r="A130">
        <v>2023</v>
      </c>
      <c r="B130" t="s">
        <v>139</v>
      </c>
      <c r="C130" t="str">
        <f>_xlfn.CONCAT(Table2[[#This Row],[Team]],Table2[[#This Row],[year]])</f>
        <v>West Virginia2023</v>
      </c>
      <c r="D130">
        <v>199.09</v>
      </c>
      <c r="E130">
        <f>_xlfn.RANK.EQ([1]!Table1[[#This Row],[recruiting_score]], $D$2:$D$132, 0)</f>
        <v>48</v>
      </c>
      <c r="F130">
        <v>0.46850649350649298</v>
      </c>
      <c r="G130">
        <f>_xlfn.RANK.EQ(Table2[[#This Row],[transfer_portal_rating]], $F$2:$F$132, 0)</f>
        <v>35</v>
      </c>
      <c r="H130">
        <v>662.57</v>
      </c>
      <c r="I130">
        <f>_xlfn.RANK.EQ(Table2[[#This Row],[returning_talent]], $H$2:$H$132, 0)</f>
        <v>43</v>
      </c>
      <c r="J130">
        <v>153.1</v>
      </c>
      <c r="K130">
        <v>1408</v>
      </c>
      <c r="L130">
        <v>1611</v>
      </c>
      <c r="M130">
        <v>6.5</v>
      </c>
      <c r="N130" t="str">
        <f>_xlfn.CONCAT(VLOOKUP(Table2[[#This Row],[ID]], 'Full Data'!$C$2:$S$1469, 16, FALSE), " - ",VLOOKUP(Table2[[#This Row],[ID]], 'Full Data'!$C$2:$S$1469, 17, FALSE))</f>
        <v>9 - 4</v>
      </c>
      <c r="O130" t="str">
        <f>IF(VLOOKUP(Table2[[#This Row],[ID]], 'Full Data'!$C$2:$S$1469, 14, FALSE)=0, "", VLOOKUP(Table2[[#This Row],[ID]], 'Full Data'!$C$2:$S$1469, 14, FALSE))</f>
        <v/>
      </c>
    </row>
    <row r="131" spans="1:15" x14ac:dyDescent="0.45">
      <c r="A131">
        <v>2023</v>
      </c>
      <c r="B131" t="s">
        <v>140</v>
      </c>
      <c r="C131" t="str">
        <f>_xlfn.CONCAT(Table2[[#This Row],[Team]],Table2[[#This Row],[year]])</f>
        <v>Wisconsin2023</v>
      </c>
      <c r="D131">
        <v>188.21</v>
      </c>
      <c r="E131">
        <f>_xlfn.RANK.EQ([1]!Table1[[#This Row],[recruiting_score]], $D$2:$D$132, 0)</f>
        <v>58</v>
      </c>
      <c r="F131">
        <v>0.507781954887218</v>
      </c>
      <c r="G131">
        <f>_xlfn.RANK.EQ(Table2[[#This Row],[transfer_portal_rating]], $F$2:$F$132, 0)</f>
        <v>28</v>
      </c>
      <c r="H131">
        <v>744.44</v>
      </c>
      <c r="I131">
        <f>_xlfn.RANK.EQ(Table2[[#This Row],[returning_talent]], $H$2:$H$132, 0)</f>
        <v>25</v>
      </c>
      <c r="J131">
        <v>202.3</v>
      </c>
      <c r="K131">
        <v>1706</v>
      </c>
      <c r="L131">
        <v>1631</v>
      </c>
      <c r="M131">
        <v>4</v>
      </c>
      <c r="N131" t="str">
        <f>_xlfn.CONCAT(VLOOKUP(Table2[[#This Row],[ID]], 'Full Data'!$C$2:$S$1469, 16, FALSE), " - ",VLOOKUP(Table2[[#This Row],[ID]], 'Full Data'!$C$2:$S$1469, 17, FALSE))</f>
        <v>7 - 6</v>
      </c>
      <c r="O131" t="str">
        <f>IF(VLOOKUP(Table2[[#This Row],[ID]], 'Full Data'!$C$2:$S$1469, 14, FALSE)=0, "", VLOOKUP(Table2[[#This Row],[ID]], 'Full Data'!$C$2:$S$1469, 14, FALSE))</f>
        <v/>
      </c>
    </row>
    <row r="132" spans="1:15" x14ac:dyDescent="0.45">
      <c r="A132">
        <v>2023</v>
      </c>
      <c r="B132" t="s">
        <v>141</v>
      </c>
      <c r="C132" t="str">
        <f>_xlfn.CONCAT(Table2[[#This Row],[Team]],Table2[[#This Row],[year]])</f>
        <v>Wyoming2023</v>
      </c>
      <c r="D132">
        <v>120.69</v>
      </c>
      <c r="E132">
        <f>_xlfn.RANK.EQ([1]!Table1[[#This Row],[recruiting_score]], $D$2:$D$132, 0)</f>
        <v>108</v>
      </c>
      <c r="F132">
        <v>-0.22125</v>
      </c>
      <c r="G132">
        <f>_xlfn.RANK.EQ(Table2[[#This Row],[transfer_portal_rating]], $F$2:$F$132, 0)</f>
        <v>111</v>
      </c>
      <c r="H132">
        <v>292.02999999999997</v>
      </c>
      <c r="I132">
        <f>_xlfn.RANK.EQ(Table2[[#This Row],[returning_talent]], $H$2:$H$132, 0)</f>
        <v>123</v>
      </c>
      <c r="J132">
        <v>172.3</v>
      </c>
      <c r="K132">
        <v>1364</v>
      </c>
      <c r="L132">
        <v>1494</v>
      </c>
      <c r="M132">
        <v>-1.3</v>
      </c>
      <c r="N132" t="str">
        <f>_xlfn.CONCAT(VLOOKUP(Table2[[#This Row],[ID]], 'Full Data'!$C$2:$S$1469, 16, FALSE), " - ",VLOOKUP(Table2[[#This Row],[ID]], 'Full Data'!$C$2:$S$1469, 17, FALSE))</f>
        <v>9 - 4</v>
      </c>
      <c r="O132" t="str">
        <f>IF(VLOOKUP(Table2[[#This Row],[ID]], 'Full Data'!$C$2:$S$1469, 14, FALSE)=0, "", VLOOKUP(Table2[[#This Row],[ID]], 'Full Data'!$C$2:$S$1469, 14, FALSE))</f>
        <v/>
      </c>
    </row>
    <row r="133" spans="1:15" x14ac:dyDescent="0.45">
      <c r="A133">
        <v>2022</v>
      </c>
      <c r="B133" t="s">
        <v>11</v>
      </c>
      <c r="C133" t="str">
        <f>_xlfn.CONCAT(Table2[[#This Row],[Team]],Table2[[#This Row],[year]])</f>
        <v>Air Force2022</v>
      </c>
      <c r="D133">
        <v>110.12</v>
      </c>
      <c r="E133">
        <f>_xlfn.RANK.EQ([1]!Table1[[#This Row],[recruiting_score]], $D$133:$D$262, 0)</f>
        <v>112</v>
      </c>
      <c r="F133">
        <v>-0.168888888888889</v>
      </c>
      <c r="G133">
        <f>_xlfn.RANK.EQ(Table2[[#This Row],[transfer_portal_rating]], $F$133:$F$262, 0)</f>
        <v>121</v>
      </c>
      <c r="H133">
        <v>30.32</v>
      </c>
      <c r="J133">
        <v>249.5</v>
      </c>
      <c r="K133">
        <v>1725</v>
      </c>
      <c r="L133">
        <v>1768</v>
      </c>
      <c r="M133">
        <v>4.2</v>
      </c>
      <c r="N133" t="str">
        <f>_xlfn.CONCAT(VLOOKUP(Table2[[#This Row],[ID]], 'Full Data'!$C$2:$S$1469, 16, FALSE), " - ",VLOOKUP(Table2[[#This Row],[ID]], 'Full Data'!$C$2:$S$1469, 17, FALSE))</f>
        <v xml:space="preserve"> - </v>
      </c>
      <c r="O133" t="str">
        <f>IF(VLOOKUP(Table2[[#This Row],[ID]], 'Full Data'!$C$2:$S$1469, 14, FALSE)=0, "", VLOOKUP(Table2[[#This Row],[ID]], 'Full Data'!$C$2:$S$1469, 14, FALSE))</f>
        <v/>
      </c>
    </row>
    <row r="134" spans="1:15" x14ac:dyDescent="0.45">
      <c r="A134">
        <v>2022</v>
      </c>
      <c r="B134" t="s">
        <v>12</v>
      </c>
      <c r="C134" t="str">
        <f>_xlfn.CONCAT(Table2[[#This Row],[Team]],Table2[[#This Row],[year]])</f>
        <v>Akron2022</v>
      </c>
      <c r="D134">
        <v>81.7</v>
      </c>
      <c r="E134">
        <f>_xlfn.RANK.EQ([1]!Table1[[#This Row],[recruiting_score]], $D$133:$D$262, 0)</f>
        <v>121</v>
      </c>
      <c r="F134">
        <v>1.36666666666667E-2</v>
      </c>
      <c r="G134">
        <f>_xlfn.RANK.EQ(Table2[[#This Row],[transfer_portal_rating]], $F$133:$F$262, 0)</f>
        <v>93</v>
      </c>
      <c r="H134">
        <v>330.97</v>
      </c>
      <c r="J134">
        <v>52.9</v>
      </c>
      <c r="K134">
        <v>895</v>
      </c>
      <c r="L134">
        <v>1154</v>
      </c>
      <c r="M134">
        <v>-13.8</v>
      </c>
      <c r="N134" t="str">
        <f>_xlfn.CONCAT(VLOOKUP(Table2[[#This Row],[ID]], 'Full Data'!$C$2:$S$1469, 16, FALSE), " - ",VLOOKUP(Table2[[#This Row],[ID]], 'Full Data'!$C$2:$S$1469, 17, FALSE))</f>
        <v xml:space="preserve"> - </v>
      </c>
      <c r="O134" t="str">
        <f>IF(VLOOKUP(Table2[[#This Row],[ID]], 'Full Data'!$C$2:$S$1469, 14, FALSE)=0, "", VLOOKUP(Table2[[#This Row],[ID]], 'Full Data'!$C$2:$S$1469, 14, FALSE))</f>
        <v/>
      </c>
    </row>
    <row r="135" spans="1:15" x14ac:dyDescent="0.45">
      <c r="A135">
        <v>2022</v>
      </c>
      <c r="B135" t="s">
        <v>13</v>
      </c>
      <c r="C135" t="str">
        <f>_xlfn.CONCAT(Table2[[#This Row],[Team]],Table2[[#This Row],[year]])</f>
        <v>Alabama2022</v>
      </c>
      <c r="D135">
        <v>322.25</v>
      </c>
      <c r="E135">
        <f>_xlfn.RANK.EQ([1]!Table1[[#This Row],[recruiting_score]], $D$133:$D$262, 0)</f>
        <v>2</v>
      </c>
      <c r="F135">
        <v>0.43275000000000002</v>
      </c>
      <c r="G135">
        <f>_xlfn.RANK.EQ(Table2[[#This Row],[transfer_portal_rating]], $F$133:$F$262, 0)</f>
        <v>21</v>
      </c>
      <c r="H135">
        <v>1004.04</v>
      </c>
      <c r="J135">
        <v>401.7</v>
      </c>
      <c r="K135">
        <v>2219</v>
      </c>
      <c r="L135">
        <v>2181</v>
      </c>
      <c r="M135">
        <v>21.3</v>
      </c>
      <c r="N135" t="str">
        <f>_xlfn.CONCAT(VLOOKUP(Table2[[#This Row],[ID]], 'Full Data'!$C$2:$S$1469, 16, FALSE), " - ",VLOOKUP(Table2[[#This Row],[ID]], 'Full Data'!$C$2:$S$1469, 17, FALSE))</f>
        <v xml:space="preserve"> - </v>
      </c>
      <c r="O135" t="str">
        <f>IF(VLOOKUP(Table2[[#This Row],[ID]], 'Full Data'!$C$2:$S$1469, 14, FALSE)=0, "", VLOOKUP(Table2[[#This Row],[ID]], 'Full Data'!$C$2:$S$1469, 14, FALSE))</f>
        <v/>
      </c>
    </row>
    <row r="136" spans="1:15" x14ac:dyDescent="0.45">
      <c r="A136">
        <v>2022</v>
      </c>
      <c r="B136" t="s">
        <v>14</v>
      </c>
      <c r="C136" t="str">
        <f>_xlfn.CONCAT(Table2[[#This Row],[Team]],Table2[[#This Row],[year]])</f>
        <v>Appalachian State2022</v>
      </c>
      <c r="D136">
        <v>144.66999999999999</v>
      </c>
      <c r="E136">
        <f>_xlfn.RANK.EQ([1]!Table1[[#This Row],[recruiting_score]], $D$133:$D$262, 0)</f>
        <v>83</v>
      </c>
      <c r="F136">
        <v>0.107555555555556</v>
      </c>
      <c r="G136">
        <f>_xlfn.RANK.EQ(Table2[[#This Row],[transfer_portal_rating]], $F$133:$F$262, 0)</f>
        <v>79</v>
      </c>
      <c r="H136">
        <v>450.04</v>
      </c>
      <c r="J136">
        <v>304.10000000000002</v>
      </c>
      <c r="K136">
        <v>1735</v>
      </c>
      <c r="L136">
        <v>1593</v>
      </c>
      <c r="M136">
        <v>-0.8</v>
      </c>
      <c r="N136" t="str">
        <f>_xlfn.CONCAT(VLOOKUP(Table2[[#This Row],[ID]], 'Full Data'!$C$2:$S$1469, 16, FALSE), " - ",VLOOKUP(Table2[[#This Row],[ID]], 'Full Data'!$C$2:$S$1469, 17, FALSE))</f>
        <v xml:space="preserve"> - </v>
      </c>
      <c r="O136" t="str">
        <f>IF(VLOOKUP(Table2[[#This Row],[ID]], 'Full Data'!$C$2:$S$1469, 14, FALSE)=0, "", VLOOKUP(Table2[[#This Row],[ID]], 'Full Data'!$C$2:$S$1469, 14, FALSE))</f>
        <v/>
      </c>
    </row>
    <row r="137" spans="1:15" x14ac:dyDescent="0.45">
      <c r="A137">
        <v>2022</v>
      </c>
      <c r="B137" t="s">
        <v>15</v>
      </c>
      <c r="C137" t="str">
        <f>_xlfn.CONCAT(Table2[[#This Row],[Team]],Table2[[#This Row],[year]])</f>
        <v>Arizona2022</v>
      </c>
      <c r="D137">
        <v>224.38</v>
      </c>
      <c r="E137">
        <f>_xlfn.RANK.EQ([1]!Table1[[#This Row],[recruiting_score]], $D$133:$D$262, 0)</f>
        <v>22</v>
      </c>
      <c r="F137">
        <v>0.54740740740740701</v>
      </c>
      <c r="G137">
        <f>_xlfn.RANK.EQ(Table2[[#This Row],[transfer_portal_rating]], $F$133:$F$262, 0)</f>
        <v>7</v>
      </c>
      <c r="H137">
        <v>567.61</v>
      </c>
      <c r="J137">
        <v>158.1</v>
      </c>
      <c r="K137">
        <v>1209</v>
      </c>
      <c r="L137">
        <v>1374</v>
      </c>
      <c r="M137">
        <v>-2</v>
      </c>
      <c r="N137" t="str">
        <f>_xlfn.CONCAT(VLOOKUP(Table2[[#This Row],[ID]], 'Full Data'!$C$2:$S$1469, 16, FALSE), " - ",VLOOKUP(Table2[[#This Row],[ID]], 'Full Data'!$C$2:$S$1469, 17, FALSE))</f>
        <v xml:space="preserve"> - </v>
      </c>
      <c r="O137" t="str">
        <f>IF(VLOOKUP(Table2[[#This Row],[ID]], 'Full Data'!$C$2:$S$1469, 14, FALSE)=0, "", VLOOKUP(Table2[[#This Row],[ID]], 'Full Data'!$C$2:$S$1469, 14, FALSE))</f>
        <v/>
      </c>
    </row>
    <row r="138" spans="1:15" x14ac:dyDescent="0.45">
      <c r="A138">
        <v>2022</v>
      </c>
      <c r="B138" t="s">
        <v>16</v>
      </c>
      <c r="C138" t="str">
        <f>_xlfn.CONCAT(Table2[[#This Row],[Team]],Table2[[#This Row],[year]])</f>
        <v>Arizona State2022</v>
      </c>
      <c r="D138">
        <v>120.17</v>
      </c>
      <c r="E138">
        <f>_xlfn.RANK.EQ([1]!Table1[[#This Row],[recruiting_score]], $D$133:$D$262, 0)</f>
        <v>101</v>
      </c>
      <c r="F138">
        <v>0.28604395604395599</v>
      </c>
      <c r="G138">
        <f>_xlfn.RANK.EQ(Table2[[#This Row],[transfer_portal_rating]], $F$133:$F$262, 0)</f>
        <v>44</v>
      </c>
      <c r="H138">
        <v>734.45</v>
      </c>
      <c r="J138">
        <v>54.3</v>
      </c>
      <c r="K138">
        <v>1671</v>
      </c>
      <c r="L138">
        <v>1446</v>
      </c>
      <c r="M138">
        <v>-3.9</v>
      </c>
      <c r="N138" t="str">
        <f>_xlfn.CONCAT(VLOOKUP(Table2[[#This Row],[ID]], 'Full Data'!$C$2:$S$1469, 16, FALSE), " - ",VLOOKUP(Table2[[#This Row],[ID]], 'Full Data'!$C$2:$S$1469, 17, FALSE))</f>
        <v xml:space="preserve"> - </v>
      </c>
      <c r="O138" t="str">
        <f>IF(VLOOKUP(Table2[[#This Row],[ID]], 'Full Data'!$C$2:$S$1469, 14, FALSE)=0, "", VLOOKUP(Table2[[#This Row],[ID]], 'Full Data'!$C$2:$S$1469, 14, FALSE))</f>
        <v/>
      </c>
    </row>
    <row r="139" spans="1:15" x14ac:dyDescent="0.45">
      <c r="A139">
        <v>2022</v>
      </c>
      <c r="B139" t="s">
        <v>17</v>
      </c>
      <c r="C139" t="str">
        <f>_xlfn.CONCAT(Table2[[#This Row],[Team]],Table2[[#This Row],[year]])</f>
        <v>Arkansas2022</v>
      </c>
      <c r="D139">
        <v>217.69</v>
      </c>
      <c r="E139">
        <f>_xlfn.RANK.EQ([1]!Table1[[#This Row],[recruiting_score]], $D$133:$D$262, 0)</f>
        <v>28</v>
      </c>
      <c r="F139">
        <v>0.48424242424242397</v>
      </c>
      <c r="G139">
        <f>_xlfn.RANK.EQ(Table2[[#This Row],[transfer_portal_rating]], $F$133:$F$262, 0)</f>
        <v>13</v>
      </c>
      <c r="H139">
        <v>722.84</v>
      </c>
      <c r="J139">
        <v>279.60000000000002</v>
      </c>
      <c r="K139">
        <v>1689</v>
      </c>
      <c r="L139">
        <v>1686</v>
      </c>
      <c r="M139">
        <v>6.5</v>
      </c>
      <c r="N139" t="str">
        <f>_xlfn.CONCAT(VLOOKUP(Table2[[#This Row],[ID]], 'Full Data'!$C$2:$S$1469, 16, FALSE), " - ",VLOOKUP(Table2[[#This Row],[ID]], 'Full Data'!$C$2:$S$1469, 17, FALSE))</f>
        <v xml:space="preserve"> - </v>
      </c>
      <c r="O139" t="str">
        <f>IF(VLOOKUP(Table2[[#This Row],[ID]], 'Full Data'!$C$2:$S$1469, 14, FALSE)=0, "", VLOOKUP(Table2[[#This Row],[ID]], 'Full Data'!$C$2:$S$1469, 14, FALSE))</f>
        <v/>
      </c>
    </row>
    <row r="140" spans="1:15" x14ac:dyDescent="0.45">
      <c r="A140">
        <v>2022</v>
      </c>
      <c r="B140" t="s">
        <v>18</v>
      </c>
      <c r="C140" t="str">
        <f>_xlfn.CONCAT(Table2[[#This Row],[Team]],Table2[[#This Row],[year]])</f>
        <v>Arkansas State2022</v>
      </c>
      <c r="D140">
        <v>166.63</v>
      </c>
      <c r="E140">
        <f>_xlfn.RANK.EQ([1]!Table1[[#This Row],[recruiting_score]], $D$133:$D$262, 0)</f>
        <v>67</v>
      </c>
      <c r="F140">
        <v>1.79636363636363E-2</v>
      </c>
      <c r="G140">
        <f>_xlfn.RANK.EQ(Table2[[#This Row],[transfer_portal_rating]], $F$133:$F$262, 0)</f>
        <v>92</v>
      </c>
      <c r="H140">
        <v>475.74</v>
      </c>
      <c r="J140">
        <v>92.1</v>
      </c>
      <c r="K140">
        <v>1143</v>
      </c>
      <c r="L140">
        <v>1134</v>
      </c>
      <c r="M140">
        <v>-11.4</v>
      </c>
      <c r="N140" t="str">
        <f>_xlfn.CONCAT(VLOOKUP(Table2[[#This Row],[ID]], 'Full Data'!$C$2:$S$1469, 16, FALSE), " - ",VLOOKUP(Table2[[#This Row],[ID]], 'Full Data'!$C$2:$S$1469, 17, FALSE))</f>
        <v xml:space="preserve"> - </v>
      </c>
      <c r="O140" t="str">
        <f>IF(VLOOKUP(Table2[[#This Row],[ID]], 'Full Data'!$C$2:$S$1469, 14, FALSE)=0, "", VLOOKUP(Table2[[#This Row],[ID]], 'Full Data'!$C$2:$S$1469, 14, FALSE))</f>
        <v/>
      </c>
    </row>
    <row r="141" spans="1:15" x14ac:dyDescent="0.45">
      <c r="A141">
        <v>2022</v>
      </c>
      <c r="B141" t="s">
        <v>19</v>
      </c>
      <c r="C141" t="str">
        <f>_xlfn.CONCAT(Table2[[#This Row],[Team]],Table2[[#This Row],[year]])</f>
        <v>Army2022</v>
      </c>
      <c r="D141">
        <v>18.34</v>
      </c>
      <c r="E141">
        <f>_xlfn.RANK.EQ([1]!Table1[[#This Row],[recruiting_score]], $D$133:$D$262, 0)</f>
        <v>129</v>
      </c>
      <c r="F141">
        <v>-0.26166666666666699</v>
      </c>
      <c r="G141">
        <f>_xlfn.RANK.EQ(Table2[[#This Row],[transfer_portal_rating]], $F$133:$F$262, 0)</f>
        <v>126</v>
      </c>
      <c r="H141">
        <v>111.53</v>
      </c>
      <c r="J141">
        <v>174.8</v>
      </c>
      <c r="K141">
        <v>1567</v>
      </c>
      <c r="L141">
        <v>1499</v>
      </c>
      <c r="M141">
        <v>-3.8</v>
      </c>
      <c r="N141" t="str">
        <f>_xlfn.CONCAT(VLOOKUP(Table2[[#This Row],[ID]], 'Full Data'!$C$2:$S$1469, 16, FALSE), " - ",VLOOKUP(Table2[[#This Row],[ID]], 'Full Data'!$C$2:$S$1469, 17, FALSE))</f>
        <v xml:space="preserve"> - </v>
      </c>
      <c r="O141" t="str">
        <f>IF(VLOOKUP(Table2[[#This Row],[ID]], 'Full Data'!$C$2:$S$1469, 14, FALSE)=0, "", VLOOKUP(Table2[[#This Row],[ID]], 'Full Data'!$C$2:$S$1469, 14, FALSE))</f>
        <v/>
      </c>
    </row>
    <row r="142" spans="1:15" x14ac:dyDescent="0.45">
      <c r="A142">
        <v>2022</v>
      </c>
      <c r="B142" t="s">
        <v>20</v>
      </c>
      <c r="C142" t="str">
        <f>_xlfn.CONCAT(Table2[[#This Row],[Team]],Table2[[#This Row],[year]])</f>
        <v>Auburn2022</v>
      </c>
      <c r="D142">
        <v>229.35</v>
      </c>
      <c r="E142">
        <f>_xlfn.RANK.EQ([1]!Table1[[#This Row],[recruiting_score]], $D$133:$D$262, 0)</f>
        <v>21</v>
      </c>
      <c r="F142">
        <v>-4.9848484848484899E-2</v>
      </c>
      <c r="G142">
        <f>_xlfn.RANK.EQ(Table2[[#This Row],[transfer_portal_rating]], $F$133:$F$262, 0)</f>
        <v>103</v>
      </c>
      <c r="H142">
        <v>840.38</v>
      </c>
      <c r="J142">
        <v>177.1</v>
      </c>
      <c r="K142">
        <v>1699</v>
      </c>
      <c r="L142">
        <v>1596</v>
      </c>
      <c r="M142">
        <v>3.1</v>
      </c>
      <c r="N142" t="str">
        <f>_xlfn.CONCAT(VLOOKUP(Table2[[#This Row],[ID]], 'Full Data'!$C$2:$S$1469, 16, FALSE), " - ",VLOOKUP(Table2[[#This Row],[ID]], 'Full Data'!$C$2:$S$1469, 17, FALSE))</f>
        <v xml:space="preserve"> - </v>
      </c>
      <c r="O142" t="str">
        <f>IF(VLOOKUP(Table2[[#This Row],[ID]], 'Full Data'!$C$2:$S$1469, 14, FALSE)=0, "", VLOOKUP(Table2[[#This Row],[ID]], 'Full Data'!$C$2:$S$1469, 14, FALSE))</f>
        <v/>
      </c>
    </row>
    <row r="143" spans="1:15" x14ac:dyDescent="0.45">
      <c r="A143">
        <v>2022</v>
      </c>
      <c r="B143" t="s">
        <v>21</v>
      </c>
      <c r="C143" t="str">
        <f>_xlfn.CONCAT(Table2[[#This Row],[Team]],Table2[[#This Row],[year]])</f>
        <v>Ball State2022</v>
      </c>
      <c r="D143">
        <v>127.25</v>
      </c>
      <c r="E143">
        <f>_xlfn.RANK.EQ([1]!Table1[[#This Row],[recruiting_score]], $D$133:$D$262, 0)</f>
        <v>96</v>
      </c>
      <c r="F143">
        <v>0.33400000000000002</v>
      </c>
      <c r="G143">
        <f>_xlfn.RANK.EQ(Table2[[#This Row],[transfer_portal_rating]], $F$133:$F$262, 0)</f>
        <v>37</v>
      </c>
      <c r="H143">
        <v>338.31</v>
      </c>
      <c r="J143">
        <v>100.3</v>
      </c>
      <c r="K143">
        <v>1365</v>
      </c>
      <c r="L143">
        <v>1290</v>
      </c>
      <c r="M143">
        <v>-11.6</v>
      </c>
      <c r="N143" t="str">
        <f>_xlfn.CONCAT(VLOOKUP(Table2[[#This Row],[ID]], 'Full Data'!$C$2:$S$1469, 16, FALSE), " - ",VLOOKUP(Table2[[#This Row],[ID]], 'Full Data'!$C$2:$S$1469, 17, FALSE))</f>
        <v xml:space="preserve"> - </v>
      </c>
      <c r="O143" t="str">
        <f>IF(VLOOKUP(Table2[[#This Row],[ID]], 'Full Data'!$C$2:$S$1469, 14, FALSE)=0, "", VLOOKUP(Table2[[#This Row],[ID]], 'Full Data'!$C$2:$S$1469, 14, FALSE))</f>
        <v/>
      </c>
    </row>
    <row r="144" spans="1:15" x14ac:dyDescent="0.45">
      <c r="A144">
        <v>2022</v>
      </c>
      <c r="B144" t="s">
        <v>22</v>
      </c>
      <c r="C144" t="str">
        <f>_xlfn.CONCAT(Table2[[#This Row],[Team]],Table2[[#This Row],[year]])</f>
        <v>Baylor2022</v>
      </c>
      <c r="D144">
        <v>208.03</v>
      </c>
      <c r="E144">
        <f>_xlfn.RANK.EQ([1]!Table1[[#This Row],[recruiting_score]], $D$133:$D$262, 0)</f>
        <v>37</v>
      </c>
      <c r="F144">
        <v>0.27124999999999999</v>
      </c>
      <c r="G144">
        <f>_xlfn.RANK.EQ(Table2[[#This Row],[transfer_portal_rating]], $F$133:$F$262, 0)</f>
        <v>47</v>
      </c>
      <c r="H144">
        <v>660.65</v>
      </c>
      <c r="J144">
        <v>91.2</v>
      </c>
      <c r="K144">
        <v>1785</v>
      </c>
      <c r="L144">
        <v>1672</v>
      </c>
      <c r="M144">
        <v>9.1999999999999993</v>
      </c>
      <c r="N144" t="str">
        <f>_xlfn.CONCAT(VLOOKUP(Table2[[#This Row],[ID]], 'Full Data'!$C$2:$S$1469, 16, FALSE), " - ",VLOOKUP(Table2[[#This Row],[ID]], 'Full Data'!$C$2:$S$1469, 17, FALSE))</f>
        <v xml:space="preserve"> - </v>
      </c>
      <c r="O144" t="str">
        <f>IF(VLOOKUP(Table2[[#This Row],[ID]], 'Full Data'!$C$2:$S$1469, 14, FALSE)=0, "", VLOOKUP(Table2[[#This Row],[ID]], 'Full Data'!$C$2:$S$1469, 14, FALSE))</f>
        <v/>
      </c>
    </row>
    <row r="145" spans="1:15" x14ac:dyDescent="0.45">
      <c r="A145">
        <v>2022</v>
      </c>
      <c r="B145" t="s">
        <v>23</v>
      </c>
      <c r="C145" t="str">
        <f>_xlfn.CONCAT(Table2[[#This Row],[Team]],Table2[[#This Row],[year]])</f>
        <v>Boise State2022</v>
      </c>
      <c r="D145">
        <v>174.52</v>
      </c>
      <c r="E145">
        <f>_xlfn.RANK.EQ([1]!Table1[[#This Row],[recruiting_score]], $D$133:$D$262, 0)</f>
        <v>62</v>
      </c>
      <c r="F145">
        <v>0.59166666666666701</v>
      </c>
      <c r="G145">
        <f>_xlfn.RANK.EQ(Table2[[#This Row],[transfer_portal_rating]], $F$133:$F$262, 0)</f>
        <v>4</v>
      </c>
      <c r="H145">
        <v>557.69000000000005</v>
      </c>
      <c r="J145">
        <v>283.7</v>
      </c>
      <c r="K145">
        <v>1746</v>
      </c>
      <c r="L145">
        <v>1712</v>
      </c>
      <c r="M145">
        <v>1</v>
      </c>
      <c r="N145" t="str">
        <f>_xlfn.CONCAT(VLOOKUP(Table2[[#This Row],[ID]], 'Full Data'!$C$2:$S$1469, 16, FALSE), " - ",VLOOKUP(Table2[[#This Row],[ID]], 'Full Data'!$C$2:$S$1469, 17, FALSE))</f>
        <v xml:space="preserve"> - </v>
      </c>
      <c r="O145" t="str">
        <f>IF(VLOOKUP(Table2[[#This Row],[ID]], 'Full Data'!$C$2:$S$1469, 14, FALSE)=0, "", VLOOKUP(Table2[[#This Row],[ID]], 'Full Data'!$C$2:$S$1469, 14, FALSE))</f>
        <v/>
      </c>
    </row>
    <row r="146" spans="1:15" x14ac:dyDescent="0.45">
      <c r="A146">
        <v>2022</v>
      </c>
      <c r="B146" t="s">
        <v>24</v>
      </c>
      <c r="C146" t="str">
        <f>_xlfn.CONCAT(Table2[[#This Row],[Team]],Table2[[#This Row],[year]])</f>
        <v>Boston College2022</v>
      </c>
      <c r="D146">
        <v>202.55</v>
      </c>
      <c r="E146">
        <f>_xlfn.RANK.EQ([1]!Table1[[#This Row],[recruiting_score]], $D$133:$D$262, 0)</f>
        <v>40</v>
      </c>
      <c r="F146">
        <v>0.173461538461538</v>
      </c>
      <c r="G146">
        <f>_xlfn.RANK.EQ(Table2[[#This Row],[transfer_portal_rating]], $F$133:$F$262, 0)</f>
        <v>69</v>
      </c>
      <c r="H146">
        <v>636.46</v>
      </c>
      <c r="J146">
        <v>206.3</v>
      </c>
      <c r="K146">
        <v>1415</v>
      </c>
      <c r="L146">
        <v>1222</v>
      </c>
      <c r="M146">
        <v>-10.199999999999999</v>
      </c>
      <c r="N146" t="str">
        <f>_xlfn.CONCAT(VLOOKUP(Table2[[#This Row],[ID]], 'Full Data'!$C$2:$S$1469, 16, FALSE), " - ",VLOOKUP(Table2[[#This Row],[ID]], 'Full Data'!$C$2:$S$1469, 17, FALSE))</f>
        <v xml:space="preserve"> - </v>
      </c>
      <c r="O146" t="str">
        <f>IF(VLOOKUP(Table2[[#This Row],[ID]], 'Full Data'!$C$2:$S$1469, 14, FALSE)=0, "", VLOOKUP(Table2[[#This Row],[ID]], 'Full Data'!$C$2:$S$1469, 14, FALSE))</f>
        <v/>
      </c>
    </row>
    <row r="147" spans="1:15" x14ac:dyDescent="0.45">
      <c r="A147">
        <v>2022</v>
      </c>
      <c r="B147" t="s">
        <v>25</v>
      </c>
      <c r="C147" t="str">
        <f>_xlfn.CONCAT(Table2[[#This Row],[Team]],Table2[[#This Row],[year]])</f>
        <v>Bowling Green2022</v>
      </c>
      <c r="D147">
        <v>115.82</v>
      </c>
      <c r="E147">
        <f>_xlfn.RANK.EQ([1]!Table1[[#This Row],[recruiting_score]], $D$133:$D$262, 0)</f>
        <v>107</v>
      </c>
      <c r="F147">
        <v>-9.7051282051282106E-2</v>
      </c>
      <c r="G147">
        <f>_xlfn.RANK.EQ(Table2[[#This Row],[transfer_portal_rating]], $F$133:$F$262, 0)</f>
        <v>114</v>
      </c>
      <c r="H147">
        <v>380.74</v>
      </c>
      <c r="J147">
        <v>90.6</v>
      </c>
      <c r="K147">
        <v>1066</v>
      </c>
      <c r="L147">
        <v>1126</v>
      </c>
      <c r="M147">
        <v>-14.3</v>
      </c>
      <c r="N147" t="str">
        <f>_xlfn.CONCAT(VLOOKUP(Table2[[#This Row],[ID]], 'Full Data'!$C$2:$S$1469, 16, FALSE), " - ",VLOOKUP(Table2[[#This Row],[ID]], 'Full Data'!$C$2:$S$1469, 17, FALSE))</f>
        <v xml:space="preserve"> - </v>
      </c>
      <c r="O147" t="str">
        <f>IF(VLOOKUP(Table2[[#This Row],[ID]], 'Full Data'!$C$2:$S$1469, 14, FALSE)=0, "", VLOOKUP(Table2[[#This Row],[ID]], 'Full Data'!$C$2:$S$1469, 14, FALSE))</f>
        <v/>
      </c>
    </row>
    <row r="148" spans="1:15" x14ac:dyDescent="0.45">
      <c r="A148">
        <v>2022</v>
      </c>
      <c r="B148" t="s">
        <v>26</v>
      </c>
      <c r="C148" t="str">
        <f>_xlfn.CONCAT(Table2[[#This Row],[Team]],Table2[[#This Row],[year]])</f>
        <v>Buffalo2022</v>
      </c>
      <c r="D148">
        <v>147.86000000000001</v>
      </c>
      <c r="E148">
        <f>_xlfn.RANK.EQ([1]!Table1[[#This Row],[recruiting_score]], $D$133:$D$262, 0)</f>
        <v>81</v>
      </c>
      <c r="F148">
        <v>-1.8624338624338599E-2</v>
      </c>
      <c r="G148">
        <f>_xlfn.RANK.EQ(Table2[[#This Row],[transfer_portal_rating]], $F$133:$F$262, 0)</f>
        <v>97</v>
      </c>
      <c r="H148">
        <v>267.08999999999997</v>
      </c>
      <c r="J148">
        <v>66.7</v>
      </c>
      <c r="K148">
        <v>1323</v>
      </c>
      <c r="L148">
        <v>1386</v>
      </c>
      <c r="M148">
        <v>-7.3</v>
      </c>
      <c r="N148" t="str">
        <f>_xlfn.CONCAT(VLOOKUP(Table2[[#This Row],[ID]], 'Full Data'!$C$2:$S$1469, 16, FALSE), " - ",VLOOKUP(Table2[[#This Row],[ID]], 'Full Data'!$C$2:$S$1469, 17, FALSE))</f>
        <v xml:space="preserve"> - </v>
      </c>
      <c r="O148" t="str">
        <f>IF(VLOOKUP(Table2[[#This Row],[ID]], 'Full Data'!$C$2:$S$1469, 14, FALSE)=0, "", VLOOKUP(Table2[[#This Row],[ID]], 'Full Data'!$C$2:$S$1469, 14, FALSE))</f>
        <v/>
      </c>
    </row>
    <row r="149" spans="1:15" x14ac:dyDescent="0.45">
      <c r="A149">
        <v>2022</v>
      </c>
      <c r="B149" t="s">
        <v>27</v>
      </c>
      <c r="C149" t="str">
        <f>_xlfn.CONCAT(Table2[[#This Row],[Team]],Table2[[#This Row],[year]])</f>
        <v>BYU2022</v>
      </c>
      <c r="D149">
        <v>181.5</v>
      </c>
      <c r="E149">
        <f>_xlfn.RANK.EQ([1]!Table1[[#This Row],[recruiting_score]], $D$133:$D$262, 0)</f>
        <v>55</v>
      </c>
      <c r="F149">
        <v>0.72450000000000003</v>
      </c>
      <c r="G149">
        <f>_xlfn.RANK.EQ(Table2[[#This Row],[transfer_portal_rating]], $F$133:$F$262, 0)</f>
        <v>1</v>
      </c>
      <c r="H149">
        <v>443.13</v>
      </c>
      <c r="J149">
        <v>300.89999999999998</v>
      </c>
      <c r="K149">
        <v>1723</v>
      </c>
      <c r="L149">
        <v>1526</v>
      </c>
      <c r="M149">
        <v>-0.3</v>
      </c>
      <c r="N149" t="str">
        <f>_xlfn.CONCAT(VLOOKUP(Table2[[#This Row],[ID]], 'Full Data'!$C$2:$S$1469, 16, FALSE), " - ",VLOOKUP(Table2[[#This Row],[ID]], 'Full Data'!$C$2:$S$1469, 17, FALSE))</f>
        <v xml:space="preserve"> - </v>
      </c>
      <c r="O149" t="str">
        <f>IF(VLOOKUP(Table2[[#This Row],[ID]], 'Full Data'!$C$2:$S$1469, 14, FALSE)=0, "", VLOOKUP(Table2[[#This Row],[ID]], 'Full Data'!$C$2:$S$1469, 14, FALSE))</f>
        <v/>
      </c>
    </row>
    <row r="150" spans="1:15" x14ac:dyDescent="0.45">
      <c r="A150">
        <v>2022</v>
      </c>
      <c r="B150" t="s">
        <v>28</v>
      </c>
      <c r="C150" t="str">
        <f>_xlfn.CONCAT(Table2[[#This Row],[Team]],Table2[[#This Row],[year]])</f>
        <v>California2022</v>
      </c>
      <c r="D150">
        <v>175.53</v>
      </c>
      <c r="E150">
        <f>_xlfn.RANK.EQ([1]!Table1[[#This Row],[recruiting_score]], $D$133:$D$262, 0)</f>
        <v>59</v>
      </c>
      <c r="F150">
        <v>0.19030303030303</v>
      </c>
      <c r="G150">
        <f>_xlfn.RANK.EQ(Table2[[#This Row],[transfer_portal_rating]], $F$133:$F$262, 0)</f>
        <v>64</v>
      </c>
      <c r="H150">
        <v>662.11</v>
      </c>
      <c r="J150">
        <v>64.099999999999994</v>
      </c>
      <c r="K150">
        <v>1516</v>
      </c>
      <c r="L150">
        <v>1406</v>
      </c>
      <c r="M150">
        <v>-1.3</v>
      </c>
      <c r="N150" t="str">
        <f>_xlfn.CONCAT(VLOOKUP(Table2[[#This Row],[ID]], 'Full Data'!$C$2:$S$1469, 16, FALSE), " - ",VLOOKUP(Table2[[#This Row],[ID]], 'Full Data'!$C$2:$S$1469, 17, FALSE))</f>
        <v xml:space="preserve"> - </v>
      </c>
      <c r="O150" t="str">
        <f>IF(VLOOKUP(Table2[[#This Row],[ID]], 'Full Data'!$C$2:$S$1469, 14, FALSE)=0, "", VLOOKUP(Table2[[#This Row],[ID]], 'Full Data'!$C$2:$S$1469, 14, FALSE))</f>
        <v/>
      </c>
    </row>
    <row r="151" spans="1:15" x14ac:dyDescent="0.45">
      <c r="A151">
        <v>2022</v>
      </c>
      <c r="B151" t="s">
        <v>29</v>
      </c>
      <c r="C151" t="str">
        <f>_xlfn.CONCAT(Table2[[#This Row],[Team]],Table2[[#This Row],[year]])</f>
        <v>Central Michigan2022</v>
      </c>
      <c r="D151">
        <v>144.51</v>
      </c>
      <c r="E151">
        <f>_xlfn.RANK.EQ([1]!Table1[[#This Row],[recruiting_score]], $D$133:$D$262, 0)</f>
        <v>84</v>
      </c>
      <c r="F151">
        <v>0.41235294117647098</v>
      </c>
      <c r="G151">
        <f>_xlfn.RANK.EQ(Table2[[#This Row],[transfer_portal_rating]], $F$133:$F$262, 0)</f>
        <v>23</v>
      </c>
      <c r="H151">
        <v>268.89</v>
      </c>
      <c r="J151">
        <v>257.7</v>
      </c>
      <c r="K151">
        <v>1554</v>
      </c>
      <c r="L151">
        <v>1306</v>
      </c>
      <c r="M151">
        <v>-12.2</v>
      </c>
      <c r="N151" t="str">
        <f>_xlfn.CONCAT(VLOOKUP(Table2[[#This Row],[ID]], 'Full Data'!$C$2:$S$1469, 16, FALSE), " - ",VLOOKUP(Table2[[#This Row],[ID]], 'Full Data'!$C$2:$S$1469, 17, FALSE))</f>
        <v xml:space="preserve"> - </v>
      </c>
      <c r="O151" t="str">
        <f>IF(VLOOKUP(Table2[[#This Row],[ID]], 'Full Data'!$C$2:$S$1469, 14, FALSE)=0, "", VLOOKUP(Table2[[#This Row],[ID]], 'Full Data'!$C$2:$S$1469, 14, FALSE))</f>
        <v/>
      </c>
    </row>
    <row r="152" spans="1:15" x14ac:dyDescent="0.45">
      <c r="A152">
        <v>2022</v>
      </c>
      <c r="B152" t="s">
        <v>30</v>
      </c>
      <c r="C152" t="str">
        <f>_xlfn.CONCAT(Table2[[#This Row],[Team]],Table2[[#This Row],[year]])</f>
        <v>Charlotte2022</v>
      </c>
      <c r="D152">
        <v>117.06</v>
      </c>
      <c r="E152">
        <f>_xlfn.RANK.EQ([1]!Table1[[#This Row],[recruiting_score]], $D$133:$D$262, 0)</f>
        <v>105</v>
      </c>
      <c r="F152">
        <v>0.46111111111111103</v>
      </c>
      <c r="G152">
        <f>_xlfn.RANK.EQ(Table2[[#This Row],[transfer_portal_rating]], $F$133:$F$262, 0)</f>
        <v>18</v>
      </c>
      <c r="H152">
        <v>462.67</v>
      </c>
      <c r="J152">
        <v>387.5</v>
      </c>
      <c r="K152">
        <v>1158</v>
      </c>
      <c r="L152">
        <v>1081</v>
      </c>
      <c r="M152">
        <v>-18.8</v>
      </c>
      <c r="N152" t="str">
        <f>_xlfn.CONCAT(VLOOKUP(Table2[[#This Row],[ID]], 'Full Data'!$C$2:$S$1469, 16, FALSE), " - ",VLOOKUP(Table2[[#This Row],[ID]], 'Full Data'!$C$2:$S$1469, 17, FALSE))</f>
        <v xml:space="preserve"> - </v>
      </c>
      <c r="O152" t="str">
        <f>IF(VLOOKUP(Table2[[#This Row],[ID]], 'Full Data'!$C$2:$S$1469, 14, FALSE)=0, "", VLOOKUP(Table2[[#This Row],[ID]], 'Full Data'!$C$2:$S$1469, 14, FALSE))</f>
        <v/>
      </c>
    </row>
    <row r="153" spans="1:15" x14ac:dyDescent="0.45">
      <c r="A153">
        <v>2022</v>
      </c>
      <c r="B153" t="s">
        <v>31</v>
      </c>
      <c r="C153" t="str">
        <f>_xlfn.CONCAT(Table2[[#This Row],[Team]],Table2[[#This Row],[year]])</f>
        <v>Cincinnati2022</v>
      </c>
      <c r="D153">
        <v>197.75</v>
      </c>
      <c r="E153">
        <f>_xlfn.RANK.EQ([1]!Table1[[#This Row],[recruiting_score]], $D$133:$D$262, 0)</f>
        <v>42</v>
      </c>
      <c r="F153">
        <v>0.378857142857143</v>
      </c>
      <c r="G153">
        <f>_xlfn.RANK.EQ(Table2[[#This Row],[transfer_portal_rating]], $F$133:$F$262, 0)</f>
        <v>29</v>
      </c>
      <c r="H153">
        <v>626.54</v>
      </c>
      <c r="J153">
        <v>152.1</v>
      </c>
      <c r="K153">
        <v>1952</v>
      </c>
      <c r="L153">
        <v>1690</v>
      </c>
      <c r="M153">
        <v>5.7</v>
      </c>
      <c r="N153" t="str">
        <f>_xlfn.CONCAT(VLOOKUP(Table2[[#This Row],[ID]], 'Full Data'!$C$2:$S$1469, 16, FALSE), " - ",VLOOKUP(Table2[[#This Row],[ID]], 'Full Data'!$C$2:$S$1469, 17, FALSE))</f>
        <v xml:space="preserve"> - </v>
      </c>
      <c r="O153" t="str">
        <f>IF(VLOOKUP(Table2[[#This Row],[ID]], 'Full Data'!$C$2:$S$1469, 14, FALSE)=0, "", VLOOKUP(Table2[[#This Row],[ID]], 'Full Data'!$C$2:$S$1469, 14, FALSE))</f>
        <v/>
      </c>
    </row>
    <row r="154" spans="1:15" x14ac:dyDescent="0.45">
      <c r="A154">
        <v>2022</v>
      </c>
      <c r="B154" t="s">
        <v>32</v>
      </c>
      <c r="C154" t="str">
        <f>_xlfn.CONCAT(Table2[[#This Row],[Team]],Table2[[#This Row],[year]])</f>
        <v>Clemson2022</v>
      </c>
      <c r="D154">
        <v>260.87</v>
      </c>
      <c r="E154">
        <f>_xlfn.RANK.EQ([1]!Table1[[#This Row],[recruiting_score]], $D$133:$D$262, 0)</f>
        <v>10</v>
      </c>
      <c r="F154">
        <v>-4.4999999999999901E-2</v>
      </c>
      <c r="G154">
        <f>_xlfn.RANK.EQ(Table2[[#This Row],[transfer_portal_rating]], $F$133:$F$262, 0)</f>
        <v>102</v>
      </c>
      <c r="H154">
        <v>935.08</v>
      </c>
      <c r="J154">
        <v>218.5</v>
      </c>
      <c r="K154">
        <v>1899</v>
      </c>
      <c r="L154">
        <v>1843</v>
      </c>
      <c r="M154">
        <v>13.9</v>
      </c>
      <c r="N154" t="str">
        <f>_xlfn.CONCAT(VLOOKUP(Table2[[#This Row],[ID]], 'Full Data'!$C$2:$S$1469, 16, FALSE), " - ",VLOOKUP(Table2[[#This Row],[ID]], 'Full Data'!$C$2:$S$1469, 17, FALSE))</f>
        <v xml:space="preserve"> - </v>
      </c>
      <c r="O154" t="str">
        <f>IF(VLOOKUP(Table2[[#This Row],[ID]], 'Full Data'!$C$2:$S$1469, 14, FALSE)=0, "", VLOOKUP(Table2[[#This Row],[ID]], 'Full Data'!$C$2:$S$1469, 14, FALSE))</f>
        <v/>
      </c>
    </row>
    <row r="155" spans="1:15" x14ac:dyDescent="0.45">
      <c r="A155">
        <v>2022</v>
      </c>
      <c r="B155" t="s">
        <v>33</v>
      </c>
      <c r="C155" t="str">
        <f>_xlfn.CONCAT(Table2[[#This Row],[Team]],Table2[[#This Row],[year]])</f>
        <v>Coastal Carolina2022</v>
      </c>
      <c r="D155">
        <v>165.67</v>
      </c>
      <c r="E155">
        <f>_xlfn.RANK.EQ([1]!Table1[[#This Row],[recruiting_score]], $D$133:$D$262, 0)</f>
        <v>69</v>
      </c>
      <c r="F155">
        <v>-0.10625</v>
      </c>
      <c r="G155">
        <f>_xlfn.RANK.EQ(Table2[[#This Row],[transfer_portal_rating]], $F$133:$F$262, 0)</f>
        <v>116</v>
      </c>
      <c r="H155">
        <v>415.91</v>
      </c>
      <c r="J155">
        <v>321.10000000000002</v>
      </c>
      <c r="K155">
        <v>1721</v>
      </c>
      <c r="L155">
        <v>1344</v>
      </c>
      <c r="M155">
        <v>-6.4</v>
      </c>
      <c r="N155" t="str">
        <f>_xlfn.CONCAT(VLOOKUP(Table2[[#This Row],[ID]], 'Full Data'!$C$2:$S$1469, 16, FALSE), " - ",VLOOKUP(Table2[[#This Row],[ID]], 'Full Data'!$C$2:$S$1469, 17, FALSE))</f>
        <v xml:space="preserve"> - </v>
      </c>
      <c r="O155" t="str">
        <f>IF(VLOOKUP(Table2[[#This Row],[ID]], 'Full Data'!$C$2:$S$1469, 14, FALSE)=0, "", VLOOKUP(Table2[[#This Row],[ID]], 'Full Data'!$C$2:$S$1469, 14, FALSE))</f>
        <v/>
      </c>
    </row>
    <row r="156" spans="1:15" x14ac:dyDescent="0.45">
      <c r="A156">
        <v>2022</v>
      </c>
      <c r="B156" t="s">
        <v>34</v>
      </c>
      <c r="C156" t="str">
        <f>_xlfn.CONCAT(Table2[[#This Row],[Team]],Table2[[#This Row],[year]])</f>
        <v>Colorado2022</v>
      </c>
      <c r="D156">
        <v>192.38</v>
      </c>
      <c r="E156">
        <f>_xlfn.RANK.EQ([1]!Table1[[#This Row],[recruiting_score]], $D$133:$D$262, 0)</f>
        <v>47</v>
      </c>
      <c r="F156">
        <v>3.7083333333333399E-2</v>
      </c>
      <c r="G156">
        <f>_xlfn.RANK.EQ(Table2[[#This Row],[transfer_portal_rating]], $F$133:$F$262, 0)</f>
        <v>91</v>
      </c>
      <c r="H156">
        <v>640.85</v>
      </c>
      <c r="J156">
        <v>131.19999999999999</v>
      </c>
      <c r="K156">
        <v>1331</v>
      </c>
      <c r="L156">
        <v>986</v>
      </c>
      <c r="M156">
        <v>-14.7</v>
      </c>
      <c r="N156" t="str">
        <f>_xlfn.CONCAT(VLOOKUP(Table2[[#This Row],[ID]], 'Full Data'!$C$2:$S$1469, 16, FALSE), " - ",VLOOKUP(Table2[[#This Row],[ID]], 'Full Data'!$C$2:$S$1469, 17, FALSE))</f>
        <v xml:space="preserve"> - </v>
      </c>
      <c r="O156" t="str">
        <f>IF(VLOOKUP(Table2[[#This Row],[ID]], 'Full Data'!$C$2:$S$1469, 14, FALSE)=0, "", VLOOKUP(Table2[[#This Row],[ID]], 'Full Data'!$C$2:$S$1469, 14, FALSE))</f>
        <v/>
      </c>
    </row>
    <row r="157" spans="1:15" x14ac:dyDescent="0.45">
      <c r="A157">
        <v>2022</v>
      </c>
      <c r="B157" t="s">
        <v>35</v>
      </c>
      <c r="C157" t="str">
        <f>_xlfn.CONCAT(Table2[[#This Row],[Team]],Table2[[#This Row],[year]])</f>
        <v>Colorado State2022</v>
      </c>
      <c r="D157">
        <v>152.84</v>
      </c>
      <c r="E157">
        <f>_xlfn.RANK.EQ([1]!Table1[[#This Row],[recruiting_score]], $D$133:$D$262, 0)</f>
        <v>78</v>
      </c>
      <c r="F157">
        <v>0.26954545454545498</v>
      </c>
      <c r="G157">
        <f>_xlfn.RANK.EQ(Table2[[#This Row],[transfer_portal_rating]], $F$133:$F$262, 0)</f>
        <v>48</v>
      </c>
      <c r="H157">
        <v>443.16</v>
      </c>
      <c r="J157">
        <v>95.9</v>
      </c>
      <c r="K157">
        <v>1349</v>
      </c>
      <c r="L157">
        <v>1252</v>
      </c>
      <c r="M157">
        <v>-17.100000000000001</v>
      </c>
      <c r="N157" t="str">
        <f>_xlfn.CONCAT(VLOOKUP(Table2[[#This Row],[ID]], 'Full Data'!$C$2:$S$1469, 16, FALSE), " - ",VLOOKUP(Table2[[#This Row],[ID]], 'Full Data'!$C$2:$S$1469, 17, FALSE))</f>
        <v xml:space="preserve"> - </v>
      </c>
      <c r="O157" t="str">
        <f>IF(VLOOKUP(Table2[[#This Row],[ID]], 'Full Data'!$C$2:$S$1469, 14, FALSE)=0, "", VLOOKUP(Table2[[#This Row],[ID]], 'Full Data'!$C$2:$S$1469, 14, FALSE))</f>
        <v/>
      </c>
    </row>
    <row r="158" spans="1:15" x14ac:dyDescent="0.45">
      <c r="A158">
        <v>2022</v>
      </c>
      <c r="B158" t="s">
        <v>36</v>
      </c>
      <c r="C158" t="str">
        <f>_xlfn.CONCAT(Table2[[#This Row],[Team]],Table2[[#This Row],[year]])</f>
        <v>Connecticut2022</v>
      </c>
      <c r="D158">
        <v>112.35</v>
      </c>
      <c r="E158">
        <f>_xlfn.RANK.EQ([1]!Table1[[#This Row],[recruiting_score]], $D$133:$D$262, 0)</f>
        <v>111</v>
      </c>
      <c r="F158">
        <v>-5.8055555555555603E-2</v>
      </c>
      <c r="G158">
        <f>_xlfn.RANK.EQ(Table2[[#This Row],[transfer_portal_rating]], $F$133:$F$262, 0)</f>
        <v>105</v>
      </c>
      <c r="H158">
        <v>331.9</v>
      </c>
      <c r="J158">
        <v>92.1</v>
      </c>
      <c r="K158">
        <v>926</v>
      </c>
      <c r="L158">
        <v>1141</v>
      </c>
      <c r="M158">
        <v>-11.2</v>
      </c>
      <c r="N158" t="str">
        <f>_xlfn.CONCAT(VLOOKUP(Table2[[#This Row],[ID]], 'Full Data'!$C$2:$S$1469, 16, FALSE), " - ",VLOOKUP(Table2[[#This Row],[ID]], 'Full Data'!$C$2:$S$1469, 17, FALSE))</f>
        <v xml:space="preserve"> - </v>
      </c>
      <c r="O158" t="str">
        <f>IF(VLOOKUP(Table2[[#This Row],[ID]], 'Full Data'!$C$2:$S$1469, 14, FALSE)=0, "", VLOOKUP(Table2[[#This Row],[ID]], 'Full Data'!$C$2:$S$1469, 14, FALSE))</f>
        <v/>
      </c>
    </row>
    <row r="159" spans="1:15" x14ac:dyDescent="0.45">
      <c r="A159">
        <v>2022</v>
      </c>
      <c r="B159" t="s">
        <v>37</v>
      </c>
      <c r="C159" t="str">
        <f>_xlfn.CONCAT(Table2[[#This Row],[Team]],Table2[[#This Row],[year]])</f>
        <v>Duke2022</v>
      </c>
      <c r="D159">
        <v>186.78</v>
      </c>
      <c r="E159">
        <f>_xlfn.RANK.EQ([1]!Table1[[#This Row],[recruiting_score]], $D$133:$D$262, 0)</f>
        <v>52</v>
      </c>
      <c r="F159">
        <v>-7.7403846153846198E-2</v>
      </c>
      <c r="G159">
        <f>_xlfn.RANK.EQ(Table2[[#This Row],[transfer_portal_rating]], $F$133:$F$262, 0)</f>
        <v>111</v>
      </c>
      <c r="H159">
        <v>605.57000000000005</v>
      </c>
      <c r="J159">
        <v>108</v>
      </c>
      <c r="K159">
        <v>1002</v>
      </c>
      <c r="L159">
        <v>1527</v>
      </c>
      <c r="M159">
        <v>7</v>
      </c>
      <c r="N159" t="str">
        <f>_xlfn.CONCAT(VLOOKUP(Table2[[#This Row],[ID]], 'Full Data'!$C$2:$S$1469, 16, FALSE), " - ",VLOOKUP(Table2[[#This Row],[ID]], 'Full Data'!$C$2:$S$1469, 17, FALSE))</f>
        <v xml:space="preserve"> - </v>
      </c>
      <c r="O159" t="str">
        <f>IF(VLOOKUP(Table2[[#This Row],[ID]], 'Full Data'!$C$2:$S$1469, 14, FALSE)=0, "", VLOOKUP(Table2[[#This Row],[ID]], 'Full Data'!$C$2:$S$1469, 14, FALSE))</f>
        <v/>
      </c>
    </row>
    <row r="160" spans="1:15" x14ac:dyDescent="0.45">
      <c r="A160">
        <v>2022</v>
      </c>
      <c r="B160" t="s">
        <v>38</v>
      </c>
      <c r="C160" t="str">
        <f>_xlfn.CONCAT(Table2[[#This Row],[Team]],Table2[[#This Row],[year]])</f>
        <v>East Carolina2022</v>
      </c>
      <c r="D160">
        <v>143.29</v>
      </c>
      <c r="E160">
        <f>_xlfn.RANK.EQ([1]!Table1[[#This Row],[recruiting_score]], $D$133:$D$262, 0)</f>
        <v>85</v>
      </c>
      <c r="F160">
        <v>0.35285714285714298</v>
      </c>
      <c r="G160">
        <f>_xlfn.RANK.EQ(Table2[[#This Row],[transfer_portal_rating]], $F$133:$F$262, 0)</f>
        <v>34</v>
      </c>
      <c r="H160">
        <v>516.05999999999995</v>
      </c>
      <c r="J160">
        <v>322.5</v>
      </c>
      <c r="K160">
        <v>1528</v>
      </c>
      <c r="L160">
        <v>1509</v>
      </c>
      <c r="M160">
        <v>3.8</v>
      </c>
      <c r="N160" t="str">
        <f>_xlfn.CONCAT(VLOOKUP(Table2[[#This Row],[ID]], 'Full Data'!$C$2:$S$1469, 16, FALSE), " - ",VLOOKUP(Table2[[#This Row],[ID]], 'Full Data'!$C$2:$S$1469, 17, FALSE))</f>
        <v xml:space="preserve"> - </v>
      </c>
      <c r="O160" t="str">
        <f>IF(VLOOKUP(Table2[[#This Row],[ID]], 'Full Data'!$C$2:$S$1469, 14, FALSE)=0, "", VLOOKUP(Table2[[#This Row],[ID]], 'Full Data'!$C$2:$S$1469, 14, FALSE))</f>
        <v/>
      </c>
    </row>
    <row r="161" spans="1:15" x14ac:dyDescent="0.45">
      <c r="A161">
        <v>2022</v>
      </c>
      <c r="B161" t="s">
        <v>39</v>
      </c>
      <c r="C161" t="str">
        <f>_xlfn.CONCAT(Table2[[#This Row],[Team]],Table2[[#This Row],[year]])</f>
        <v>Eastern Michigan2022</v>
      </c>
      <c r="D161">
        <v>77.97</v>
      </c>
      <c r="E161">
        <f>_xlfn.RANK.EQ([1]!Table1[[#This Row],[recruiting_score]], $D$133:$D$262, 0)</f>
        <v>122</v>
      </c>
      <c r="F161">
        <v>0.43133333333333301</v>
      </c>
      <c r="G161">
        <f>_xlfn.RANK.EQ(Table2[[#This Row],[transfer_portal_rating]], $F$133:$F$262, 0)</f>
        <v>22</v>
      </c>
      <c r="H161">
        <v>340.6</v>
      </c>
      <c r="J161">
        <v>175.8</v>
      </c>
      <c r="K161">
        <v>1320</v>
      </c>
      <c r="L161">
        <v>1400</v>
      </c>
      <c r="M161">
        <v>-9.1999999999999993</v>
      </c>
      <c r="N161" t="str">
        <f>_xlfn.CONCAT(VLOOKUP(Table2[[#This Row],[ID]], 'Full Data'!$C$2:$S$1469, 16, FALSE), " - ",VLOOKUP(Table2[[#This Row],[ID]], 'Full Data'!$C$2:$S$1469, 17, FALSE))</f>
        <v xml:space="preserve"> - </v>
      </c>
      <c r="O161" t="str">
        <f>IF(VLOOKUP(Table2[[#This Row],[ID]], 'Full Data'!$C$2:$S$1469, 14, FALSE)=0, "", VLOOKUP(Table2[[#This Row],[ID]], 'Full Data'!$C$2:$S$1469, 14, FALSE))</f>
        <v/>
      </c>
    </row>
    <row r="162" spans="1:15" x14ac:dyDescent="0.45">
      <c r="A162">
        <v>2022</v>
      </c>
      <c r="B162" t="s">
        <v>40</v>
      </c>
      <c r="C162" t="str">
        <f>_xlfn.CONCAT(Table2[[#This Row],[Team]],Table2[[#This Row],[year]])</f>
        <v>Florida2022</v>
      </c>
      <c r="D162">
        <v>232.99</v>
      </c>
      <c r="E162">
        <f>_xlfn.RANK.EQ([1]!Table1[[#This Row],[recruiting_score]], $D$133:$D$262, 0)</f>
        <v>17</v>
      </c>
      <c r="F162">
        <v>0.107222222222222</v>
      </c>
      <c r="G162">
        <f>_xlfn.RANK.EQ(Table2[[#This Row],[transfer_portal_rating]], $F$133:$F$262, 0)</f>
        <v>80</v>
      </c>
      <c r="H162">
        <v>885.67</v>
      </c>
      <c r="J162">
        <v>155</v>
      </c>
      <c r="K162">
        <v>1609</v>
      </c>
      <c r="L162">
        <v>1581</v>
      </c>
      <c r="M162">
        <v>6.4</v>
      </c>
      <c r="N162" t="str">
        <f>_xlfn.CONCAT(VLOOKUP(Table2[[#This Row],[ID]], 'Full Data'!$C$2:$S$1469, 16, FALSE), " - ",VLOOKUP(Table2[[#This Row],[ID]], 'Full Data'!$C$2:$S$1469, 17, FALSE))</f>
        <v xml:space="preserve"> - </v>
      </c>
      <c r="O162" t="str">
        <f>IF(VLOOKUP(Table2[[#This Row],[ID]], 'Full Data'!$C$2:$S$1469, 14, FALSE)=0, "", VLOOKUP(Table2[[#This Row],[ID]], 'Full Data'!$C$2:$S$1469, 14, FALSE))</f>
        <v/>
      </c>
    </row>
    <row r="163" spans="1:15" x14ac:dyDescent="0.45">
      <c r="A163">
        <v>2022</v>
      </c>
      <c r="B163" t="s">
        <v>41</v>
      </c>
      <c r="C163" t="str">
        <f>_xlfn.CONCAT(Table2[[#This Row],[Team]],Table2[[#This Row],[year]])</f>
        <v>Florida Atlantic2022</v>
      </c>
      <c r="D163">
        <v>94.73</v>
      </c>
      <c r="E163">
        <f>_xlfn.RANK.EQ([1]!Table1[[#This Row],[recruiting_score]], $D$133:$D$262, 0)</f>
        <v>119</v>
      </c>
      <c r="F163">
        <v>0.21583333333333299</v>
      </c>
      <c r="G163">
        <f>_xlfn.RANK.EQ(Table2[[#This Row],[transfer_portal_rating]], $F$133:$F$262, 0)</f>
        <v>62</v>
      </c>
      <c r="H163">
        <v>553.28</v>
      </c>
      <c r="J163">
        <v>152.69999999999999</v>
      </c>
      <c r="K163">
        <v>1391</v>
      </c>
      <c r="L163">
        <v>1387</v>
      </c>
      <c r="M163">
        <v>-5.9</v>
      </c>
      <c r="N163" t="str">
        <f>_xlfn.CONCAT(VLOOKUP(Table2[[#This Row],[ID]], 'Full Data'!$C$2:$S$1469, 16, FALSE), " - ",VLOOKUP(Table2[[#This Row],[ID]], 'Full Data'!$C$2:$S$1469, 17, FALSE))</f>
        <v xml:space="preserve"> - </v>
      </c>
      <c r="O163" t="str">
        <f>IF(VLOOKUP(Table2[[#This Row],[ID]], 'Full Data'!$C$2:$S$1469, 14, FALSE)=0, "", VLOOKUP(Table2[[#This Row],[ID]], 'Full Data'!$C$2:$S$1469, 14, FALSE))</f>
        <v/>
      </c>
    </row>
    <row r="164" spans="1:15" x14ac:dyDescent="0.45">
      <c r="A164">
        <v>2022</v>
      </c>
      <c r="B164" t="s">
        <v>43</v>
      </c>
      <c r="C164" t="str">
        <f>_xlfn.CONCAT(Table2[[#This Row],[Team]],Table2[[#This Row],[year]])</f>
        <v>Florida State2022</v>
      </c>
      <c r="D164">
        <v>229.46</v>
      </c>
      <c r="E164">
        <f>_xlfn.RANK.EQ([1]!Table1[[#This Row],[recruiting_score]], $D$133:$D$262, 0)</f>
        <v>20</v>
      </c>
      <c r="F164">
        <v>0.477472527472527</v>
      </c>
      <c r="G164">
        <f>_xlfn.RANK.EQ(Table2[[#This Row],[transfer_portal_rating]], $F$133:$F$262, 0)</f>
        <v>14</v>
      </c>
      <c r="H164">
        <v>769.76</v>
      </c>
      <c r="J164">
        <v>265.10000000000002</v>
      </c>
      <c r="K164">
        <v>1502</v>
      </c>
      <c r="L164">
        <v>1848</v>
      </c>
      <c r="M164">
        <v>14.1</v>
      </c>
      <c r="N164" t="str">
        <f>_xlfn.CONCAT(VLOOKUP(Table2[[#This Row],[ID]], 'Full Data'!$C$2:$S$1469, 16, FALSE), " - ",VLOOKUP(Table2[[#This Row],[ID]], 'Full Data'!$C$2:$S$1469, 17, FALSE))</f>
        <v xml:space="preserve"> - </v>
      </c>
      <c r="O164" t="str">
        <f>IF(VLOOKUP(Table2[[#This Row],[ID]], 'Full Data'!$C$2:$S$1469, 14, FALSE)=0, "", VLOOKUP(Table2[[#This Row],[ID]], 'Full Data'!$C$2:$S$1469, 14, FALSE))</f>
        <v/>
      </c>
    </row>
    <row r="165" spans="1:15" x14ac:dyDescent="0.45">
      <c r="A165">
        <v>2022</v>
      </c>
      <c r="B165" t="s">
        <v>44</v>
      </c>
      <c r="C165" t="str">
        <f>_xlfn.CONCAT(Table2[[#This Row],[Team]],Table2[[#This Row],[year]])</f>
        <v>Fresno State2022</v>
      </c>
      <c r="D165">
        <v>163.46</v>
      </c>
      <c r="E165">
        <f>_xlfn.RANK.EQ([1]!Table1[[#This Row],[recruiting_score]], $D$133:$D$262, 0)</f>
        <v>72</v>
      </c>
      <c r="F165">
        <v>0.24833333333333299</v>
      </c>
      <c r="G165">
        <f>_xlfn.RANK.EQ(Table2[[#This Row],[transfer_portal_rating]], $F$133:$F$262, 0)</f>
        <v>53</v>
      </c>
      <c r="H165">
        <v>483.77</v>
      </c>
      <c r="J165">
        <v>479.4</v>
      </c>
      <c r="K165">
        <v>1636</v>
      </c>
      <c r="L165">
        <v>1766</v>
      </c>
      <c r="M165">
        <v>2.4</v>
      </c>
      <c r="N165" t="str">
        <f>_xlfn.CONCAT(VLOOKUP(Table2[[#This Row],[ID]], 'Full Data'!$C$2:$S$1469, 16, FALSE), " - ",VLOOKUP(Table2[[#This Row],[ID]], 'Full Data'!$C$2:$S$1469, 17, FALSE))</f>
        <v xml:space="preserve"> - </v>
      </c>
      <c r="O165" t="str">
        <f>IF(VLOOKUP(Table2[[#This Row],[ID]], 'Full Data'!$C$2:$S$1469, 14, FALSE)=0, "", VLOOKUP(Table2[[#This Row],[ID]], 'Full Data'!$C$2:$S$1469, 14, FALSE))</f>
        <v/>
      </c>
    </row>
    <row r="166" spans="1:15" x14ac:dyDescent="0.45">
      <c r="A166">
        <v>2022</v>
      </c>
      <c r="B166" t="s">
        <v>45</v>
      </c>
      <c r="C166" t="str">
        <f>_xlfn.CONCAT(Table2[[#This Row],[Team]],Table2[[#This Row],[year]])</f>
        <v>Georgia2022</v>
      </c>
      <c r="D166">
        <v>318.33999999999997</v>
      </c>
      <c r="E166">
        <f>_xlfn.RANK.EQ([1]!Table1[[#This Row],[recruiting_score]], $D$133:$D$262, 0)</f>
        <v>3</v>
      </c>
      <c r="F166">
        <v>-0.63928571428571401</v>
      </c>
      <c r="G166">
        <f>_xlfn.RANK.EQ(Table2[[#This Row],[transfer_portal_rating]], $F$133:$F$262, 0)</f>
        <v>130</v>
      </c>
      <c r="H166">
        <v>1001.79</v>
      </c>
      <c r="J166">
        <v>395.3</v>
      </c>
      <c r="K166">
        <v>2220</v>
      </c>
      <c r="L166">
        <v>2300</v>
      </c>
      <c r="M166">
        <v>27</v>
      </c>
      <c r="N166" t="str">
        <f>_xlfn.CONCAT(VLOOKUP(Table2[[#This Row],[ID]], 'Full Data'!$C$2:$S$1469, 16, FALSE), " - ",VLOOKUP(Table2[[#This Row],[ID]], 'Full Data'!$C$2:$S$1469, 17, FALSE))</f>
        <v xml:space="preserve"> - </v>
      </c>
      <c r="O166" t="str">
        <f>IF(VLOOKUP(Table2[[#This Row],[ID]], 'Full Data'!$C$2:$S$1469, 14, FALSE)=0, "", VLOOKUP(Table2[[#This Row],[ID]], 'Full Data'!$C$2:$S$1469, 14, FALSE))</f>
        <v/>
      </c>
    </row>
    <row r="167" spans="1:15" x14ac:dyDescent="0.45">
      <c r="A167">
        <v>2022</v>
      </c>
      <c r="B167" t="s">
        <v>46</v>
      </c>
      <c r="C167" t="str">
        <f>_xlfn.CONCAT(Table2[[#This Row],[Team]],Table2[[#This Row],[year]])</f>
        <v>Georgia Southern2022</v>
      </c>
      <c r="D167">
        <v>115.78</v>
      </c>
      <c r="E167">
        <f>_xlfn.RANK.EQ([1]!Table1[[#This Row],[recruiting_score]], $D$133:$D$262, 0)</f>
        <v>108</v>
      </c>
      <c r="F167">
        <v>6.3333333333333297E-2</v>
      </c>
      <c r="G167">
        <f>_xlfn.RANK.EQ(Table2[[#This Row],[transfer_portal_rating]], $F$133:$F$262, 0)</f>
        <v>84</v>
      </c>
      <c r="H167">
        <v>383.76</v>
      </c>
      <c r="J167">
        <v>67.099999999999994</v>
      </c>
      <c r="K167">
        <v>1323</v>
      </c>
      <c r="L167">
        <v>1377</v>
      </c>
      <c r="M167">
        <v>-4.8</v>
      </c>
      <c r="N167" t="str">
        <f>_xlfn.CONCAT(VLOOKUP(Table2[[#This Row],[ID]], 'Full Data'!$C$2:$S$1469, 16, FALSE), " - ",VLOOKUP(Table2[[#This Row],[ID]], 'Full Data'!$C$2:$S$1469, 17, FALSE))</f>
        <v xml:space="preserve"> - </v>
      </c>
      <c r="O167" t="str">
        <f>IF(VLOOKUP(Table2[[#This Row],[ID]], 'Full Data'!$C$2:$S$1469, 14, FALSE)=0, "", VLOOKUP(Table2[[#This Row],[ID]], 'Full Data'!$C$2:$S$1469, 14, FALSE))</f>
        <v/>
      </c>
    </row>
    <row r="168" spans="1:15" x14ac:dyDescent="0.45">
      <c r="A168">
        <v>2022</v>
      </c>
      <c r="B168" t="s">
        <v>47</v>
      </c>
      <c r="C168" t="str">
        <f>_xlfn.CONCAT(Table2[[#This Row],[Team]],Table2[[#This Row],[year]])</f>
        <v>Georgia State2022</v>
      </c>
      <c r="D168">
        <v>124.06</v>
      </c>
      <c r="E168">
        <f>_xlfn.RANK.EQ([1]!Table1[[#This Row],[recruiting_score]], $D$133:$D$262, 0)</f>
        <v>99</v>
      </c>
      <c r="F168">
        <v>-0.179166666666667</v>
      </c>
      <c r="G168">
        <f>_xlfn.RANK.EQ(Table2[[#This Row],[transfer_portal_rating]], $F$133:$F$262, 0)</f>
        <v>122</v>
      </c>
      <c r="H168">
        <v>413.91</v>
      </c>
      <c r="J168">
        <v>283.39999999999998</v>
      </c>
      <c r="K168">
        <v>1534</v>
      </c>
      <c r="L168">
        <v>1486</v>
      </c>
      <c r="M168">
        <v>-5.2</v>
      </c>
      <c r="N168" t="str">
        <f>_xlfn.CONCAT(VLOOKUP(Table2[[#This Row],[ID]], 'Full Data'!$C$2:$S$1469, 16, FALSE), " - ",VLOOKUP(Table2[[#This Row],[ID]], 'Full Data'!$C$2:$S$1469, 17, FALSE))</f>
        <v xml:space="preserve"> - </v>
      </c>
      <c r="O168" t="str">
        <f>IF(VLOOKUP(Table2[[#This Row],[ID]], 'Full Data'!$C$2:$S$1469, 14, FALSE)=0, "", VLOOKUP(Table2[[#This Row],[ID]], 'Full Data'!$C$2:$S$1469, 14, FALSE))</f>
        <v/>
      </c>
    </row>
    <row r="169" spans="1:15" x14ac:dyDescent="0.45">
      <c r="A169">
        <v>2022</v>
      </c>
      <c r="B169" t="s">
        <v>48</v>
      </c>
      <c r="C169" t="str">
        <f>_xlfn.CONCAT(Table2[[#This Row],[Team]],Table2[[#This Row],[year]])</f>
        <v>Georgia Tech2022</v>
      </c>
      <c r="D169">
        <v>184.81</v>
      </c>
      <c r="E169">
        <f>_xlfn.RANK.EQ([1]!Table1[[#This Row],[recruiting_score]], $D$133:$D$262, 0)</f>
        <v>54</v>
      </c>
      <c r="F169">
        <v>-2.9803921568627399E-2</v>
      </c>
      <c r="G169">
        <f>_xlfn.RANK.EQ(Table2[[#This Row],[transfer_portal_rating]], $F$133:$F$262, 0)</f>
        <v>98</v>
      </c>
      <c r="H169">
        <v>707.35</v>
      </c>
      <c r="J169">
        <v>169.4</v>
      </c>
      <c r="K169">
        <v>1270</v>
      </c>
      <c r="L169">
        <v>1272</v>
      </c>
      <c r="M169">
        <v>-6</v>
      </c>
      <c r="N169" t="str">
        <f>_xlfn.CONCAT(VLOOKUP(Table2[[#This Row],[ID]], 'Full Data'!$C$2:$S$1469, 16, FALSE), " - ",VLOOKUP(Table2[[#This Row],[ID]], 'Full Data'!$C$2:$S$1469, 17, FALSE))</f>
        <v xml:space="preserve"> - </v>
      </c>
      <c r="O169" t="str">
        <f>IF(VLOOKUP(Table2[[#This Row],[ID]], 'Full Data'!$C$2:$S$1469, 14, FALSE)=0, "", VLOOKUP(Table2[[#This Row],[ID]], 'Full Data'!$C$2:$S$1469, 14, FALSE))</f>
        <v/>
      </c>
    </row>
    <row r="170" spans="1:15" x14ac:dyDescent="0.45">
      <c r="A170">
        <v>2022</v>
      </c>
      <c r="B170" t="s">
        <v>49</v>
      </c>
      <c r="C170" t="str">
        <f>_xlfn.CONCAT(Table2[[#This Row],[Team]],Table2[[#This Row],[year]])</f>
        <v>Hawai'i2022</v>
      </c>
      <c r="D170">
        <v>84.97</v>
      </c>
      <c r="E170">
        <f>_xlfn.RANK.EQ([1]!Table1[[#This Row],[recruiting_score]], $D$133:$D$262, 0)</f>
        <v>120</v>
      </c>
      <c r="F170">
        <v>-0.20870629370629401</v>
      </c>
      <c r="G170">
        <f>_xlfn.RANK.EQ(Table2[[#This Row],[transfer_portal_rating]], $F$133:$F$262, 0)</f>
        <v>124</v>
      </c>
      <c r="H170">
        <v>397.43</v>
      </c>
      <c r="J170">
        <v>79.7</v>
      </c>
      <c r="K170">
        <v>1398</v>
      </c>
      <c r="L170">
        <v>1120</v>
      </c>
      <c r="M170">
        <v>-18.399999999999999</v>
      </c>
      <c r="N170" t="str">
        <f>_xlfn.CONCAT(VLOOKUP(Table2[[#This Row],[ID]], 'Full Data'!$C$2:$S$1469, 16, FALSE), " - ",VLOOKUP(Table2[[#This Row],[ID]], 'Full Data'!$C$2:$S$1469, 17, FALSE))</f>
        <v xml:space="preserve"> - </v>
      </c>
      <c r="O170" t="str">
        <f>IF(VLOOKUP(Table2[[#This Row],[ID]], 'Full Data'!$C$2:$S$1469, 14, FALSE)=0, "", VLOOKUP(Table2[[#This Row],[ID]], 'Full Data'!$C$2:$S$1469, 14, FALSE))</f>
        <v/>
      </c>
    </row>
    <row r="171" spans="1:15" x14ac:dyDescent="0.45">
      <c r="A171">
        <v>2022</v>
      </c>
      <c r="B171" t="s">
        <v>50</v>
      </c>
      <c r="C171" t="str">
        <f>_xlfn.CONCAT(Table2[[#This Row],[Team]],Table2[[#This Row],[year]])</f>
        <v>Houston2022</v>
      </c>
      <c r="D171">
        <v>187.64</v>
      </c>
      <c r="E171">
        <f>_xlfn.RANK.EQ([1]!Table1[[#This Row],[recruiting_score]], $D$133:$D$262, 0)</f>
        <v>50</v>
      </c>
      <c r="F171">
        <v>0.18636363636363601</v>
      </c>
      <c r="G171">
        <f>_xlfn.RANK.EQ(Table2[[#This Row],[transfer_portal_rating]], $F$133:$F$262, 0)</f>
        <v>66</v>
      </c>
      <c r="H171">
        <v>571.21</v>
      </c>
      <c r="J171">
        <v>417.8</v>
      </c>
      <c r="K171">
        <v>1680</v>
      </c>
      <c r="L171">
        <v>1619</v>
      </c>
      <c r="M171">
        <v>2.8</v>
      </c>
      <c r="N171" t="str">
        <f>_xlfn.CONCAT(VLOOKUP(Table2[[#This Row],[ID]], 'Full Data'!$C$2:$S$1469, 16, FALSE), " - ",VLOOKUP(Table2[[#This Row],[ID]], 'Full Data'!$C$2:$S$1469, 17, FALSE))</f>
        <v xml:space="preserve"> - </v>
      </c>
      <c r="O171" t="str">
        <f>IF(VLOOKUP(Table2[[#This Row],[ID]], 'Full Data'!$C$2:$S$1469, 14, FALSE)=0, "", VLOOKUP(Table2[[#This Row],[ID]], 'Full Data'!$C$2:$S$1469, 14, FALSE))</f>
        <v/>
      </c>
    </row>
    <row r="172" spans="1:15" x14ac:dyDescent="0.45">
      <c r="A172">
        <v>2022</v>
      </c>
      <c r="B172" t="s">
        <v>51</v>
      </c>
      <c r="C172" t="str">
        <f>_xlfn.CONCAT(Table2[[#This Row],[Team]],Table2[[#This Row],[year]])</f>
        <v>Illinois2022</v>
      </c>
      <c r="D172">
        <v>192.59</v>
      </c>
      <c r="E172">
        <f>_xlfn.RANK.EQ([1]!Table1[[#This Row],[recruiting_score]], $D$133:$D$262, 0)</f>
        <v>46</v>
      </c>
      <c r="F172">
        <v>5.98369565217391E-2</v>
      </c>
      <c r="G172">
        <f>_xlfn.RANK.EQ(Table2[[#This Row],[transfer_portal_rating]], $F$133:$F$262, 0)</f>
        <v>85</v>
      </c>
      <c r="H172">
        <v>630.16</v>
      </c>
      <c r="J172">
        <v>131.80000000000001</v>
      </c>
      <c r="K172">
        <v>1495</v>
      </c>
      <c r="L172">
        <v>1749</v>
      </c>
      <c r="M172">
        <v>11.7</v>
      </c>
      <c r="N172" t="str">
        <f>_xlfn.CONCAT(VLOOKUP(Table2[[#This Row],[ID]], 'Full Data'!$C$2:$S$1469, 16, FALSE), " - ",VLOOKUP(Table2[[#This Row],[ID]], 'Full Data'!$C$2:$S$1469, 17, FALSE))</f>
        <v xml:space="preserve"> - </v>
      </c>
      <c r="O172" t="str">
        <f>IF(VLOOKUP(Table2[[#This Row],[ID]], 'Full Data'!$C$2:$S$1469, 14, FALSE)=0, "", VLOOKUP(Table2[[#This Row],[ID]], 'Full Data'!$C$2:$S$1469, 14, FALSE))</f>
        <v/>
      </c>
    </row>
    <row r="173" spans="1:15" x14ac:dyDescent="0.45">
      <c r="A173">
        <v>2022</v>
      </c>
      <c r="B173" t="s">
        <v>52</v>
      </c>
      <c r="C173" t="str">
        <f>_xlfn.CONCAT(Table2[[#This Row],[Team]],Table2[[#This Row],[year]])</f>
        <v>Indiana2022</v>
      </c>
      <c r="D173">
        <v>219.8</v>
      </c>
      <c r="E173">
        <f>_xlfn.RANK.EQ([1]!Table1[[#This Row],[recruiting_score]], $D$133:$D$262, 0)</f>
        <v>26</v>
      </c>
      <c r="F173">
        <v>0.26690045248868799</v>
      </c>
      <c r="G173">
        <f>_xlfn.RANK.EQ(Table2[[#This Row],[transfer_portal_rating]], $F$133:$F$262, 0)</f>
        <v>49</v>
      </c>
      <c r="H173">
        <v>664.25</v>
      </c>
      <c r="J173">
        <v>30.4</v>
      </c>
      <c r="K173">
        <v>1245</v>
      </c>
      <c r="L173">
        <v>1332</v>
      </c>
      <c r="M173">
        <v>-3.5</v>
      </c>
      <c r="N173" t="str">
        <f>_xlfn.CONCAT(VLOOKUP(Table2[[#This Row],[ID]], 'Full Data'!$C$2:$S$1469, 16, FALSE), " - ",VLOOKUP(Table2[[#This Row],[ID]], 'Full Data'!$C$2:$S$1469, 17, FALSE))</f>
        <v xml:space="preserve"> - </v>
      </c>
      <c r="O173" t="str">
        <f>IF(VLOOKUP(Table2[[#This Row],[ID]], 'Full Data'!$C$2:$S$1469, 14, FALSE)=0, "", VLOOKUP(Table2[[#This Row],[ID]], 'Full Data'!$C$2:$S$1469, 14, FALSE))</f>
        <v/>
      </c>
    </row>
    <row r="174" spans="1:15" x14ac:dyDescent="0.45">
      <c r="A174">
        <v>2022</v>
      </c>
      <c r="B174" t="s">
        <v>53</v>
      </c>
      <c r="C174" t="str">
        <f>_xlfn.CONCAT(Table2[[#This Row],[Team]],Table2[[#This Row],[year]])</f>
        <v>Iowa2022</v>
      </c>
      <c r="D174">
        <v>215.05</v>
      </c>
      <c r="E174">
        <f>_xlfn.RANK.EQ([1]!Table1[[#This Row],[recruiting_score]], $D$133:$D$262, 0)</f>
        <v>30</v>
      </c>
      <c r="F174">
        <v>0.40142857142857102</v>
      </c>
      <c r="G174">
        <f>_xlfn.RANK.EQ(Table2[[#This Row],[transfer_portal_rating]], $F$133:$F$262, 0)</f>
        <v>26</v>
      </c>
      <c r="H174">
        <v>657.39</v>
      </c>
      <c r="J174">
        <v>182.9</v>
      </c>
      <c r="K174">
        <v>1687</v>
      </c>
      <c r="L174">
        <v>1748</v>
      </c>
      <c r="M174">
        <v>9.5</v>
      </c>
      <c r="N174" t="str">
        <f>_xlfn.CONCAT(VLOOKUP(Table2[[#This Row],[ID]], 'Full Data'!$C$2:$S$1469, 16, FALSE), " - ",VLOOKUP(Table2[[#This Row],[ID]], 'Full Data'!$C$2:$S$1469, 17, FALSE))</f>
        <v xml:space="preserve"> - </v>
      </c>
      <c r="O174" t="str">
        <f>IF(VLOOKUP(Table2[[#This Row],[ID]], 'Full Data'!$C$2:$S$1469, 14, FALSE)=0, "", VLOOKUP(Table2[[#This Row],[ID]], 'Full Data'!$C$2:$S$1469, 14, FALSE))</f>
        <v/>
      </c>
    </row>
    <row r="175" spans="1:15" x14ac:dyDescent="0.45">
      <c r="A175">
        <v>2022</v>
      </c>
      <c r="B175" t="s">
        <v>54</v>
      </c>
      <c r="C175" t="str">
        <f>_xlfn.CONCAT(Table2[[#This Row],[Team]],Table2[[#This Row],[year]])</f>
        <v>Iowa State2022</v>
      </c>
      <c r="D175">
        <v>205.08</v>
      </c>
      <c r="E175">
        <f>_xlfn.RANK.EQ([1]!Table1[[#This Row],[recruiting_score]], $D$133:$D$262, 0)</f>
        <v>39</v>
      </c>
      <c r="F175">
        <v>0.13916666666666699</v>
      </c>
      <c r="G175">
        <f>_xlfn.RANK.EQ(Table2[[#This Row],[transfer_portal_rating]], $F$133:$F$262, 0)</f>
        <v>74</v>
      </c>
      <c r="H175">
        <v>613.6</v>
      </c>
      <c r="J175">
        <v>128.9</v>
      </c>
      <c r="K175">
        <v>1919</v>
      </c>
      <c r="L175">
        <v>1554</v>
      </c>
      <c r="M175">
        <v>8</v>
      </c>
      <c r="N175" t="str">
        <f>_xlfn.CONCAT(VLOOKUP(Table2[[#This Row],[ID]], 'Full Data'!$C$2:$S$1469, 16, FALSE), " - ",VLOOKUP(Table2[[#This Row],[ID]], 'Full Data'!$C$2:$S$1469, 17, FALSE))</f>
        <v xml:space="preserve"> - </v>
      </c>
      <c r="O175" t="str">
        <f>IF(VLOOKUP(Table2[[#This Row],[ID]], 'Full Data'!$C$2:$S$1469, 14, FALSE)=0, "", VLOOKUP(Table2[[#This Row],[ID]], 'Full Data'!$C$2:$S$1469, 14, FALSE))</f>
        <v/>
      </c>
    </row>
    <row r="176" spans="1:15" x14ac:dyDescent="0.45">
      <c r="A176">
        <v>2022</v>
      </c>
      <c r="B176" t="s">
        <v>56</v>
      </c>
      <c r="C176" t="str">
        <f>_xlfn.CONCAT(Table2[[#This Row],[Team]],Table2[[#This Row],[year]])</f>
        <v>Kansas2022</v>
      </c>
      <c r="D176">
        <v>106.28</v>
      </c>
      <c r="E176">
        <f>_xlfn.RANK.EQ([1]!Table1[[#This Row],[recruiting_score]], $D$133:$D$262, 0)</f>
        <v>114</v>
      </c>
      <c r="F176">
        <v>0.54318840579710104</v>
      </c>
      <c r="G176">
        <f>_xlfn.RANK.EQ(Table2[[#This Row],[transfer_portal_rating]], $F$133:$F$262, 0)</f>
        <v>8</v>
      </c>
      <c r="H176">
        <v>548.1</v>
      </c>
      <c r="J176">
        <v>218.2</v>
      </c>
      <c r="K176">
        <v>1041</v>
      </c>
      <c r="L176">
        <v>1373</v>
      </c>
      <c r="M176">
        <v>7.6</v>
      </c>
      <c r="N176" t="str">
        <f>_xlfn.CONCAT(VLOOKUP(Table2[[#This Row],[ID]], 'Full Data'!$C$2:$S$1469, 16, FALSE), " - ",VLOOKUP(Table2[[#This Row],[ID]], 'Full Data'!$C$2:$S$1469, 17, FALSE))</f>
        <v xml:space="preserve"> - </v>
      </c>
      <c r="O176" t="str">
        <f>IF(VLOOKUP(Table2[[#This Row],[ID]], 'Full Data'!$C$2:$S$1469, 14, FALSE)=0, "", VLOOKUP(Table2[[#This Row],[ID]], 'Full Data'!$C$2:$S$1469, 14, FALSE))</f>
        <v/>
      </c>
    </row>
    <row r="177" spans="1:15" x14ac:dyDescent="0.45">
      <c r="A177">
        <v>2022</v>
      </c>
      <c r="B177" t="s">
        <v>57</v>
      </c>
      <c r="C177" t="str">
        <f>_xlfn.CONCAT(Table2[[#This Row],[Team]],Table2[[#This Row],[year]])</f>
        <v>Kansas State2022</v>
      </c>
      <c r="D177">
        <v>173.32</v>
      </c>
      <c r="E177">
        <f>_xlfn.RANK.EQ([1]!Table1[[#This Row],[recruiting_score]], $D$133:$D$262, 0)</f>
        <v>63</v>
      </c>
      <c r="F177">
        <v>0.247226890756303</v>
      </c>
      <c r="G177">
        <f>_xlfn.RANK.EQ(Table2[[#This Row],[transfer_portal_rating]], $F$133:$F$262, 0)</f>
        <v>54</v>
      </c>
      <c r="H177">
        <v>569.65</v>
      </c>
      <c r="J177">
        <v>187.7</v>
      </c>
      <c r="K177">
        <v>1675</v>
      </c>
      <c r="L177">
        <v>1861</v>
      </c>
      <c r="M177">
        <v>15.5</v>
      </c>
      <c r="N177" t="str">
        <f>_xlfn.CONCAT(VLOOKUP(Table2[[#This Row],[ID]], 'Full Data'!$C$2:$S$1469, 16, FALSE), " - ",VLOOKUP(Table2[[#This Row],[ID]], 'Full Data'!$C$2:$S$1469, 17, FALSE))</f>
        <v xml:space="preserve"> - </v>
      </c>
      <c r="O177" t="str">
        <f>IF(VLOOKUP(Table2[[#This Row],[ID]], 'Full Data'!$C$2:$S$1469, 14, FALSE)=0, "", VLOOKUP(Table2[[#This Row],[ID]], 'Full Data'!$C$2:$S$1469, 14, FALSE))</f>
        <v/>
      </c>
    </row>
    <row r="178" spans="1:15" x14ac:dyDescent="0.45">
      <c r="A178">
        <v>2022</v>
      </c>
      <c r="B178" t="s">
        <v>58</v>
      </c>
      <c r="C178" t="str">
        <f>_xlfn.CONCAT(Table2[[#This Row],[Team]],Table2[[#This Row],[year]])</f>
        <v>Kent State2022</v>
      </c>
      <c r="D178">
        <v>136.63999999999999</v>
      </c>
      <c r="E178">
        <f>_xlfn.RANK.EQ([1]!Table1[[#This Row],[recruiting_score]], $D$133:$D$262, 0)</f>
        <v>89</v>
      </c>
      <c r="F178">
        <v>0.58107142857142902</v>
      </c>
      <c r="G178">
        <f>_xlfn.RANK.EQ(Table2[[#This Row],[transfer_portal_rating]], $F$133:$F$262, 0)</f>
        <v>5</v>
      </c>
      <c r="H178">
        <v>357.85</v>
      </c>
      <c r="J178">
        <v>230.3</v>
      </c>
      <c r="K178">
        <v>1261</v>
      </c>
      <c r="L178">
        <v>1345</v>
      </c>
      <c r="M178">
        <v>-6.4</v>
      </c>
      <c r="N178" t="str">
        <f>_xlfn.CONCAT(VLOOKUP(Table2[[#This Row],[ID]], 'Full Data'!$C$2:$S$1469, 16, FALSE), " - ",VLOOKUP(Table2[[#This Row],[ID]], 'Full Data'!$C$2:$S$1469, 17, FALSE))</f>
        <v xml:space="preserve"> - </v>
      </c>
      <c r="O178" t="str">
        <f>IF(VLOOKUP(Table2[[#This Row],[ID]], 'Full Data'!$C$2:$S$1469, 14, FALSE)=0, "", VLOOKUP(Table2[[#This Row],[ID]], 'Full Data'!$C$2:$S$1469, 14, FALSE))</f>
        <v/>
      </c>
    </row>
    <row r="179" spans="1:15" x14ac:dyDescent="0.45">
      <c r="A179">
        <v>2022</v>
      </c>
      <c r="B179" t="s">
        <v>59</v>
      </c>
      <c r="C179" t="str">
        <f>_xlfn.CONCAT(Table2[[#This Row],[Team]],Table2[[#This Row],[year]])</f>
        <v>Kentucky2022</v>
      </c>
      <c r="D179">
        <v>240.16</v>
      </c>
      <c r="E179">
        <f>_xlfn.RANK.EQ([1]!Table1[[#This Row],[recruiting_score]], $D$133:$D$262, 0)</f>
        <v>14</v>
      </c>
      <c r="F179">
        <v>0.23672514619883001</v>
      </c>
      <c r="G179">
        <f>_xlfn.RANK.EQ(Table2[[#This Row],[transfer_portal_rating]], $F$133:$F$262, 0)</f>
        <v>57</v>
      </c>
      <c r="H179">
        <v>709.07</v>
      </c>
      <c r="J179">
        <v>279.10000000000002</v>
      </c>
      <c r="K179">
        <v>1756</v>
      </c>
      <c r="L179">
        <v>1606</v>
      </c>
      <c r="M179">
        <v>5.5</v>
      </c>
      <c r="N179" t="str">
        <f>_xlfn.CONCAT(VLOOKUP(Table2[[#This Row],[ID]], 'Full Data'!$C$2:$S$1469, 16, FALSE), " - ",VLOOKUP(Table2[[#This Row],[ID]], 'Full Data'!$C$2:$S$1469, 17, FALSE))</f>
        <v xml:space="preserve"> - </v>
      </c>
      <c r="O179" t="str">
        <f>IF(VLOOKUP(Table2[[#This Row],[ID]], 'Full Data'!$C$2:$S$1469, 14, FALSE)=0, "", VLOOKUP(Table2[[#This Row],[ID]], 'Full Data'!$C$2:$S$1469, 14, FALSE))</f>
        <v/>
      </c>
    </row>
    <row r="180" spans="1:15" x14ac:dyDescent="0.45">
      <c r="A180">
        <v>2022</v>
      </c>
      <c r="B180" t="s">
        <v>60</v>
      </c>
      <c r="C180" t="str">
        <f>_xlfn.CONCAT(Table2[[#This Row],[Team]],Table2[[#This Row],[year]])</f>
        <v>Liberty2022</v>
      </c>
      <c r="D180">
        <v>126.37</v>
      </c>
      <c r="E180">
        <f>_xlfn.RANK.EQ([1]!Table1[[#This Row],[recruiting_score]], $D$133:$D$262, 0)</f>
        <v>97</v>
      </c>
      <c r="F180">
        <v>0.36846153846153801</v>
      </c>
      <c r="G180">
        <f>_xlfn.RANK.EQ(Table2[[#This Row],[transfer_portal_rating]], $F$133:$F$262, 0)</f>
        <v>31</v>
      </c>
      <c r="H180">
        <v>154.75</v>
      </c>
      <c r="J180">
        <v>139.5</v>
      </c>
      <c r="K180">
        <v>1651</v>
      </c>
      <c r="L180">
        <v>1413</v>
      </c>
      <c r="M180">
        <v>-3.5</v>
      </c>
      <c r="N180" t="str">
        <f>_xlfn.CONCAT(VLOOKUP(Table2[[#This Row],[ID]], 'Full Data'!$C$2:$S$1469, 16, FALSE), " - ",VLOOKUP(Table2[[#This Row],[ID]], 'Full Data'!$C$2:$S$1469, 17, FALSE))</f>
        <v xml:space="preserve"> - </v>
      </c>
      <c r="O180" t="str">
        <f>IF(VLOOKUP(Table2[[#This Row],[ID]], 'Full Data'!$C$2:$S$1469, 14, FALSE)=0, "", VLOOKUP(Table2[[#This Row],[ID]], 'Full Data'!$C$2:$S$1469, 14, FALSE))</f>
        <v/>
      </c>
    </row>
    <row r="181" spans="1:15" x14ac:dyDescent="0.45">
      <c r="A181">
        <v>2022</v>
      </c>
      <c r="B181" t="s">
        <v>61</v>
      </c>
      <c r="C181" t="str">
        <f>_xlfn.CONCAT(Table2[[#This Row],[Team]],Table2[[#This Row],[year]])</f>
        <v>Louisiana2022</v>
      </c>
      <c r="D181">
        <v>115.71</v>
      </c>
      <c r="E181">
        <f>_xlfn.RANK.EQ([1]!Table1[[#This Row],[recruiting_score]], $D$133:$D$262, 0)</f>
        <v>109</v>
      </c>
      <c r="F181">
        <v>-0.32928571428571402</v>
      </c>
      <c r="G181">
        <f>_xlfn.RANK.EQ(Table2[[#This Row],[transfer_portal_rating]], $F$133:$F$262, 0)</f>
        <v>127</v>
      </c>
      <c r="H181">
        <v>435.63</v>
      </c>
      <c r="J181">
        <v>147.4</v>
      </c>
      <c r="K181">
        <v>1831</v>
      </c>
      <c r="L181">
        <v>1556</v>
      </c>
      <c r="M181">
        <v>-1.7</v>
      </c>
      <c r="N181" t="str">
        <f>_xlfn.CONCAT(VLOOKUP(Table2[[#This Row],[ID]], 'Full Data'!$C$2:$S$1469, 16, FALSE), " - ",VLOOKUP(Table2[[#This Row],[ID]], 'Full Data'!$C$2:$S$1469, 17, FALSE))</f>
        <v xml:space="preserve"> - </v>
      </c>
      <c r="O181" t="str">
        <f>IF(VLOOKUP(Table2[[#This Row],[ID]], 'Full Data'!$C$2:$S$1469, 14, FALSE)=0, "", VLOOKUP(Table2[[#This Row],[ID]], 'Full Data'!$C$2:$S$1469, 14, FALSE))</f>
        <v/>
      </c>
    </row>
    <row r="182" spans="1:15" x14ac:dyDescent="0.45">
      <c r="A182">
        <v>2022</v>
      </c>
      <c r="B182" t="s">
        <v>62</v>
      </c>
      <c r="C182" t="str">
        <f>_xlfn.CONCAT(Table2[[#This Row],[Team]],Table2[[#This Row],[year]])</f>
        <v>Louisiana Monroe2022</v>
      </c>
      <c r="D182">
        <v>49.36</v>
      </c>
      <c r="E182">
        <f>_xlfn.RANK.EQ([1]!Table1[[#This Row],[recruiting_score]], $D$133:$D$262, 0)</f>
        <v>127</v>
      </c>
      <c r="F182">
        <v>-0.24233082706766901</v>
      </c>
      <c r="G182">
        <f>_xlfn.RANK.EQ(Table2[[#This Row],[transfer_portal_rating]], $F$133:$F$262, 0)</f>
        <v>125</v>
      </c>
      <c r="H182">
        <v>312.31</v>
      </c>
      <c r="J182">
        <v>192.2</v>
      </c>
      <c r="K182">
        <v>1061</v>
      </c>
      <c r="L182">
        <v>1117</v>
      </c>
      <c r="M182">
        <v>-12.2</v>
      </c>
      <c r="N182" t="str">
        <f>_xlfn.CONCAT(VLOOKUP(Table2[[#This Row],[ID]], 'Full Data'!$C$2:$S$1469, 16, FALSE), " - ",VLOOKUP(Table2[[#This Row],[ID]], 'Full Data'!$C$2:$S$1469, 17, FALSE))</f>
        <v xml:space="preserve"> - </v>
      </c>
      <c r="O182" t="str">
        <f>IF(VLOOKUP(Table2[[#This Row],[ID]], 'Full Data'!$C$2:$S$1469, 14, FALSE)=0, "", VLOOKUP(Table2[[#This Row],[ID]], 'Full Data'!$C$2:$S$1469, 14, FALSE))</f>
        <v/>
      </c>
    </row>
    <row r="183" spans="1:15" x14ac:dyDescent="0.45">
      <c r="A183">
        <v>2022</v>
      </c>
      <c r="B183" t="s">
        <v>63</v>
      </c>
      <c r="C183" t="str">
        <f>_xlfn.CONCAT(Table2[[#This Row],[Team]],Table2[[#This Row],[year]])</f>
        <v>Louisiana Tech2022</v>
      </c>
      <c r="D183">
        <v>140.27000000000001</v>
      </c>
      <c r="E183">
        <f>_xlfn.RANK.EQ([1]!Table1[[#This Row],[recruiting_score]], $D$133:$D$262, 0)</f>
        <v>88</v>
      </c>
      <c r="F183">
        <v>4.2929292929292998E-2</v>
      </c>
      <c r="G183">
        <f>_xlfn.RANK.EQ(Table2[[#This Row],[transfer_portal_rating]], $F$133:$F$262, 0)</f>
        <v>88</v>
      </c>
      <c r="H183">
        <v>520.48</v>
      </c>
      <c r="J183">
        <v>89.7</v>
      </c>
      <c r="K183">
        <v>1202</v>
      </c>
      <c r="L183">
        <v>1127</v>
      </c>
      <c r="M183">
        <v>-14.3</v>
      </c>
      <c r="N183" t="str">
        <f>_xlfn.CONCAT(VLOOKUP(Table2[[#This Row],[ID]], 'Full Data'!$C$2:$S$1469, 16, FALSE), " - ",VLOOKUP(Table2[[#This Row],[ID]], 'Full Data'!$C$2:$S$1469, 17, FALSE))</f>
        <v xml:space="preserve"> - </v>
      </c>
      <c r="O183" t="str">
        <f>IF(VLOOKUP(Table2[[#This Row],[ID]], 'Full Data'!$C$2:$S$1469, 14, FALSE)=0, "", VLOOKUP(Table2[[#This Row],[ID]], 'Full Data'!$C$2:$S$1469, 14, FALSE))</f>
        <v/>
      </c>
    </row>
    <row r="184" spans="1:15" x14ac:dyDescent="0.45">
      <c r="A184">
        <v>2022</v>
      </c>
      <c r="B184" t="s">
        <v>64</v>
      </c>
      <c r="C184" t="str">
        <f>_xlfn.CONCAT(Table2[[#This Row],[Team]],Table2[[#This Row],[year]])</f>
        <v>Louisville2022</v>
      </c>
      <c r="D184">
        <v>187.58</v>
      </c>
      <c r="E184">
        <f>_xlfn.RANK.EQ([1]!Table1[[#This Row],[recruiting_score]], $D$133:$D$262, 0)</f>
        <v>51</v>
      </c>
      <c r="F184">
        <v>0.111965811965812</v>
      </c>
      <c r="G184">
        <f>_xlfn.RANK.EQ(Table2[[#This Row],[transfer_portal_rating]], $F$133:$F$262, 0)</f>
        <v>77</v>
      </c>
      <c r="H184">
        <v>607.77</v>
      </c>
      <c r="J184">
        <v>391.1</v>
      </c>
      <c r="K184">
        <v>1602</v>
      </c>
      <c r="L184">
        <v>1753</v>
      </c>
      <c r="M184">
        <v>10.6</v>
      </c>
      <c r="N184" t="str">
        <f>_xlfn.CONCAT(VLOOKUP(Table2[[#This Row],[ID]], 'Full Data'!$C$2:$S$1469, 16, FALSE), " - ",VLOOKUP(Table2[[#This Row],[ID]], 'Full Data'!$C$2:$S$1469, 17, FALSE))</f>
        <v xml:space="preserve"> - </v>
      </c>
      <c r="O184" t="str">
        <f>IF(VLOOKUP(Table2[[#This Row],[ID]], 'Full Data'!$C$2:$S$1469, 14, FALSE)=0, "", VLOOKUP(Table2[[#This Row],[ID]], 'Full Data'!$C$2:$S$1469, 14, FALSE))</f>
        <v/>
      </c>
    </row>
    <row r="185" spans="1:15" x14ac:dyDescent="0.45">
      <c r="A185">
        <v>2022</v>
      </c>
      <c r="B185" t="s">
        <v>65</v>
      </c>
      <c r="C185" t="str">
        <f>_xlfn.CONCAT(Table2[[#This Row],[Team]],Table2[[#This Row],[year]])</f>
        <v>LSU2022</v>
      </c>
      <c r="D185">
        <v>245.76</v>
      </c>
      <c r="E185">
        <f>_xlfn.RANK.EQ([1]!Table1[[#This Row],[recruiting_score]], $D$133:$D$262, 0)</f>
        <v>12</v>
      </c>
      <c r="F185">
        <v>0.26118421052631602</v>
      </c>
      <c r="G185">
        <f>_xlfn.RANK.EQ(Table2[[#This Row],[transfer_portal_rating]], $F$133:$F$262, 0)</f>
        <v>50</v>
      </c>
      <c r="H185">
        <v>903.72</v>
      </c>
      <c r="J185">
        <v>214</v>
      </c>
      <c r="K185">
        <v>1557</v>
      </c>
      <c r="L185">
        <v>1871</v>
      </c>
      <c r="M185">
        <v>14.8</v>
      </c>
      <c r="N185" t="str">
        <f>_xlfn.CONCAT(VLOOKUP(Table2[[#This Row],[ID]], 'Full Data'!$C$2:$S$1469, 16, FALSE), " - ",VLOOKUP(Table2[[#This Row],[ID]], 'Full Data'!$C$2:$S$1469, 17, FALSE))</f>
        <v xml:space="preserve"> - </v>
      </c>
      <c r="O185" t="str">
        <f>IF(VLOOKUP(Table2[[#This Row],[ID]], 'Full Data'!$C$2:$S$1469, 14, FALSE)=0, "", VLOOKUP(Table2[[#This Row],[ID]], 'Full Data'!$C$2:$S$1469, 14, FALSE))</f>
        <v/>
      </c>
    </row>
    <row r="186" spans="1:15" x14ac:dyDescent="0.45">
      <c r="A186">
        <v>2022</v>
      </c>
      <c r="B186" t="s">
        <v>66</v>
      </c>
      <c r="C186" t="str">
        <f>_xlfn.CONCAT(Table2[[#This Row],[Team]],Table2[[#This Row],[year]])</f>
        <v>Marshall2022</v>
      </c>
      <c r="D186">
        <v>176.47</v>
      </c>
      <c r="E186">
        <f>_xlfn.RANK.EQ([1]!Table1[[#This Row],[recruiting_score]], $D$133:$D$262, 0)</f>
        <v>57</v>
      </c>
      <c r="F186">
        <v>0.15109890109890101</v>
      </c>
      <c r="G186">
        <f>_xlfn.RANK.EQ(Table2[[#This Row],[transfer_portal_rating]], $F$133:$F$262, 0)</f>
        <v>72</v>
      </c>
      <c r="H186">
        <v>456.97</v>
      </c>
      <c r="J186">
        <v>135.1</v>
      </c>
      <c r="K186">
        <v>1573</v>
      </c>
      <c r="L186">
        <v>1563</v>
      </c>
      <c r="M186">
        <v>0.6</v>
      </c>
      <c r="N186" t="str">
        <f>_xlfn.CONCAT(VLOOKUP(Table2[[#This Row],[ID]], 'Full Data'!$C$2:$S$1469, 16, FALSE), " - ",VLOOKUP(Table2[[#This Row],[ID]], 'Full Data'!$C$2:$S$1469, 17, FALSE))</f>
        <v xml:space="preserve"> - </v>
      </c>
      <c r="O186" t="str">
        <f>IF(VLOOKUP(Table2[[#This Row],[ID]], 'Full Data'!$C$2:$S$1469, 14, FALSE)=0, "", VLOOKUP(Table2[[#This Row],[ID]], 'Full Data'!$C$2:$S$1469, 14, FALSE))</f>
        <v/>
      </c>
    </row>
    <row r="187" spans="1:15" x14ac:dyDescent="0.45">
      <c r="A187">
        <v>2022</v>
      </c>
      <c r="B187" t="s">
        <v>67</v>
      </c>
      <c r="C187" t="str">
        <f>_xlfn.CONCAT(Table2[[#This Row],[Team]],Table2[[#This Row],[year]])</f>
        <v>Maryland2022</v>
      </c>
      <c r="D187">
        <v>213.62</v>
      </c>
      <c r="E187">
        <f>_xlfn.RANK.EQ([1]!Table1[[#This Row],[recruiting_score]], $D$133:$D$262, 0)</f>
        <v>31</v>
      </c>
      <c r="F187">
        <v>-5.5185185185185198E-2</v>
      </c>
      <c r="G187">
        <f>_xlfn.RANK.EQ(Table2[[#This Row],[transfer_portal_rating]], $F$133:$F$262, 0)</f>
        <v>104</v>
      </c>
      <c r="H187">
        <v>705.79</v>
      </c>
      <c r="J187">
        <v>339.6</v>
      </c>
      <c r="K187">
        <v>1495</v>
      </c>
      <c r="L187">
        <v>1645</v>
      </c>
      <c r="M187">
        <v>6.2</v>
      </c>
      <c r="N187" t="str">
        <f>_xlfn.CONCAT(VLOOKUP(Table2[[#This Row],[ID]], 'Full Data'!$C$2:$S$1469, 16, FALSE), " - ",VLOOKUP(Table2[[#This Row],[ID]], 'Full Data'!$C$2:$S$1469, 17, FALSE))</f>
        <v xml:space="preserve"> - </v>
      </c>
      <c r="O187" t="str">
        <f>IF(VLOOKUP(Table2[[#This Row],[ID]], 'Full Data'!$C$2:$S$1469, 14, FALSE)=0, "", VLOOKUP(Table2[[#This Row],[ID]], 'Full Data'!$C$2:$S$1469, 14, FALSE))</f>
        <v/>
      </c>
    </row>
    <row r="188" spans="1:15" x14ac:dyDescent="0.45">
      <c r="A188">
        <v>2022</v>
      </c>
      <c r="B188" t="s">
        <v>68</v>
      </c>
      <c r="C188" t="str">
        <f>_xlfn.CONCAT(Table2[[#This Row],[Team]],Table2[[#This Row],[year]])</f>
        <v>Memphis2022</v>
      </c>
      <c r="D188">
        <v>176.39</v>
      </c>
      <c r="E188">
        <f>_xlfn.RANK.EQ([1]!Table1[[#This Row],[recruiting_score]], $D$133:$D$262, 0)</f>
        <v>58</v>
      </c>
      <c r="F188">
        <v>7.9004329004328994E-2</v>
      </c>
      <c r="G188">
        <f>_xlfn.RANK.EQ(Table2[[#This Row],[transfer_portal_rating]], $F$133:$F$262, 0)</f>
        <v>82</v>
      </c>
      <c r="H188">
        <v>572.13</v>
      </c>
      <c r="J188">
        <v>338</v>
      </c>
      <c r="K188">
        <v>1485</v>
      </c>
      <c r="L188">
        <v>1568</v>
      </c>
      <c r="M188">
        <v>5.4</v>
      </c>
      <c r="N188" t="str">
        <f>_xlfn.CONCAT(VLOOKUP(Table2[[#This Row],[ID]], 'Full Data'!$C$2:$S$1469, 16, FALSE), " - ",VLOOKUP(Table2[[#This Row],[ID]], 'Full Data'!$C$2:$S$1469, 17, FALSE))</f>
        <v xml:space="preserve"> - </v>
      </c>
      <c r="O188" t="str">
        <f>IF(VLOOKUP(Table2[[#This Row],[ID]], 'Full Data'!$C$2:$S$1469, 14, FALSE)=0, "", VLOOKUP(Table2[[#This Row],[ID]], 'Full Data'!$C$2:$S$1469, 14, FALSE))</f>
        <v/>
      </c>
    </row>
    <row r="189" spans="1:15" x14ac:dyDescent="0.45">
      <c r="A189">
        <v>2022</v>
      </c>
      <c r="B189" t="s">
        <v>69</v>
      </c>
      <c r="C189" t="str">
        <f>_xlfn.CONCAT(Table2[[#This Row],[Team]],Table2[[#This Row],[year]])</f>
        <v>Miami2022</v>
      </c>
      <c r="D189">
        <v>235.03</v>
      </c>
      <c r="E189">
        <f>_xlfn.RANK.EQ([1]!Table1[[#This Row],[recruiting_score]], $D$133:$D$262, 0)</f>
        <v>16</v>
      </c>
      <c r="F189">
        <v>0.31388888888888899</v>
      </c>
      <c r="G189">
        <f>_xlfn.RANK.EQ(Table2[[#This Row],[transfer_portal_rating]], $F$133:$F$262, 0)</f>
        <v>39</v>
      </c>
      <c r="H189">
        <v>841.45</v>
      </c>
      <c r="J189">
        <v>257.60000000000002</v>
      </c>
      <c r="K189">
        <v>1606</v>
      </c>
      <c r="L189">
        <v>1316</v>
      </c>
      <c r="M189">
        <v>-4.5999999999999996</v>
      </c>
      <c r="N189" t="str">
        <f>_xlfn.CONCAT(VLOOKUP(Table2[[#This Row],[ID]], 'Full Data'!$C$2:$S$1469, 16, FALSE), " - ",VLOOKUP(Table2[[#This Row],[ID]], 'Full Data'!$C$2:$S$1469, 17, FALSE))</f>
        <v xml:space="preserve"> - </v>
      </c>
      <c r="O189" t="str">
        <f>IF(VLOOKUP(Table2[[#This Row],[ID]], 'Full Data'!$C$2:$S$1469, 14, FALSE)=0, "", VLOOKUP(Table2[[#This Row],[ID]], 'Full Data'!$C$2:$S$1469, 14, FALSE))</f>
        <v/>
      </c>
    </row>
    <row r="190" spans="1:15" x14ac:dyDescent="0.45">
      <c r="A190">
        <v>2022</v>
      </c>
      <c r="B190" t="s">
        <v>70</v>
      </c>
      <c r="C190" t="str">
        <f>_xlfn.CONCAT(Table2[[#This Row],[Team]],Table2[[#This Row],[year]])</f>
        <v>Miami (OH)2022</v>
      </c>
      <c r="D190">
        <v>152.97</v>
      </c>
      <c r="E190">
        <f>_xlfn.RANK.EQ([1]!Table1[[#This Row],[recruiting_score]], $D$133:$D$262, 0)</f>
        <v>77</v>
      </c>
      <c r="F190">
        <v>-1.5735294117647101E-2</v>
      </c>
      <c r="G190">
        <f>_xlfn.RANK.EQ(Table2[[#This Row],[transfer_portal_rating]], $F$133:$F$262, 0)</f>
        <v>96</v>
      </c>
      <c r="H190">
        <v>378.03</v>
      </c>
      <c r="J190">
        <v>243.5</v>
      </c>
      <c r="K190">
        <v>1525</v>
      </c>
      <c r="L190">
        <v>1380</v>
      </c>
      <c r="M190">
        <v>-12.2</v>
      </c>
      <c r="N190" t="str">
        <f>_xlfn.CONCAT(VLOOKUP(Table2[[#This Row],[ID]], 'Full Data'!$C$2:$S$1469, 16, FALSE), " - ",VLOOKUP(Table2[[#This Row],[ID]], 'Full Data'!$C$2:$S$1469, 17, FALSE))</f>
        <v xml:space="preserve"> - </v>
      </c>
      <c r="O190" t="str">
        <f>IF(VLOOKUP(Table2[[#This Row],[ID]], 'Full Data'!$C$2:$S$1469, 14, FALSE)=0, "", VLOOKUP(Table2[[#This Row],[ID]], 'Full Data'!$C$2:$S$1469, 14, FALSE))</f>
        <v/>
      </c>
    </row>
    <row r="191" spans="1:15" x14ac:dyDescent="0.45">
      <c r="A191">
        <v>2022</v>
      </c>
      <c r="B191" t="s">
        <v>71</v>
      </c>
      <c r="C191" t="str">
        <f>_xlfn.CONCAT(Table2[[#This Row],[Team]],Table2[[#This Row],[year]])</f>
        <v>Michigan2022</v>
      </c>
      <c r="D191">
        <v>262.13</v>
      </c>
      <c r="E191">
        <f>_xlfn.RANK.EQ([1]!Table1[[#This Row],[recruiting_score]], $D$133:$D$262, 0)</f>
        <v>9</v>
      </c>
      <c r="F191">
        <v>0.47416666666666701</v>
      </c>
      <c r="G191">
        <f>_xlfn.RANK.EQ(Table2[[#This Row],[transfer_portal_rating]], $F$133:$F$262, 0)</f>
        <v>16</v>
      </c>
      <c r="H191">
        <v>832.6</v>
      </c>
      <c r="J191">
        <v>345.5</v>
      </c>
      <c r="K191">
        <v>2022</v>
      </c>
      <c r="L191">
        <v>2124</v>
      </c>
      <c r="M191">
        <v>21.1</v>
      </c>
      <c r="N191" t="str">
        <f>_xlfn.CONCAT(VLOOKUP(Table2[[#This Row],[ID]], 'Full Data'!$C$2:$S$1469, 16, FALSE), " - ",VLOOKUP(Table2[[#This Row],[ID]], 'Full Data'!$C$2:$S$1469, 17, FALSE))</f>
        <v xml:space="preserve"> - </v>
      </c>
      <c r="O191" t="str">
        <f>IF(VLOOKUP(Table2[[#This Row],[ID]], 'Full Data'!$C$2:$S$1469, 14, FALSE)=0, "", VLOOKUP(Table2[[#This Row],[ID]], 'Full Data'!$C$2:$S$1469, 14, FALSE))</f>
        <v/>
      </c>
    </row>
    <row r="192" spans="1:15" x14ac:dyDescent="0.45">
      <c r="A192">
        <v>2022</v>
      </c>
      <c r="B192" t="s">
        <v>72</v>
      </c>
      <c r="C192" t="str">
        <f>_xlfn.CONCAT(Table2[[#This Row],[Team]],Table2[[#This Row],[year]])</f>
        <v>Michigan State2022</v>
      </c>
      <c r="D192">
        <v>221.83</v>
      </c>
      <c r="E192">
        <f>_xlfn.RANK.EQ([1]!Table1[[#This Row],[recruiting_score]], $D$133:$D$262, 0)</f>
        <v>24</v>
      </c>
      <c r="F192">
        <v>0.18647826086956501</v>
      </c>
      <c r="G192">
        <f>_xlfn.RANK.EQ(Table2[[#This Row],[transfer_portal_rating]], $F$133:$F$262, 0)</f>
        <v>65</v>
      </c>
      <c r="H192">
        <v>677.07</v>
      </c>
      <c r="J192">
        <v>339.6</v>
      </c>
      <c r="K192">
        <v>1595</v>
      </c>
      <c r="L192">
        <v>1550</v>
      </c>
      <c r="M192">
        <v>1.1000000000000001</v>
      </c>
      <c r="N192" t="str">
        <f>_xlfn.CONCAT(VLOOKUP(Table2[[#This Row],[ID]], 'Full Data'!$C$2:$S$1469, 16, FALSE), " - ",VLOOKUP(Table2[[#This Row],[ID]], 'Full Data'!$C$2:$S$1469, 17, FALSE))</f>
        <v xml:space="preserve"> - </v>
      </c>
      <c r="O192" t="str">
        <f>IF(VLOOKUP(Table2[[#This Row],[ID]], 'Full Data'!$C$2:$S$1469, 14, FALSE)=0, "", VLOOKUP(Table2[[#This Row],[ID]], 'Full Data'!$C$2:$S$1469, 14, FALSE))</f>
        <v/>
      </c>
    </row>
    <row r="193" spans="1:15" x14ac:dyDescent="0.45">
      <c r="A193">
        <v>2022</v>
      </c>
      <c r="B193" t="s">
        <v>73</v>
      </c>
      <c r="C193" t="str">
        <f>_xlfn.CONCAT(Table2[[#This Row],[Team]],Table2[[#This Row],[year]])</f>
        <v>Middle Tennessee2022</v>
      </c>
      <c r="D193">
        <v>102.04</v>
      </c>
      <c r="E193">
        <f>_xlfn.RANK.EQ([1]!Table1[[#This Row],[recruiting_score]], $D$133:$D$262, 0)</f>
        <v>118</v>
      </c>
      <c r="F193">
        <v>0.143666666666667</v>
      </c>
      <c r="G193">
        <f>_xlfn.RANK.EQ(Table2[[#This Row],[transfer_portal_rating]], $F$133:$F$262, 0)</f>
        <v>73</v>
      </c>
      <c r="H193">
        <v>494.02</v>
      </c>
      <c r="J193">
        <v>129.5</v>
      </c>
      <c r="K193">
        <v>1418</v>
      </c>
      <c r="L193">
        <v>1373</v>
      </c>
      <c r="M193">
        <v>-7.7</v>
      </c>
      <c r="N193" t="str">
        <f>_xlfn.CONCAT(VLOOKUP(Table2[[#This Row],[ID]], 'Full Data'!$C$2:$S$1469, 16, FALSE), " - ",VLOOKUP(Table2[[#This Row],[ID]], 'Full Data'!$C$2:$S$1469, 17, FALSE))</f>
        <v xml:space="preserve"> - </v>
      </c>
      <c r="O193" t="str">
        <f>IF(VLOOKUP(Table2[[#This Row],[ID]], 'Full Data'!$C$2:$S$1469, 14, FALSE)=0, "", VLOOKUP(Table2[[#This Row],[ID]], 'Full Data'!$C$2:$S$1469, 14, FALSE))</f>
        <v/>
      </c>
    </row>
    <row r="194" spans="1:15" x14ac:dyDescent="0.45">
      <c r="A194">
        <v>2022</v>
      </c>
      <c r="B194" t="s">
        <v>74</v>
      </c>
      <c r="C194" t="str">
        <f>_xlfn.CONCAT(Table2[[#This Row],[Team]],Table2[[#This Row],[year]])</f>
        <v>Minnesota2022</v>
      </c>
      <c r="D194">
        <v>189.38</v>
      </c>
      <c r="E194">
        <f>_xlfn.RANK.EQ([1]!Table1[[#This Row],[recruiting_score]], $D$133:$D$262, 0)</f>
        <v>49</v>
      </c>
      <c r="F194">
        <v>0.17157608695652199</v>
      </c>
      <c r="G194">
        <f>_xlfn.RANK.EQ(Table2[[#This Row],[transfer_portal_rating]], $F$133:$F$262, 0)</f>
        <v>70</v>
      </c>
      <c r="H194">
        <v>653.25</v>
      </c>
      <c r="J194">
        <v>307.10000000000002</v>
      </c>
      <c r="K194">
        <v>1709</v>
      </c>
      <c r="L194">
        <v>1758</v>
      </c>
      <c r="M194">
        <v>10.7</v>
      </c>
      <c r="N194" t="str">
        <f>_xlfn.CONCAT(VLOOKUP(Table2[[#This Row],[ID]], 'Full Data'!$C$2:$S$1469, 16, FALSE), " - ",VLOOKUP(Table2[[#This Row],[ID]], 'Full Data'!$C$2:$S$1469, 17, FALSE))</f>
        <v xml:space="preserve"> - </v>
      </c>
      <c r="O194" t="str">
        <f>IF(VLOOKUP(Table2[[#This Row],[ID]], 'Full Data'!$C$2:$S$1469, 14, FALSE)=0, "", VLOOKUP(Table2[[#This Row],[ID]], 'Full Data'!$C$2:$S$1469, 14, FALSE))</f>
        <v/>
      </c>
    </row>
    <row r="195" spans="1:15" x14ac:dyDescent="0.45">
      <c r="A195">
        <v>2022</v>
      </c>
      <c r="B195" t="s">
        <v>75</v>
      </c>
      <c r="C195" t="str">
        <f>_xlfn.CONCAT(Table2[[#This Row],[Team]],Table2[[#This Row],[year]])</f>
        <v>Mississippi State2022</v>
      </c>
      <c r="D195">
        <v>219.45</v>
      </c>
      <c r="E195">
        <f>_xlfn.RANK.EQ([1]!Table1[[#This Row],[recruiting_score]], $D$133:$D$262, 0)</f>
        <v>27</v>
      </c>
      <c r="F195">
        <v>4.8166666666666698E-2</v>
      </c>
      <c r="G195">
        <f>_xlfn.RANK.EQ(Table2[[#This Row],[transfer_portal_rating]], $F$133:$F$262, 0)</f>
        <v>87</v>
      </c>
      <c r="H195">
        <v>716.17</v>
      </c>
      <c r="J195">
        <v>230.6</v>
      </c>
      <c r="K195">
        <v>1530</v>
      </c>
      <c r="L195">
        <v>1694</v>
      </c>
      <c r="M195">
        <v>13.1</v>
      </c>
      <c r="N195" t="str">
        <f>_xlfn.CONCAT(VLOOKUP(Table2[[#This Row],[ID]], 'Full Data'!$C$2:$S$1469, 16, FALSE), " - ",VLOOKUP(Table2[[#This Row],[ID]], 'Full Data'!$C$2:$S$1469, 17, FALSE))</f>
        <v xml:space="preserve"> - </v>
      </c>
      <c r="O195" t="str">
        <f>IF(VLOOKUP(Table2[[#This Row],[ID]], 'Full Data'!$C$2:$S$1469, 14, FALSE)=0, "", VLOOKUP(Table2[[#This Row],[ID]], 'Full Data'!$C$2:$S$1469, 14, FALSE))</f>
        <v/>
      </c>
    </row>
    <row r="196" spans="1:15" x14ac:dyDescent="0.45">
      <c r="A196">
        <v>2022</v>
      </c>
      <c r="B196" t="s">
        <v>76</v>
      </c>
      <c r="C196" t="str">
        <f>_xlfn.CONCAT(Table2[[#This Row],[Team]],Table2[[#This Row],[year]])</f>
        <v>Missouri2022</v>
      </c>
      <c r="D196">
        <v>236.92</v>
      </c>
      <c r="E196">
        <f>_xlfn.RANK.EQ([1]!Table1[[#This Row],[recruiting_score]], $D$133:$D$262, 0)</f>
        <v>15</v>
      </c>
      <c r="F196">
        <v>0.241719457013575</v>
      </c>
      <c r="G196">
        <f>_xlfn.RANK.EQ(Table2[[#This Row],[transfer_portal_rating]], $F$133:$F$262, 0)</f>
        <v>56</v>
      </c>
      <c r="H196">
        <v>647.74</v>
      </c>
      <c r="J196">
        <v>141.5</v>
      </c>
      <c r="K196">
        <v>1356</v>
      </c>
      <c r="L196">
        <v>1470</v>
      </c>
      <c r="M196">
        <v>4.2</v>
      </c>
      <c r="N196" t="str">
        <f>_xlfn.CONCAT(VLOOKUP(Table2[[#This Row],[ID]], 'Full Data'!$C$2:$S$1469, 16, FALSE), " - ",VLOOKUP(Table2[[#This Row],[ID]], 'Full Data'!$C$2:$S$1469, 17, FALSE))</f>
        <v xml:space="preserve"> - </v>
      </c>
      <c r="O196" t="str">
        <f>IF(VLOOKUP(Table2[[#This Row],[ID]], 'Full Data'!$C$2:$S$1469, 14, FALSE)=0, "", VLOOKUP(Table2[[#This Row],[ID]], 'Full Data'!$C$2:$S$1469, 14, FALSE))</f>
        <v/>
      </c>
    </row>
    <row r="197" spans="1:15" x14ac:dyDescent="0.45">
      <c r="A197">
        <v>2022</v>
      </c>
      <c r="B197" t="s">
        <v>77</v>
      </c>
      <c r="C197" t="str">
        <f>_xlfn.CONCAT(Table2[[#This Row],[Team]],Table2[[#This Row],[year]])</f>
        <v>Navy2022</v>
      </c>
      <c r="D197">
        <v>41.48</v>
      </c>
      <c r="E197">
        <f>_xlfn.RANK.EQ([1]!Table1[[#This Row],[recruiting_score]], $D$133:$D$262, 0)</f>
        <v>128</v>
      </c>
      <c r="F197">
        <v>-0.60499999999999998</v>
      </c>
      <c r="G197">
        <f>_xlfn.RANK.EQ(Table2[[#This Row],[transfer_portal_rating]], $F$133:$F$262, 0)</f>
        <v>129</v>
      </c>
      <c r="H197">
        <v>127.63</v>
      </c>
      <c r="J197">
        <v>34.6</v>
      </c>
      <c r="K197">
        <v>1355</v>
      </c>
      <c r="L197">
        <v>1457</v>
      </c>
      <c r="M197">
        <v>-1.9</v>
      </c>
      <c r="N197" t="str">
        <f>_xlfn.CONCAT(VLOOKUP(Table2[[#This Row],[ID]], 'Full Data'!$C$2:$S$1469, 16, FALSE), " - ",VLOOKUP(Table2[[#This Row],[ID]], 'Full Data'!$C$2:$S$1469, 17, FALSE))</f>
        <v xml:space="preserve"> - </v>
      </c>
      <c r="O197" t="str">
        <f>IF(VLOOKUP(Table2[[#This Row],[ID]], 'Full Data'!$C$2:$S$1469, 14, FALSE)=0, "", VLOOKUP(Table2[[#This Row],[ID]], 'Full Data'!$C$2:$S$1469, 14, FALSE))</f>
        <v/>
      </c>
    </row>
    <row r="198" spans="1:15" x14ac:dyDescent="0.45">
      <c r="A198">
        <v>2022</v>
      </c>
      <c r="B198" t="s">
        <v>78</v>
      </c>
      <c r="C198" t="str">
        <f>_xlfn.CONCAT(Table2[[#This Row],[Team]],Table2[[#This Row],[year]])</f>
        <v>NC State2022</v>
      </c>
      <c r="D198">
        <v>171.26</v>
      </c>
      <c r="E198">
        <f>_xlfn.RANK.EQ([1]!Table1[[#This Row],[recruiting_score]], $D$133:$D$262, 0)</f>
        <v>64</v>
      </c>
      <c r="F198">
        <v>0.54249999999999998</v>
      </c>
      <c r="G198">
        <f>_xlfn.RANK.EQ(Table2[[#This Row],[transfer_portal_rating]], $F$133:$F$262, 0)</f>
        <v>9</v>
      </c>
      <c r="H198">
        <v>700.36</v>
      </c>
      <c r="J198">
        <v>291.60000000000002</v>
      </c>
      <c r="K198">
        <v>1699</v>
      </c>
      <c r="L198">
        <v>1586</v>
      </c>
      <c r="M198">
        <v>5.5</v>
      </c>
      <c r="N198" t="str">
        <f>_xlfn.CONCAT(VLOOKUP(Table2[[#This Row],[ID]], 'Full Data'!$C$2:$S$1469, 16, FALSE), " - ",VLOOKUP(Table2[[#This Row],[ID]], 'Full Data'!$C$2:$S$1469, 17, FALSE))</f>
        <v xml:space="preserve"> - </v>
      </c>
      <c r="O198" t="str">
        <f>IF(VLOOKUP(Table2[[#This Row],[ID]], 'Full Data'!$C$2:$S$1469, 14, FALSE)=0, "", VLOOKUP(Table2[[#This Row],[ID]], 'Full Data'!$C$2:$S$1469, 14, FALSE))</f>
        <v/>
      </c>
    </row>
    <row r="199" spans="1:15" x14ac:dyDescent="0.45">
      <c r="A199">
        <v>2022</v>
      </c>
      <c r="B199" t="s">
        <v>79</v>
      </c>
      <c r="C199" t="str">
        <f>_xlfn.CONCAT(Table2[[#This Row],[Team]],Table2[[#This Row],[year]])</f>
        <v>Nebraska2022</v>
      </c>
      <c r="D199">
        <v>198.64</v>
      </c>
      <c r="E199">
        <f>_xlfn.RANK.EQ([1]!Table1[[#This Row],[recruiting_score]], $D$133:$D$262, 0)</f>
        <v>41</v>
      </c>
      <c r="F199">
        <v>0.37433333333333302</v>
      </c>
      <c r="G199">
        <f>_xlfn.RANK.EQ(Table2[[#This Row],[transfer_portal_rating]], $F$133:$F$262, 0)</f>
        <v>30</v>
      </c>
      <c r="H199">
        <v>743.7</v>
      </c>
      <c r="J199">
        <v>118</v>
      </c>
      <c r="K199">
        <v>1704</v>
      </c>
      <c r="L199">
        <v>1532</v>
      </c>
      <c r="M199">
        <v>-1.8</v>
      </c>
      <c r="N199" t="str">
        <f>_xlfn.CONCAT(VLOOKUP(Table2[[#This Row],[ID]], 'Full Data'!$C$2:$S$1469, 16, FALSE), " - ",VLOOKUP(Table2[[#This Row],[ID]], 'Full Data'!$C$2:$S$1469, 17, FALSE))</f>
        <v xml:space="preserve"> - </v>
      </c>
      <c r="O199" t="str">
        <f>IF(VLOOKUP(Table2[[#This Row],[ID]], 'Full Data'!$C$2:$S$1469, 14, FALSE)=0, "", VLOOKUP(Table2[[#This Row],[ID]], 'Full Data'!$C$2:$S$1469, 14, FALSE))</f>
        <v/>
      </c>
    </row>
    <row r="200" spans="1:15" x14ac:dyDescent="0.45">
      <c r="A200">
        <v>2022</v>
      </c>
      <c r="B200" t="s">
        <v>80</v>
      </c>
      <c r="C200" t="str">
        <f>_xlfn.CONCAT(Table2[[#This Row],[Team]],Table2[[#This Row],[year]])</f>
        <v>Nevada2022</v>
      </c>
      <c r="D200">
        <v>108.19</v>
      </c>
      <c r="E200">
        <f>_xlfn.RANK.EQ([1]!Table1[[#This Row],[recruiting_score]], $D$133:$D$262, 0)</f>
        <v>113</v>
      </c>
      <c r="F200">
        <v>-0.345953947368421</v>
      </c>
      <c r="G200">
        <f>_xlfn.RANK.EQ(Table2[[#This Row],[transfer_portal_rating]], $F$133:$F$262, 0)</f>
        <v>128</v>
      </c>
      <c r="H200">
        <v>421.64</v>
      </c>
      <c r="J200">
        <v>40.299999999999997</v>
      </c>
      <c r="K200">
        <v>1597</v>
      </c>
      <c r="L200">
        <v>1236</v>
      </c>
      <c r="M200">
        <v>-17.100000000000001</v>
      </c>
      <c r="N200" t="str">
        <f>_xlfn.CONCAT(VLOOKUP(Table2[[#This Row],[ID]], 'Full Data'!$C$2:$S$1469, 16, FALSE), " - ",VLOOKUP(Table2[[#This Row],[ID]], 'Full Data'!$C$2:$S$1469, 17, FALSE))</f>
        <v xml:space="preserve"> - </v>
      </c>
      <c r="O200" t="str">
        <f>IF(VLOOKUP(Table2[[#This Row],[ID]], 'Full Data'!$C$2:$S$1469, 14, FALSE)=0, "", VLOOKUP(Table2[[#This Row],[ID]], 'Full Data'!$C$2:$S$1469, 14, FALSE))</f>
        <v/>
      </c>
    </row>
    <row r="201" spans="1:15" x14ac:dyDescent="0.45">
      <c r="A201">
        <v>2022</v>
      </c>
      <c r="B201" t="s">
        <v>81</v>
      </c>
      <c r="C201" t="str">
        <f>_xlfn.CONCAT(Table2[[#This Row],[Team]],Table2[[#This Row],[year]])</f>
        <v>New Mexico2022</v>
      </c>
      <c r="D201">
        <v>124.26</v>
      </c>
      <c r="E201">
        <f>_xlfn.RANK.EQ([1]!Table1[[#This Row],[recruiting_score]], $D$133:$D$262, 0)</f>
        <v>98</v>
      </c>
      <c r="F201">
        <v>-0.116547619047619</v>
      </c>
      <c r="G201">
        <f>_xlfn.RANK.EQ(Table2[[#This Row],[transfer_portal_rating]], $F$133:$F$262, 0)</f>
        <v>118</v>
      </c>
      <c r="H201">
        <v>360.77</v>
      </c>
      <c r="J201">
        <v>21.1</v>
      </c>
      <c r="K201">
        <v>1094</v>
      </c>
      <c r="L201">
        <v>1031</v>
      </c>
      <c r="M201">
        <v>-19.100000000000001</v>
      </c>
      <c r="N201" t="str">
        <f>_xlfn.CONCAT(VLOOKUP(Table2[[#This Row],[ID]], 'Full Data'!$C$2:$S$1469, 16, FALSE), " - ",VLOOKUP(Table2[[#This Row],[ID]], 'Full Data'!$C$2:$S$1469, 17, FALSE))</f>
        <v xml:space="preserve"> - </v>
      </c>
      <c r="O201" t="str">
        <f>IF(VLOOKUP(Table2[[#This Row],[ID]], 'Full Data'!$C$2:$S$1469, 14, FALSE)=0, "", VLOOKUP(Table2[[#This Row],[ID]], 'Full Data'!$C$2:$S$1469, 14, FALSE))</f>
        <v/>
      </c>
    </row>
    <row r="202" spans="1:15" x14ac:dyDescent="0.45">
      <c r="A202">
        <v>2022</v>
      </c>
      <c r="B202" t="s">
        <v>82</v>
      </c>
      <c r="C202" t="str">
        <f>_xlfn.CONCAT(Table2[[#This Row],[Team]],Table2[[#This Row],[year]])</f>
        <v>New Mexico State2022</v>
      </c>
      <c r="D202">
        <v>117</v>
      </c>
      <c r="E202">
        <f>_xlfn.RANK.EQ([1]!Table1[[#This Row],[recruiting_score]], $D$133:$D$262, 0)</f>
        <v>98</v>
      </c>
      <c r="F202">
        <v>0.30173611111111098</v>
      </c>
      <c r="G202">
        <f>_xlfn.RANK.EQ(Table2[[#This Row],[transfer_portal_rating]], $F$133:$F$262, 0)</f>
        <v>41</v>
      </c>
      <c r="H202">
        <v>117.43</v>
      </c>
      <c r="J202">
        <v>63.1</v>
      </c>
      <c r="K202">
        <v>1027</v>
      </c>
      <c r="L202">
        <v>1233</v>
      </c>
      <c r="M202">
        <v>-11.6</v>
      </c>
      <c r="N202" t="str">
        <f>_xlfn.CONCAT(VLOOKUP(Table2[[#This Row],[ID]], 'Full Data'!$C$2:$S$1469, 16, FALSE), " - ",VLOOKUP(Table2[[#This Row],[ID]], 'Full Data'!$C$2:$S$1469, 17, FALSE))</f>
        <v xml:space="preserve"> - </v>
      </c>
      <c r="O202" t="str">
        <f>IF(VLOOKUP(Table2[[#This Row],[ID]], 'Full Data'!$C$2:$S$1469, 14, FALSE)=0, "", VLOOKUP(Table2[[#This Row],[ID]], 'Full Data'!$C$2:$S$1469, 14, FALSE))</f>
        <v/>
      </c>
    </row>
    <row r="203" spans="1:15" x14ac:dyDescent="0.45">
      <c r="A203">
        <v>2022</v>
      </c>
      <c r="B203" t="s">
        <v>83</v>
      </c>
      <c r="C203" t="str">
        <f>_xlfn.CONCAT(Table2[[#This Row],[Team]],Table2[[#This Row],[year]])</f>
        <v>North Carolina2022</v>
      </c>
      <c r="D203">
        <v>258.5</v>
      </c>
      <c r="E203">
        <f>_xlfn.RANK.EQ([1]!Table1[[#This Row],[recruiting_score]], $D$133:$D$262, 0)</f>
        <v>106</v>
      </c>
      <c r="F203">
        <v>0.29087499999999999</v>
      </c>
      <c r="G203">
        <f>_xlfn.RANK.EQ(Table2[[#This Row],[transfer_portal_rating]], $F$133:$F$262, 0)</f>
        <v>42</v>
      </c>
      <c r="H203">
        <v>798.29</v>
      </c>
      <c r="J203">
        <v>225.1</v>
      </c>
      <c r="K203">
        <v>1583</v>
      </c>
      <c r="L203">
        <v>1559</v>
      </c>
      <c r="M203">
        <v>4.2</v>
      </c>
      <c r="N203" t="str">
        <f>_xlfn.CONCAT(VLOOKUP(Table2[[#This Row],[ID]], 'Full Data'!$C$2:$S$1469, 16, FALSE), " - ",VLOOKUP(Table2[[#This Row],[ID]], 'Full Data'!$C$2:$S$1469, 17, FALSE))</f>
        <v xml:space="preserve"> - </v>
      </c>
      <c r="O203" t="str">
        <f>IF(VLOOKUP(Table2[[#This Row],[ID]], 'Full Data'!$C$2:$S$1469, 14, FALSE)=0, "", VLOOKUP(Table2[[#This Row],[ID]], 'Full Data'!$C$2:$S$1469, 14, FALSE))</f>
        <v/>
      </c>
    </row>
    <row r="204" spans="1:15" x14ac:dyDescent="0.45">
      <c r="A204">
        <v>2022</v>
      </c>
      <c r="B204" t="s">
        <v>84</v>
      </c>
      <c r="C204" t="str">
        <f>_xlfn.CONCAT(Table2[[#This Row],[Team]],Table2[[#This Row],[year]])</f>
        <v>Northern Illinois2022</v>
      </c>
      <c r="D204">
        <v>142.15</v>
      </c>
      <c r="E204">
        <f>_xlfn.RANK.EQ([1]!Table1[[#This Row],[recruiting_score]], $D$133:$D$262, 0)</f>
        <v>11</v>
      </c>
      <c r="F204">
        <v>-7.3333333333333403E-2</v>
      </c>
      <c r="G204">
        <f>_xlfn.RANK.EQ(Table2[[#This Row],[transfer_portal_rating]], $F$133:$F$262, 0)</f>
        <v>108</v>
      </c>
      <c r="H204">
        <v>354.21</v>
      </c>
      <c r="J204">
        <v>378</v>
      </c>
      <c r="K204">
        <v>1314</v>
      </c>
      <c r="L204">
        <v>1207</v>
      </c>
      <c r="M204">
        <v>-15</v>
      </c>
      <c r="N204" t="str">
        <f>_xlfn.CONCAT(VLOOKUP(Table2[[#This Row],[ID]], 'Full Data'!$C$2:$S$1469, 16, FALSE), " - ",VLOOKUP(Table2[[#This Row],[ID]], 'Full Data'!$C$2:$S$1469, 17, FALSE))</f>
        <v xml:space="preserve"> - </v>
      </c>
      <c r="O204" t="str">
        <f>IF(VLOOKUP(Table2[[#This Row],[ID]], 'Full Data'!$C$2:$S$1469, 14, FALSE)=0, "", VLOOKUP(Table2[[#This Row],[ID]], 'Full Data'!$C$2:$S$1469, 14, FALSE))</f>
        <v/>
      </c>
    </row>
    <row r="205" spans="1:15" x14ac:dyDescent="0.45">
      <c r="A205">
        <v>2022</v>
      </c>
      <c r="B205" t="s">
        <v>85</v>
      </c>
      <c r="C205" t="str">
        <f>_xlfn.CONCAT(Table2[[#This Row],[Team]],Table2[[#This Row],[year]])</f>
        <v>North Texas2022</v>
      </c>
      <c r="D205">
        <v>102.95</v>
      </c>
      <c r="E205">
        <f>_xlfn.RANK.EQ([1]!Table1[[#This Row],[recruiting_score]], $D$133:$D$262, 0)</f>
        <v>87</v>
      </c>
      <c r="F205">
        <v>0.347909090909091</v>
      </c>
      <c r="G205">
        <f>_xlfn.RANK.EQ(Table2[[#This Row],[transfer_portal_rating]], $F$133:$F$262, 0)</f>
        <v>36</v>
      </c>
      <c r="H205">
        <v>496.31</v>
      </c>
      <c r="J205">
        <v>228.8</v>
      </c>
      <c r="K205">
        <v>1389</v>
      </c>
      <c r="L205">
        <v>1458</v>
      </c>
      <c r="M205">
        <v>-4.5999999999999996</v>
      </c>
      <c r="N205" t="str">
        <f>_xlfn.CONCAT(VLOOKUP(Table2[[#This Row],[ID]], 'Full Data'!$C$2:$S$1469, 16, FALSE), " - ",VLOOKUP(Table2[[#This Row],[ID]], 'Full Data'!$C$2:$S$1469, 17, FALSE))</f>
        <v xml:space="preserve"> - </v>
      </c>
      <c r="O205" t="str">
        <f>IF(VLOOKUP(Table2[[#This Row],[ID]], 'Full Data'!$C$2:$S$1469, 14, FALSE)=0, "", VLOOKUP(Table2[[#This Row],[ID]], 'Full Data'!$C$2:$S$1469, 14, FALSE))</f>
        <v/>
      </c>
    </row>
    <row r="206" spans="1:15" x14ac:dyDescent="0.45">
      <c r="A206">
        <v>2022</v>
      </c>
      <c r="B206" t="s">
        <v>86</v>
      </c>
      <c r="C206" t="str">
        <f>_xlfn.CONCAT(Table2[[#This Row],[Team]],Table2[[#This Row],[year]])</f>
        <v>Northwestern2022</v>
      </c>
      <c r="D206">
        <v>191.62</v>
      </c>
      <c r="E206">
        <f>_xlfn.RANK.EQ([1]!Table1[[#This Row],[recruiting_score]], $D$133:$D$262, 0)</f>
        <v>116</v>
      </c>
      <c r="F206">
        <v>-0.14555555555555599</v>
      </c>
      <c r="G206">
        <f>_xlfn.RANK.EQ(Table2[[#This Row],[transfer_portal_rating]], $F$133:$F$262, 0)</f>
        <v>120</v>
      </c>
      <c r="H206">
        <v>648.79</v>
      </c>
      <c r="J206">
        <v>138.6</v>
      </c>
      <c r="K206">
        <v>1292</v>
      </c>
      <c r="L206">
        <v>1257</v>
      </c>
      <c r="M206">
        <v>-7.2</v>
      </c>
      <c r="N206" t="str">
        <f>_xlfn.CONCAT(VLOOKUP(Table2[[#This Row],[ID]], 'Full Data'!$C$2:$S$1469, 16, FALSE), " - ",VLOOKUP(Table2[[#This Row],[ID]], 'Full Data'!$C$2:$S$1469, 17, FALSE))</f>
        <v xml:space="preserve"> - </v>
      </c>
      <c r="O206" t="str">
        <f>IF(VLOOKUP(Table2[[#This Row],[ID]], 'Full Data'!$C$2:$S$1469, 14, FALSE)=0, "", VLOOKUP(Table2[[#This Row],[ID]], 'Full Data'!$C$2:$S$1469, 14, FALSE))</f>
        <v/>
      </c>
    </row>
    <row r="207" spans="1:15" x14ac:dyDescent="0.45">
      <c r="A207">
        <v>2022</v>
      </c>
      <c r="B207" t="s">
        <v>87</v>
      </c>
      <c r="C207" t="str">
        <f>_xlfn.CONCAT(Table2[[#This Row],[Team]],Table2[[#This Row],[year]])</f>
        <v>Notre Dame2022</v>
      </c>
      <c r="D207">
        <v>275.44</v>
      </c>
      <c r="E207">
        <f>_xlfn.RANK.EQ([1]!Table1[[#This Row],[recruiting_score]], $D$133:$D$262, 0)</f>
        <v>48</v>
      </c>
      <c r="F207">
        <v>-9.4642857142857098E-2</v>
      </c>
      <c r="G207">
        <f>_xlfn.RANK.EQ(Table2[[#This Row],[transfer_portal_rating]], $F$133:$F$262, 0)</f>
        <v>113</v>
      </c>
      <c r="H207">
        <v>853.1</v>
      </c>
      <c r="J207">
        <v>220.4</v>
      </c>
      <c r="K207">
        <v>1990</v>
      </c>
      <c r="L207">
        <v>1850</v>
      </c>
      <c r="M207">
        <v>10</v>
      </c>
      <c r="N207" t="str">
        <f>_xlfn.CONCAT(VLOOKUP(Table2[[#This Row],[ID]], 'Full Data'!$C$2:$S$1469, 16, FALSE), " - ",VLOOKUP(Table2[[#This Row],[ID]], 'Full Data'!$C$2:$S$1469, 17, FALSE))</f>
        <v xml:space="preserve"> - </v>
      </c>
      <c r="O207" t="str">
        <f>IF(VLOOKUP(Table2[[#This Row],[ID]], 'Full Data'!$C$2:$S$1469, 14, FALSE)=0, "", VLOOKUP(Table2[[#This Row],[ID]], 'Full Data'!$C$2:$S$1469, 14, FALSE))</f>
        <v/>
      </c>
    </row>
    <row r="208" spans="1:15" x14ac:dyDescent="0.45">
      <c r="A208">
        <v>2022</v>
      </c>
      <c r="B208" t="s">
        <v>88</v>
      </c>
      <c r="C208" t="str">
        <f>_xlfn.CONCAT(Table2[[#This Row],[Team]],Table2[[#This Row],[year]])</f>
        <v>Ohio2022</v>
      </c>
      <c r="D208">
        <v>53.67</v>
      </c>
      <c r="E208">
        <f>_xlfn.RANK.EQ([1]!Table1[[#This Row],[recruiting_score]], $D$133:$D$262, 0)</f>
        <v>7</v>
      </c>
      <c r="F208">
        <v>7.0833333333333304E-2</v>
      </c>
      <c r="G208">
        <f>_xlfn.RANK.EQ(Table2[[#This Row],[transfer_portal_rating]], $F$133:$F$262, 0)</f>
        <v>83</v>
      </c>
      <c r="H208">
        <v>332.25</v>
      </c>
      <c r="J208">
        <v>116.9</v>
      </c>
      <c r="K208">
        <v>1303</v>
      </c>
      <c r="L208">
        <v>1474</v>
      </c>
      <c r="M208">
        <v>-3.6</v>
      </c>
      <c r="N208" t="str">
        <f>_xlfn.CONCAT(VLOOKUP(Table2[[#This Row],[ID]], 'Full Data'!$C$2:$S$1469, 16, FALSE), " - ",VLOOKUP(Table2[[#This Row],[ID]], 'Full Data'!$C$2:$S$1469, 17, FALSE))</f>
        <v xml:space="preserve"> - </v>
      </c>
      <c r="O208" t="str">
        <f>IF(VLOOKUP(Table2[[#This Row],[ID]], 'Full Data'!$C$2:$S$1469, 14, FALSE)=0, "", VLOOKUP(Table2[[#This Row],[ID]], 'Full Data'!$C$2:$S$1469, 14, FALSE))</f>
        <v/>
      </c>
    </row>
    <row r="209" spans="1:15" x14ac:dyDescent="0.45">
      <c r="A209">
        <v>2022</v>
      </c>
      <c r="B209" t="s">
        <v>89</v>
      </c>
      <c r="C209" t="str">
        <f>_xlfn.CONCAT(Table2[[#This Row],[Team]],Table2[[#This Row],[year]])</f>
        <v>Ohio State2022</v>
      </c>
      <c r="D209">
        <v>300.95</v>
      </c>
      <c r="E209">
        <f>_xlfn.RANK.EQ([1]!Table1[[#This Row],[recruiting_score]], $D$133:$D$262, 0)</f>
        <v>125</v>
      </c>
      <c r="F209">
        <v>-5.3333333333333002E-3</v>
      </c>
      <c r="G209">
        <f>_xlfn.RANK.EQ(Table2[[#This Row],[transfer_portal_rating]], $F$133:$F$262, 0)</f>
        <v>95</v>
      </c>
      <c r="H209">
        <v>985.09</v>
      </c>
      <c r="J209">
        <v>589.4</v>
      </c>
      <c r="K209">
        <v>2149</v>
      </c>
      <c r="L209">
        <v>2107</v>
      </c>
      <c r="M209">
        <v>22.5</v>
      </c>
      <c r="N209" t="str">
        <f>_xlfn.CONCAT(VLOOKUP(Table2[[#This Row],[ID]], 'Full Data'!$C$2:$S$1469, 16, FALSE), " - ",VLOOKUP(Table2[[#This Row],[ID]], 'Full Data'!$C$2:$S$1469, 17, FALSE))</f>
        <v xml:space="preserve"> - </v>
      </c>
      <c r="O209" t="str">
        <f>IF(VLOOKUP(Table2[[#This Row],[ID]], 'Full Data'!$C$2:$S$1469, 14, FALSE)=0, "", VLOOKUP(Table2[[#This Row],[ID]], 'Full Data'!$C$2:$S$1469, 14, FALSE))</f>
        <v/>
      </c>
    </row>
    <row r="210" spans="1:15" x14ac:dyDescent="0.45">
      <c r="A210">
        <v>2022</v>
      </c>
      <c r="B210" t="s">
        <v>90</v>
      </c>
      <c r="C210" t="str">
        <f>_xlfn.CONCAT(Table2[[#This Row],[Team]],Table2[[#This Row],[year]])</f>
        <v>Oklahoma2022</v>
      </c>
      <c r="D210">
        <v>266.73</v>
      </c>
      <c r="E210">
        <f>_xlfn.RANK.EQ([1]!Table1[[#This Row],[recruiting_score]], $D$133:$D$262, 0)</f>
        <v>4</v>
      </c>
      <c r="F210">
        <v>0.177222222222222</v>
      </c>
      <c r="G210">
        <f>_xlfn.RANK.EQ(Table2[[#This Row],[transfer_portal_rating]], $F$133:$F$262, 0)</f>
        <v>68</v>
      </c>
      <c r="H210">
        <v>895.38</v>
      </c>
      <c r="J210">
        <v>143.4</v>
      </c>
      <c r="K210">
        <v>1874</v>
      </c>
      <c r="L210">
        <v>1662</v>
      </c>
      <c r="M210">
        <v>10.199999999999999</v>
      </c>
      <c r="N210" t="str">
        <f>_xlfn.CONCAT(VLOOKUP(Table2[[#This Row],[ID]], 'Full Data'!$C$2:$S$1469, 16, FALSE), " - ",VLOOKUP(Table2[[#This Row],[ID]], 'Full Data'!$C$2:$S$1469, 17, FALSE))</f>
        <v xml:space="preserve"> - </v>
      </c>
      <c r="O210" t="str">
        <f>IF(VLOOKUP(Table2[[#This Row],[ID]], 'Full Data'!$C$2:$S$1469, 14, FALSE)=0, "", VLOOKUP(Table2[[#This Row],[ID]], 'Full Data'!$C$2:$S$1469, 14, FALSE))</f>
        <v/>
      </c>
    </row>
    <row r="211" spans="1:15" x14ac:dyDescent="0.45">
      <c r="A211">
        <v>2022</v>
      </c>
      <c r="B211" t="s">
        <v>91</v>
      </c>
      <c r="C211" t="str">
        <f>_xlfn.CONCAT(Table2[[#This Row],[Team]],Table2[[#This Row],[year]])</f>
        <v>Oklahoma State2022</v>
      </c>
      <c r="D211">
        <v>217.39</v>
      </c>
      <c r="E211">
        <f>_xlfn.RANK.EQ([1]!Table1[[#This Row],[recruiting_score]], $D$133:$D$262, 0)</f>
        <v>8</v>
      </c>
      <c r="F211">
        <v>-3.925E-2</v>
      </c>
      <c r="G211">
        <f>_xlfn.RANK.EQ(Table2[[#This Row],[transfer_portal_rating]], $F$133:$F$262, 0)</f>
        <v>101</v>
      </c>
      <c r="H211">
        <v>613.69000000000005</v>
      </c>
      <c r="J211">
        <v>292.5</v>
      </c>
      <c r="K211">
        <v>1913</v>
      </c>
      <c r="L211">
        <v>1545</v>
      </c>
      <c r="M211">
        <v>5.7</v>
      </c>
      <c r="N211" t="str">
        <f>_xlfn.CONCAT(VLOOKUP(Table2[[#This Row],[ID]], 'Full Data'!$C$2:$S$1469, 16, FALSE), " - ",VLOOKUP(Table2[[#This Row],[ID]], 'Full Data'!$C$2:$S$1469, 17, FALSE))</f>
        <v xml:space="preserve"> - </v>
      </c>
      <c r="O211" t="str">
        <f>IF(VLOOKUP(Table2[[#This Row],[ID]], 'Full Data'!$C$2:$S$1469, 14, FALSE)=0, "", VLOOKUP(Table2[[#This Row],[ID]], 'Full Data'!$C$2:$S$1469, 14, FALSE))</f>
        <v/>
      </c>
    </row>
    <row r="212" spans="1:15" x14ac:dyDescent="0.45">
      <c r="A212">
        <v>2022</v>
      </c>
      <c r="B212" t="s">
        <v>92</v>
      </c>
      <c r="C212" t="str">
        <f>_xlfn.CONCAT(Table2[[#This Row],[Team]],Table2[[#This Row],[year]])</f>
        <v>Old Dominion2022</v>
      </c>
      <c r="D212">
        <v>118.85</v>
      </c>
      <c r="E212">
        <f>_xlfn.RANK.EQ([1]!Table1[[#This Row],[recruiting_score]], $D$133:$D$262, 0)</f>
        <v>29</v>
      </c>
      <c r="F212">
        <v>-0.12833333333333299</v>
      </c>
      <c r="G212">
        <f>_xlfn.RANK.EQ(Table2[[#This Row],[transfer_portal_rating]], $F$133:$F$262, 0)</f>
        <v>119</v>
      </c>
      <c r="H212">
        <v>409.31</v>
      </c>
      <c r="J212">
        <v>283.7</v>
      </c>
      <c r="K212">
        <v>1335</v>
      </c>
      <c r="L212">
        <v>1314</v>
      </c>
      <c r="M212">
        <v>-9.6</v>
      </c>
      <c r="N212" t="str">
        <f>_xlfn.CONCAT(VLOOKUP(Table2[[#This Row],[ID]], 'Full Data'!$C$2:$S$1469, 16, FALSE), " - ",VLOOKUP(Table2[[#This Row],[ID]], 'Full Data'!$C$2:$S$1469, 17, FALSE))</f>
        <v xml:space="preserve"> - </v>
      </c>
      <c r="O212" t="str">
        <f>IF(VLOOKUP(Table2[[#This Row],[ID]], 'Full Data'!$C$2:$S$1469, 14, FALSE)=0, "", VLOOKUP(Table2[[#This Row],[ID]], 'Full Data'!$C$2:$S$1469, 14, FALSE))</f>
        <v/>
      </c>
    </row>
    <row r="213" spans="1:15" x14ac:dyDescent="0.45">
      <c r="A213">
        <v>2022</v>
      </c>
      <c r="B213" t="s">
        <v>93</v>
      </c>
      <c r="C213" t="str">
        <f>_xlfn.CONCAT(Table2[[#This Row],[Team]],Table2[[#This Row],[year]])</f>
        <v>Ole Miss2022</v>
      </c>
      <c r="D213">
        <v>222.38</v>
      </c>
      <c r="E213">
        <f>_xlfn.RANK.EQ([1]!Table1[[#This Row],[recruiting_score]], $D$133:$D$262, 0)</f>
        <v>104</v>
      </c>
      <c r="F213">
        <v>0.22365728900255799</v>
      </c>
      <c r="G213">
        <f>_xlfn.RANK.EQ(Table2[[#This Row],[transfer_portal_rating]], $F$133:$F$262, 0)</f>
        <v>60</v>
      </c>
      <c r="H213">
        <v>732.02</v>
      </c>
      <c r="J213">
        <v>14.7</v>
      </c>
      <c r="K213">
        <v>1737</v>
      </c>
      <c r="L213">
        <v>1634</v>
      </c>
      <c r="M213">
        <v>9.6999999999999993</v>
      </c>
      <c r="N213" t="str">
        <f>_xlfn.CONCAT(VLOOKUP(Table2[[#This Row],[ID]], 'Full Data'!$C$2:$S$1469, 16, FALSE), " - ",VLOOKUP(Table2[[#This Row],[ID]], 'Full Data'!$C$2:$S$1469, 17, FALSE))</f>
        <v xml:space="preserve"> - </v>
      </c>
      <c r="O213" t="str">
        <f>IF(VLOOKUP(Table2[[#This Row],[ID]], 'Full Data'!$C$2:$S$1469, 14, FALSE)=0, "", VLOOKUP(Table2[[#This Row],[ID]], 'Full Data'!$C$2:$S$1469, 14, FALSE))</f>
        <v/>
      </c>
    </row>
    <row r="214" spans="1:15" x14ac:dyDescent="0.45">
      <c r="A214">
        <v>2022</v>
      </c>
      <c r="B214" t="s">
        <v>94</v>
      </c>
      <c r="C214" t="str">
        <f>_xlfn.CONCAT(Table2[[#This Row],[Team]],Table2[[#This Row],[year]])</f>
        <v>Oregon2022</v>
      </c>
      <c r="D214">
        <v>243.37</v>
      </c>
      <c r="E214">
        <f>_xlfn.RANK.EQ([1]!Table1[[#This Row],[recruiting_score]], $D$133:$D$262, 0)</f>
        <v>23</v>
      </c>
      <c r="F214">
        <v>4.8684210526315802E-2</v>
      </c>
      <c r="G214">
        <f>_xlfn.RANK.EQ(Table2[[#This Row],[transfer_portal_rating]], $F$133:$F$262, 0)</f>
        <v>86</v>
      </c>
      <c r="H214">
        <v>885.75</v>
      </c>
      <c r="J214">
        <v>78.8</v>
      </c>
      <c r="K214">
        <v>1611</v>
      </c>
      <c r="L214">
        <v>1724</v>
      </c>
      <c r="M214">
        <v>14.2</v>
      </c>
      <c r="N214" t="str">
        <f>_xlfn.CONCAT(VLOOKUP(Table2[[#This Row],[ID]], 'Full Data'!$C$2:$S$1469, 16, FALSE), " - ",VLOOKUP(Table2[[#This Row],[ID]], 'Full Data'!$C$2:$S$1469, 17, FALSE))</f>
        <v xml:space="preserve"> - </v>
      </c>
      <c r="O214" t="str">
        <f>IF(VLOOKUP(Table2[[#This Row],[ID]], 'Full Data'!$C$2:$S$1469, 14, FALSE)=0, "", VLOOKUP(Table2[[#This Row],[ID]], 'Full Data'!$C$2:$S$1469, 14, FALSE))</f>
        <v/>
      </c>
    </row>
    <row r="215" spans="1:15" x14ac:dyDescent="0.45">
      <c r="A215">
        <v>2022</v>
      </c>
      <c r="B215" t="s">
        <v>95</v>
      </c>
      <c r="C215" t="str">
        <f>_xlfn.CONCAT(Table2[[#This Row],[Team]],Table2[[#This Row],[year]])</f>
        <v>Oregon State2022</v>
      </c>
      <c r="D215">
        <v>181.41</v>
      </c>
      <c r="E215">
        <f>_xlfn.RANK.EQ([1]!Table1[[#This Row],[recruiting_score]], $D$133:$D$262, 0)</f>
        <v>13</v>
      </c>
      <c r="F215">
        <v>0.182</v>
      </c>
      <c r="G215">
        <f>_xlfn.RANK.EQ(Table2[[#This Row],[transfer_portal_rating]], $F$133:$F$262, 0)</f>
        <v>67</v>
      </c>
      <c r="H215">
        <v>640.66</v>
      </c>
      <c r="J215">
        <v>328.8</v>
      </c>
      <c r="K215">
        <v>1567</v>
      </c>
      <c r="L215">
        <v>1793</v>
      </c>
      <c r="M215">
        <v>14.6</v>
      </c>
      <c r="N215" t="str">
        <f>_xlfn.CONCAT(VLOOKUP(Table2[[#This Row],[ID]], 'Full Data'!$C$2:$S$1469, 16, FALSE), " - ",VLOOKUP(Table2[[#This Row],[ID]], 'Full Data'!$C$2:$S$1469, 17, FALSE))</f>
        <v xml:space="preserve"> - </v>
      </c>
      <c r="O215" t="str">
        <f>IF(VLOOKUP(Table2[[#This Row],[ID]], 'Full Data'!$C$2:$S$1469, 14, FALSE)=0, "", VLOOKUP(Table2[[#This Row],[ID]], 'Full Data'!$C$2:$S$1469, 14, FALSE))</f>
        <v/>
      </c>
    </row>
    <row r="216" spans="1:15" x14ac:dyDescent="0.45">
      <c r="A216">
        <v>2022</v>
      </c>
      <c r="B216" t="s">
        <v>96</v>
      </c>
      <c r="C216" t="str">
        <f>_xlfn.CONCAT(Table2[[#This Row],[Team]],Table2[[#This Row],[year]])</f>
        <v>Penn State2022</v>
      </c>
      <c r="D216">
        <v>278.66000000000003</v>
      </c>
      <c r="E216">
        <f>_xlfn.RANK.EQ([1]!Table1[[#This Row],[recruiting_score]], $D$133:$D$262, 0)</f>
        <v>56</v>
      </c>
      <c r="F216">
        <v>0.25466666666666699</v>
      </c>
      <c r="G216">
        <f>_xlfn.RANK.EQ(Table2[[#This Row],[transfer_portal_rating]], $F$133:$F$262, 0)</f>
        <v>52</v>
      </c>
      <c r="H216">
        <v>820.72</v>
      </c>
      <c r="J216">
        <v>252.6</v>
      </c>
      <c r="K216">
        <v>1755</v>
      </c>
      <c r="L216">
        <v>2000</v>
      </c>
      <c r="M216">
        <v>18.600000000000001</v>
      </c>
      <c r="N216" t="str">
        <f>_xlfn.CONCAT(VLOOKUP(Table2[[#This Row],[ID]], 'Full Data'!$C$2:$S$1469, 16, FALSE), " - ",VLOOKUP(Table2[[#This Row],[ID]], 'Full Data'!$C$2:$S$1469, 17, FALSE))</f>
        <v xml:space="preserve"> - </v>
      </c>
      <c r="O216" t="str">
        <f>IF(VLOOKUP(Table2[[#This Row],[ID]], 'Full Data'!$C$2:$S$1469, 14, FALSE)=0, "", VLOOKUP(Table2[[#This Row],[ID]], 'Full Data'!$C$2:$S$1469, 14, FALSE))</f>
        <v/>
      </c>
    </row>
    <row r="217" spans="1:15" x14ac:dyDescent="0.45">
      <c r="A217">
        <v>2022</v>
      </c>
      <c r="B217" t="s">
        <v>97</v>
      </c>
      <c r="C217" t="str">
        <f>_xlfn.CONCAT(Table2[[#This Row],[Team]],Table2[[#This Row],[year]])</f>
        <v>Pittsburgh2022</v>
      </c>
      <c r="D217">
        <v>153.09</v>
      </c>
      <c r="E217">
        <f>_xlfn.RANK.EQ([1]!Table1[[#This Row],[recruiting_score]], $D$133:$D$262, 0)</f>
        <v>6</v>
      </c>
      <c r="F217">
        <v>0.221680672268908</v>
      </c>
      <c r="G217">
        <f>_xlfn.RANK.EQ(Table2[[#This Row],[transfer_portal_rating]], $F$133:$F$262, 0)</f>
        <v>61</v>
      </c>
      <c r="H217">
        <v>668.67</v>
      </c>
      <c r="J217">
        <v>187.7</v>
      </c>
      <c r="K217">
        <v>1751</v>
      </c>
      <c r="L217">
        <v>1687</v>
      </c>
      <c r="M217">
        <v>6.3</v>
      </c>
      <c r="N217" t="str">
        <f>_xlfn.CONCAT(VLOOKUP(Table2[[#This Row],[ID]], 'Full Data'!$C$2:$S$1469, 16, FALSE), " - ",VLOOKUP(Table2[[#This Row],[ID]], 'Full Data'!$C$2:$S$1469, 17, FALSE))</f>
        <v xml:space="preserve"> - </v>
      </c>
      <c r="O217" t="str">
        <f>IF(VLOOKUP(Table2[[#This Row],[ID]], 'Full Data'!$C$2:$S$1469, 14, FALSE)=0, "", VLOOKUP(Table2[[#This Row],[ID]], 'Full Data'!$C$2:$S$1469, 14, FALSE))</f>
        <v/>
      </c>
    </row>
    <row r="218" spans="1:15" x14ac:dyDescent="0.45">
      <c r="A218">
        <v>2022</v>
      </c>
      <c r="B218" t="s">
        <v>98</v>
      </c>
      <c r="C218" t="str">
        <f>_xlfn.CONCAT(Table2[[#This Row],[Team]],Table2[[#This Row],[year]])</f>
        <v>Purdue2022</v>
      </c>
      <c r="D218">
        <v>206.4</v>
      </c>
      <c r="E218">
        <f>_xlfn.RANK.EQ([1]!Table1[[#This Row],[recruiting_score]], $D$133:$D$262, 0)</f>
        <v>76</v>
      </c>
      <c r="F218">
        <v>8.7624999999999995E-2</v>
      </c>
      <c r="G218">
        <f>_xlfn.RANK.EQ(Table2[[#This Row],[transfer_portal_rating]], $F$133:$F$262, 0)</f>
        <v>81</v>
      </c>
      <c r="H218">
        <v>644.23</v>
      </c>
      <c r="J218">
        <v>337.2</v>
      </c>
      <c r="K218">
        <v>1703</v>
      </c>
      <c r="L218">
        <v>1460</v>
      </c>
      <c r="M218">
        <v>5.0999999999999996</v>
      </c>
      <c r="N218" t="str">
        <f>_xlfn.CONCAT(VLOOKUP(Table2[[#This Row],[ID]], 'Full Data'!$C$2:$S$1469, 16, FALSE), " - ",VLOOKUP(Table2[[#This Row],[ID]], 'Full Data'!$C$2:$S$1469, 17, FALSE))</f>
        <v xml:space="preserve"> - </v>
      </c>
      <c r="O218" t="str">
        <f>IF(VLOOKUP(Table2[[#This Row],[ID]], 'Full Data'!$C$2:$S$1469, 14, FALSE)=0, "", VLOOKUP(Table2[[#This Row],[ID]], 'Full Data'!$C$2:$S$1469, 14, FALSE))</f>
        <v/>
      </c>
    </row>
    <row r="219" spans="1:15" x14ac:dyDescent="0.45">
      <c r="A219">
        <v>2022</v>
      </c>
      <c r="B219" t="s">
        <v>99</v>
      </c>
      <c r="C219" t="str">
        <f>_xlfn.CONCAT(Table2[[#This Row],[Team]],Table2[[#This Row],[year]])</f>
        <v>Rice2022</v>
      </c>
      <c r="D219">
        <v>102.87</v>
      </c>
      <c r="E219">
        <f>_xlfn.RANK.EQ([1]!Table1[[#This Row],[recruiting_score]], $D$133:$D$262, 0)</f>
        <v>38</v>
      </c>
      <c r="F219">
        <v>-7.4666666666666701E-2</v>
      </c>
      <c r="G219">
        <f>_xlfn.RANK.EQ(Table2[[#This Row],[transfer_portal_rating]], $F$133:$F$262, 0)</f>
        <v>110</v>
      </c>
      <c r="H219">
        <v>419.65</v>
      </c>
      <c r="J219">
        <v>96.7</v>
      </c>
      <c r="K219">
        <v>1118</v>
      </c>
      <c r="L219">
        <v>1057</v>
      </c>
      <c r="M219">
        <v>-12.1</v>
      </c>
      <c r="N219" t="str">
        <f>_xlfn.CONCAT(VLOOKUP(Table2[[#This Row],[ID]], 'Full Data'!$C$2:$S$1469, 16, FALSE), " - ",VLOOKUP(Table2[[#This Row],[ID]], 'Full Data'!$C$2:$S$1469, 17, FALSE))</f>
        <v xml:space="preserve"> - </v>
      </c>
      <c r="O219" t="str">
        <f>IF(VLOOKUP(Table2[[#This Row],[ID]], 'Full Data'!$C$2:$S$1469, 14, FALSE)=0, "", VLOOKUP(Table2[[#This Row],[ID]], 'Full Data'!$C$2:$S$1469, 14, FALSE))</f>
        <v/>
      </c>
    </row>
    <row r="220" spans="1:15" x14ac:dyDescent="0.45">
      <c r="A220">
        <v>2022</v>
      </c>
      <c r="B220" t="s">
        <v>100</v>
      </c>
      <c r="C220" t="str">
        <f>_xlfn.CONCAT(Table2[[#This Row],[Team]],Table2[[#This Row],[year]])</f>
        <v>Rutgers2022</v>
      </c>
      <c r="D220">
        <v>210.07</v>
      </c>
      <c r="E220">
        <f>_xlfn.RANK.EQ([1]!Table1[[#This Row],[recruiting_score]], $D$133:$D$262, 0)</f>
        <v>117</v>
      </c>
      <c r="F220">
        <v>0.47571428571428598</v>
      </c>
      <c r="G220">
        <f>_xlfn.RANK.EQ(Table2[[#This Row],[transfer_portal_rating]], $F$133:$F$262, 0)</f>
        <v>15</v>
      </c>
      <c r="H220">
        <v>573.14</v>
      </c>
      <c r="J220">
        <v>127.7</v>
      </c>
      <c r="K220">
        <v>1298</v>
      </c>
      <c r="L220">
        <v>1182</v>
      </c>
      <c r="M220">
        <v>-7.3</v>
      </c>
      <c r="N220" t="str">
        <f>_xlfn.CONCAT(VLOOKUP(Table2[[#This Row],[ID]], 'Full Data'!$C$2:$S$1469, 16, FALSE), " - ",VLOOKUP(Table2[[#This Row],[ID]], 'Full Data'!$C$2:$S$1469, 17, FALSE))</f>
        <v xml:space="preserve"> - </v>
      </c>
      <c r="O220" t="str">
        <f>IF(VLOOKUP(Table2[[#This Row],[ID]], 'Full Data'!$C$2:$S$1469, 14, FALSE)=0, "", VLOOKUP(Table2[[#This Row],[ID]], 'Full Data'!$C$2:$S$1469, 14, FALSE))</f>
        <v/>
      </c>
    </row>
    <row r="221" spans="1:15" x14ac:dyDescent="0.45">
      <c r="A221">
        <v>2022</v>
      </c>
      <c r="B221" t="s">
        <v>101</v>
      </c>
      <c r="C221" t="str">
        <f>_xlfn.CONCAT(Table2[[#This Row],[Team]],Table2[[#This Row],[year]])</f>
        <v>San Diego State2022</v>
      </c>
      <c r="D221">
        <v>168.39</v>
      </c>
      <c r="E221">
        <f>_xlfn.RANK.EQ([1]!Table1[[#This Row],[recruiting_score]], $D$133:$D$262, 0)</f>
        <v>33</v>
      </c>
      <c r="F221">
        <v>-7.8333333333333394E-2</v>
      </c>
      <c r="G221">
        <f>_xlfn.RANK.EQ(Table2[[#This Row],[transfer_portal_rating]], $F$133:$F$262, 0)</f>
        <v>112</v>
      </c>
      <c r="H221">
        <v>441.63</v>
      </c>
      <c r="J221">
        <v>91.2</v>
      </c>
      <c r="K221">
        <v>1553</v>
      </c>
      <c r="L221">
        <v>1483</v>
      </c>
      <c r="M221">
        <v>-6.9</v>
      </c>
      <c r="N221" t="str">
        <f>_xlfn.CONCAT(VLOOKUP(Table2[[#This Row],[ID]], 'Full Data'!$C$2:$S$1469, 16, FALSE), " - ",VLOOKUP(Table2[[#This Row],[ID]], 'Full Data'!$C$2:$S$1469, 17, FALSE))</f>
        <v xml:space="preserve"> - </v>
      </c>
      <c r="O221" t="str">
        <f>IF(VLOOKUP(Table2[[#This Row],[ID]], 'Full Data'!$C$2:$S$1469, 14, FALSE)=0, "", VLOOKUP(Table2[[#This Row],[ID]], 'Full Data'!$C$2:$S$1469, 14, FALSE))</f>
        <v/>
      </c>
    </row>
    <row r="222" spans="1:15" x14ac:dyDescent="0.45">
      <c r="A222">
        <v>2022</v>
      </c>
      <c r="B222" t="s">
        <v>102</v>
      </c>
      <c r="C222" t="str">
        <f>_xlfn.CONCAT(Table2[[#This Row],[Team]],Table2[[#This Row],[year]])</f>
        <v>San José State2022</v>
      </c>
      <c r="D222">
        <v>157.03</v>
      </c>
      <c r="E222">
        <f>_xlfn.RANK.EQ([1]!Table1[[#This Row],[recruiting_score]], $D$133:$D$262, 0)</f>
        <v>65</v>
      </c>
      <c r="F222">
        <v>0.35499999999999998</v>
      </c>
      <c r="G222">
        <f>_xlfn.RANK.EQ(Table2[[#This Row],[transfer_portal_rating]], $F$133:$F$262, 0)</f>
        <v>33</v>
      </c>
      <c r="H222">
        <v>410.81</v>
      </c>
      <c r="J222">
        <v>113.7</v>
      </c>
      <c r="K222">
        <v>1258</v>
      </c>
      <c r="L222">
        <v>1444</v>
      </c>
      <c r="M222">
        <v>-6.5</v>
      </c>
      <c r="N222" t="str">
        <f>_xlfn.CONCAT(VLOOKUP(Table2[[#This Row],[ID]], 'Full Data'!$C$2:$S$1469, 16, FALSE), " - ",VLOOKUP(Table2[[#This Row],[ID]], 'Full Data'!$C$2:$S$1469, 17, FALSE))</f>
        <v xml:space="preserve"> - </v>
      </c>
      <c r="O222" t="str">
        <f>IF(VLOOKUP(Table2[[#This Row],[ID]], 'Full Data'!$C$2:$S$1469, 14, FALSE)=0, "", VLOOKUP(Table2[[#This Row],[ID]], 'Full Data'!$C$2:$S$1469, 14, FALSE))</f>
        <v/>
      </c>
    </row>
    <row r="223" spans="1:15" x14ac:dyDescent="0.45">
      <c r="A223">
        <v>2022</v>
      </c>
      <c r="B223" t="s">
        <v>103</v>
      </c>
      <c r="C223" t="str">
        <f>_xlfn.CONCAT(Table2[[#This Row],[Team]],Table2[[#This Row],[year]])</f>
        <v>SMU2022</v>
      </c>
      <c r="D223">
        <v>146.38</v>
      </c>
      <c r="E223">
        <f>_xlfn.RANK.EQ([1]!Table1[[#This Row],[recruiting_score]], $D$133:$D$262, 0)</f>
        <v>75</v>
      </c>
      <c r="F223">
        <v>0.46916666666666701</v>
      </c>
      <c r="G223">
        <f>_xlfn.RANK.EQ(Table2[[#This Row],[transfer_portal_rating]], $F$133:$F$262, 0)</f>
        <v>17</v>
      </c>
      <c r="H223">
        <v>576.03</v>
      </c>
      <c r="J223">
        <v>417</v>
      </c>
      <c r="K223">
        <v>1611</v>
      </c>
      <c r="L223">
        <v>1504</v>
      </c>
      <c r="M223">
        <v>1.9</v>
      </c>
      <c r="N223" t="str">
        <f>_xlfn.CONCAT(VLOOKUP(Table2[[#This Row],[ID]], 'Full Data'!$C$2:$S$1469, 16, FALSE), " - ",VLOOKUP(Table2[[#This Row],[ID]], 'Full Data'!$C$2:$S$1469, 17, FALSE))</f>
        <v xml:space="preserve"> - </v>
      </c>
      <c r="O223" t="str">
        <f>IF(VLOOKUP(Table2[[#This Row],[ID]], 'Full Data'!$C$2:$S$1469, 14, FALSE)=0, "", VLOOKUP(Table2[[#This Row],[ID]], 'Full Data'!$C$2:$S$1469, 14, FALSE))</f>
        <v/>
      </c>
    </row>
    <row r="224" spans="1:15" x14ac:dyDescent="0.45">
      <c r="A224">
        <v>2022</v>
      </c>
      <c r="B224" t="s">
        <v>104</v>
      </c>
      <c r="C224" t="str">
        <f>_xlfn.CONCAT(Table2[[#This Row],[Team]],Table2[[#This Row],[year]])</f>
        <v>South Alabama2022</v>
      </c>
      <c r="D224">
        <v>119.39</v>
      </c>
      <c r="E224">
        <f>_xlfn.RANK.EQ([1]!Table1[[#This Row],[recruiting_score]], $D$133:$D$262, 0)</f>
        <v>82</v>
      </c>
      <c r="F224">
        <v>0.67</v>
      </c>
      <c r="G224">
        <f>_xlfn.RANK.EQ(Table2[[#This Row],[transfer_portal_rating]], $F$133:$F$262, 0)</f>
        <v>2</v>
      </c>
      <c r="H224">
        <v>415.07</v>
      </c>
      <c r="J224">
        <v>109.7</v>
      </c>
      <c r="K224">
        <v>1277</v>
      </c>
      <c r="L224">
        <v>1485</v>
      </c>
      <c r="M224">
        <v>1.1000000000000001</v>
      </c>
      <c r="N224" t="str">
        <f>_xlfn.CONCAT(VLOOKUP(Table2[[#This Row],[ID]], 'Full Data'!$C$2:$S$1469, 16, FALSE), " - ",VLOOKUP(Table2[[#This Row],[ID]], 'Full Data'!$C$2:$S$1469, 17, FALSE))</f>
        <v xml:space="preserve"> - </v>
      </c>
      <c r="O224" t="str">
        <f>IF(VLOOKUP(Table2[[#This Row],[ID]], 'Full Data'!$C$2:$S$1469, 14, FALSE)=0, "", VLOOKUP(Table2[[#This Row],[ID]], 'Full Data'!$C$2:$S$1469, 14, FALSE))</f>
        <v/>
      </c>
    </row>
    <row r="225" spans="1:15" x14ac:dyDescent="0.45">
      <c r="A225">
        <v>2022</v>
      </c>
      <c r="B225" t="s">
        <v>105</v>
      </c>
      <c r="C225" t="str">
        <f>_xlfn.CONCAT(Table2[[#This Row],[Team]],Table2[[#This Row],[year]])</f>
        <v>South Carolina2022</v>
      </c>
      <c r="D225">
        <v>220.16</v>
      </c>
      <c r="E225">
        <f>_xlfn.RANK.EQ([1]!Table1[[#This Row],[recruiting_score]], $D$133:$D$262, 0)</f>
        <v>102</v>
      </c>
      <c r="F225">
        <v>0.48595238095238102</v>
      </c>
      <c r="G225">
        <f>_xlfn.RANK.EQ(Table2[[#This Row],[transfer_portal_rating]], $F$133:$F$262, 0)</f>
        <v>12</v>
      </c>
      <c r="H225">
        <v>747.88</v>
      </c>
      <c r="J225">
        <v>181.8</v>
      </c>
      <c r="K225">
        <v>1480</v>
      </c>
      <c r="L225">
        <v>1620</v>
      </c>
      <c r="M225">
        <v>6.3</v>
      </c>
      <c r="N225" t="str">
        <f>_xlfn.CONCAT(VLOOKUP(Table2[[#This Row],[ID]], 'Full Data'!$C$2:$S$1469, 16, FALSE), " - ",VLOOKUP(Table2[[#This Row],[ID]], 'Full Data'!$C$2:$S$1469, 17, FALSE))</f>
        <v xml:space="preserve"> - </v>
      </c>
      <c r="O225" t="str">
        <f>IF(VLOOKUP(Table2[[#This Row],[ID]], 'Full Data'!$C$2:$S$1469, 14, FALSE)=0, "", VLOOKUP(Table2[[#This Row],[ID]], 'Full Data'!$C$2:$S$1469, 14, FALSE))</f>
        <v/>
      </c>
    </row>
    <row r="226" spans="1:15" x14ac:dyDescent="0.45">
      <c r="A226">
        <v>2022</v>
      </c>
      <c r="B226" t="s">
        <v>106</v>
      </c>
      <c r="C226" t="str">
        <f>_xlfn.CONCAT(Table2[[#This Row],[Team]],Table2[[#This Row],[year]])</f>
        <v>Southern Mississippi2022</v>
      </c>
      <c r="D226">
        <v>152.38</v>
      </c>
      <c r="E226">
        <f>_xlfn.RANK.EQ([1]!Table1[[#This Row],[recruiting_score]], $D$133:$D$262, 0)</f>
        <v>25</v>
      </c>
      <c r="F226">
        <v>0.50254545454545496</v>
      </c>
      <c r="G226">
        <f>_xlfn.RANK.EQ(Table2[[#This Row],[transfer_portal_rating]], $F$133:$F$262, 0)</f>
        <v>11</v>
      </c>
      <c r="H226">
        <v>465.94</v>
      </c>
      <c r="J226">
        <v>121.9</v>
      </c>
      <c r="K226">
        <v>1150</v>
      </c>
      <c r="L226">
        <v>1305</v>
      </c>
      <c r="M226">
        <v>-5.2</v>
      </c>
      <c r="N226" t="str">
        <f>_xlfn.CONCAT(VLOOKUP(Table2[[#This Row],[ID]], 'Full Data'!$C$2:$S$1469, 16, FALSE), " - ",VLOOKUP(Table2[[#This Row],[ID]], 'Full Data'!$C$2:$S$1469, 17, FALSE))</f>
        <v xml:space="preserve"> - </v>
      </c>
      <c r="O226" t="str">
        <f>IF(VLOOKUP(Table2[[#This Row],[ID]], 'Full Data'!$C$2:$S$1469, 14, FALSE)=0, "", VLOOKUP(Table2[[#This Row],[ID]], 'Full Data'!$C$2:$S$1469, 14, FALSE))</f>
        <v/>
      </c>
    </row>
    <row r="227" spans="1:15" x14ac:dyDescent="0.45">
      <c r="A227">
        <v>2022</v>
      </c>
      <c r="B227" t="s">
        <v>107</v>
      </c>
      <c r="C227" t="str">
        <f>_xlfn.CONCAT(Table2[[#This Row],[Team]],Table2[[#This Row],[year]])</f>
        <v>South Florida2022</v>
      </c>
      <c r="D227">
        <v>136.47999999999999</v>
      </c>
      <c r="E227">
        <f>_xlfn.RANK.EQ([1]!Table1[[#This Row],[recruiting_score]], $D$133:$D$262, 0)</f>
        <v>79</v>
      </c>
      <c r="F227">
        <v>0.44318181818181801</v>
      </c>
      <c r="G227">
        <f>_xlfn.RANK.EQ(Table2[[#This Row],[transfer_portal_rating]], $F$133:$F$262, 0)</f>
        <v>19</v>
      </c>
      <c r="H227">
        <v>540.51</v>
      </c>
      <c r="J227">
        <v>165.2</v>
      </c>
      <c r="K227">
        <v>1176</v>
      </c>
      <c r="L227">
        <v>1130</v>
      </c>
      <c r="M227">
        <v>-12</v>
      </c>
      <c r="N227" t="str">
        <f>_xlfn.CONCAT(VLOOKUP(Table2[[#This Row],[ID]], 'Full Data'!$C$2:$S$1469, 16, FALSE), " - ",VLOOKUP(Table2[[#This Row],[ID]], 'Full Data'!$C$2:$S$1469, 17, FALSE))</f>
        <v xml:space="preserve"> - </v>
      </c>
      <c r="O227" t="str">
        <f>IF(VLOOKUP(Table2[[#This Row],[ID]], 'Full Data'!$C$2:$S$1469, 14, FALSE)=0, "", VLOOKUP(Table2[[#This Row],[ID]], 'Full Data'!$C$2:$S$1469, 14, FALSE))</f>
        <v/>
      </c>
    </row>
    <row r="228" spans="1:15" x14ac:dyDescent="0.45">
      <c r="A228">
        <v>2022</v>
      </c>
      <c r="B228" t="s">
        <v>108</v>
      </c>
      <c r="C228" t="str">
        <f>_xlfn.CONCAT(Table2[[#This Row],[Team]],Table2[[#This Row],[year]])</f>
        <v>Stanford2022</v>
      </c>
      <c r="D228">
        <v>229.74</v>
      </c>
      <c r="E228">
        <f>_xlfn.RANK.EQ([1]!Table1[[#This Row],[recruiting_score]], $D$133:$D$262, 0)</f>
        <v>90</v>
      </c>
      <c r="F228">
        <v>0.228888888888889</v>
      </c>
      <c r="G228">
        <f>_xlfn.RANK.EQ(Table2[[#This Row],[transfer_portal_rating]], $F$133:$F$262, 0)</f>
        <v>58</v>
      </c>
      <c r="H228">
        <v>745.3</v>
      </c>
      <c r="J228">
        <v>201.2</v>
      </c>
      <c r="K228">
        <v>1283</v>
      </c>
      <c r="L228">
        <v>1237</v>
      </c>
      <c r="M228">
        <v>-5.0999999999999996</v>
      </c>
      <c r="N228" t="str">
        <f>_xlfn.CONCAT(VLOOKUP(Table2[[#This Row],[ID]], 'Full Data'!$C$2:$S$1469, 16, FALSE), " - ",VLOOKUP(Table2[[#This Row],[ID]], 'Full Data'!$C$2:$S$1469, 17, FALSE))</f>
        <v xml:space="preserve"> - </v>
      </c>
      <c r="O228" t="str">
        <f>IF(VLOOKUP(Table2[[#This Row],[ID]], 'Full Data'!$C$2:$S$1469, 14, FALSE)=0, "", VLOOKUP(Table2[[#This Row],[ID]], 'Full Data'!$C$2:$S$1469, 14, FALSE))</f>
        <v/>
      </c>
    </row>
    <row r="229" spans="1:15" x14ac:dyDescent="0.45">
      <c r="A229">
        <v>2022</v>
      </c>
      <c r="B229" t="s">
        <v>109</v>
      </c>
      <c r="C229" t="str">
        <f>_xlfn.CONCAT(Table2[[#This Row],[Team]],Table2[[#This Row],[year]])</f>
        <v>Syracuse2022</v>
      </c>
      <c r="D229">
        <v>166.16</v>
      </c>
      <c r="E229">
        <f>_xlfn.RANK.EQ([1]!Table1[[#This Row],[recruiting_score]], $D$133:$D$262, 0)</f>
        <v>19</v>
      </c>
      <c r="F229">
        <v>0.110555555555556</v>
      </c>
      <c r="G229">
        <f>_xlfn.RANK.EQ(Table2[[#This Row],[transfer_portal_rating]], $F$133:$F$262, 0)</f>
        <v>78</v>
      </c>
      <c r="H229">
        <v>567.19000000000005</v>
      </c>
      <c r="J229">
        <v>233.4</v>
      </c>
      <c r="K229">
        <v>1358</v>
      </c>
      <c r="L229">
        <v>1464</v>
      </c>
      <c r="M229">
        <v>4.5</v>
      </c>
      <c r="N229" t="str">
        <f>_xlfn.CONCAT(VLOOKUP(Table2[[#This Row],[ID]], 'Full Data'!$C$2:$S$1469, 16, FALSE), " - ",VLOOKUP(Table2[[#This Row],[ID]], 'Full Data'!$C$2:$S$1469, 17, FALSE))</f>
        <v xml:space="preserve"> - </v>
      </c>
      <c r="O229" t="str">
        <f>IF(VLOOKUP(Table2[[#This Row],[ID]], 'Full Data'!$C$2:$S$1469, 14, FALSE)=0, "", VLOOKUP(Table2[[#This Row],[ID]], 'Full Data'!$C$2:$S$1469, 14, FALSE))</f>
        <v/>
      </c>
    </row>
    <row r="230" spans="1:15" x14ac:dyDescent="0.45">
      <c r="A230">
        <v>2022</v>
      </c>
      <c r="B230" t="s">
        <v>110</v>
      </c>
      <c r="C230" t="str">
        <f>_xlfn.CONCAT(Table2[[#This Row],[Team]],Table2[[#This Row],[year]])</f>
        <v>TCU2022</v>
      </c>
      <c r="D230">
        <v>194.07</v>
      </c>
      <c r="E230">
        <f>_xlfn.RANK.EQ([1]!Table1[[#This Row],[recruiting_score]], $D$133:$D$262, 0)</f>
        <v>68</v>
      </c>
      <c r="F230">
        <v>0.25668067226890801</v>
      </c>
      <c r="G230">
        <f>_xlfn.RANK.EQ(Table2[[#This Row],[transfer_portal_rating]], $F$133:$F$262, 0)</f>
        <v>51</v>
      </c>
      <c r="H230">
        <v>698.52</v>
      </c>
      <c r="J230">
        <v>363.7</v>
      </c>
      <c r="K230">
        <v>1405</v>
      </c>
      <c r="L230">
        <v>1729</v>
      </c>
      <c r="M230">
        <v>16.7</v>
      </c>
      <c r="N230" t="str">
        <f>_xlfn.CONCAT(VLOOKUP(Table2[[#This Row],[ID]], 'Full Data'!$C$2:$S$1469, 16, FALSE), " - ",VLOOKUP(Table2[[#This Row],[ID]], 'Full Data'!$C$2:$S$1469, 17, FALSE))</f>
        <v xml:space="preserve"> - </v>
      </c>
      <c r="O230" t="str">
        <f>IF(VLOOKUP(Table2[[#This Row],[ID]], 'Full Data'!$C$2:$S$1469, 14, FALSE)=0, "", VLOOKUP(Table2[[#This Row],[ID]], 'Full Data'!$C$2:$S$1469, 14, FALSE))</f>
        <v/>
      </c>
    </row>
    <row r="231" spans="1:15" x14ac:dyDescent="0.45">
      <c r="A231">
        <v>2022</v>
      </c>
      <c r="B231" t="s">
        <v>111</v>
      </c>
      <c r="C231" t="str">
        <f>_xlfn.CONCAT(Table2[[#This Row],[Team]],Table2[[#This Row],[year]])</f>
        <v>Temple2022</v>
      </c>
      <c r="D231">
        <v>129.57</v>
      </c>
      <c r="E231">
        <f>_xlfn.RANK.EQ([1]!Table1[[#This Row],[recruiting_score]], $D$133:$D$262, 0)</f>
        <v>45</v>
      </c>
      <c r="F231">
        <v>0.39333333333333298</v>
      </c>
      <c r="G231">
        <f>_xlfn.RANK.EQ(Table2[[#This Row],[transfer_portal_rating]], $F$133:$F$262, 0)</f>
        <v>28</v>
      </c>
      <c r="H231">
        <v>501.4</v>
      </c>
      <c r="J231">
        <v>146.30000000000001</v>
      </c>
      <c r="K231">
        <v>902</v>
      </c>
      <c r="L231">
        <v>1144</v>
      </c>
      <c r="M231">
        <v>-10.199999999999999</v>
      </c>
      <c r="N231" t="str">
        <f>_xlfn.CONCAT(VLOOKUP(Table2[[#This Row],[ID]], 'Full Data'!$C$2:$S$1469, 16, FALSE), " - ",VLOOKUP(Table2[[#This Row],[ID]], 'Full Data'!$C$2:$S$1469, 17, FALSE))</f>
        <v xml:space="preserve"> - </v>
      </c>
      <c r="O231" t="str">
        <f>IF(VLOOKUP(Table2[[#This Row],[ID]], 'Full Data'!$C$2:$S$1469, 14, FALSE)=0, "", VLOOKUP(Table2[[#This Row],[ID]], 'Full Data'!$C$2:$S$1469, 14, FALSE))</f>
        <v/>
      </c>
    </row>
    <row r="232" spans="1:15" x14ac:dyDescent="0.45">
      <c r="A232">
        <v>2022</v>
      </c>
      <c r="B232" t="s">
        <v>112</v>
      </c>
      <c r="C232" t="str">
        <f>_xlfn.CONCAT(Table2[[#This Row],[Team]],Table2[[#This Row],[year]])</f>
        <v>Tennessee2022</v>
      </c>
      <c r="D232">
        <v>232.77</v>
      </c>
      <c r="E232">
        <f>_xlfn.RANK.EQ([1]!Table1[[#This Row],[recruiting_score]], $D$133:$D$262, 0)</f>
        <v>94</v>
      </c>
      <c r="F232">
        <v>0.27238636363636398</v>
      </c>
      <c r="G232">
        <f>_xlfn.RANK.EQ(Table2[[#This Row],[transfer_portal_rating]], $F$133:$F$262, 0)</f>
        <v>46</v>
      </c>
      <c r="H232">
        <v>780.83</v>
      </c>
      <c r="J232">
        <v>398.7</v>
      </c>
      <c r="K232">
        <v>1711</v>
      </c>
      <c r="L232">
        <v>2000</v>
      </c>
      <c r="M232">
        <v>19.899999999999999</v>
      </c>
      <c r="N232" t="str">
        <f>_xlfn.CONCAT(VLOOKUP(Table2[[#This Row],[ID]], 'Full Data'!$C$2:$S$1469, 16, FALSE), " - ",VLOOKUP(Table2[[#This Row],[ID]], 'Full Data'!$C$2:$S$1469, 17, FALSE))</f>
        <v xml:space="preserve"> - </v>
      </c>
      <c r="O232" t="str">
        <f>IF(VLOOKUP(Table2[[#This Row],[ID]], 'Full Data'!$C$2:$S$1469, 14, FALSE)=0, "", VLOOKUP(Table2[[#This Row],[ID]], 'Full Data'!$C$2:$S$1469, 14, FALSE))</f>
        <v/>
      </c>
    </row>
    <row r="233" spans="1:15" x14ac:dyDescent="0.45">
      <c r="A233">
        <v>2022</v>
      </c>
      <c r="B233" t="s">
        <v>113</v>
      </c>
      <c r="C233" t="str">
        <f>_xlfn.CONCAT(Table2[[#This Row],[Team]],Table2[[#This Row],[year]])</f>
        <v>Texas2022</v>
      </c>
      <c r="D233">
        <v>289.04000000000002</v>
      </c>
      <c r="E233">
        <f>_xlfn.RANK.EQ([1]!Table1[[#This Row],[recruiting_score]], $D$133:$D$262, 0)</f>
        <v>18</v>
      </c>
      <c r="F233">
        <v>0.39434782608695701</v>
      </c>
      <c r="G233">
        <f>_xlfn.RANK.EQ(Table2[[#This Row],[transfer_portal_rating]], $F$133:$F$262, 0)</f>
        <v>27</v>
      </c>
      <c r="H233">
        <v>874.19</v>
      </c>
      <c r="J233">
        <v>224.5</v>
      </c>
      <c r="K233">
        <v>1700</v>
      </c>
      <c r="L233">
        <v>1900</v>
      </c>
      <c r="M233">
        <v>17.100000000000001</v>
      </c>
      <c r="N233" t="str">
        <f>_xlfn.CONCAT(VLOOKUP(Table2[[#This Row],[ID]], 'Full Data'!$C$2:$S$1469, 16, FALSE), " - ",VLOOKUP(Table2[[#This Row],[ID]], 'Full Data'!$C$2:$S$1469, 17, FALSE))</f>
        <v xml:space="preserve"> - </v>
      </c>
      <c r="O233" t="str">
        <f>IF(VLOOKUP(Table2[[#This Row],[ID]], 'Full Data'!$C$2:$S$1469, 14, FALSE)=0, "", VLOOKUP(Table2[[#This Row],[ID]], 'Full Data'!$C$2:$S$1469, 14, FALSE))</f>
        <v/>
      </c>
    </row>
    <row r="234" spans="1:15" x14ac:dyDescent="0.45">
      <c r="A234">
        <v>2022</v>
      </c>
      <c r="B234" t="s">
        <v>114</v>
      </c>
      <c r="C234" t="str">
        <f>_xlfn.CONCAT(Table2[[#This Row],[Team]],Table2[[#This Row],[year]])</f>
        <v>Texas A&amp;M2022</v>
      </c>
      <c r="D234">
        <v>333.13</v>
      </c>
      <c r="E234">
        <f>_xlfn.RANK.EQ([1]!Table1[[#This Row],[recruiting_score]], $D$133:$D$262, 0)</f>
        <v>5</v>
      </c>
      <c r="F234">
        <v>-6.9230769230769304E-2</v>
      </c>
      <c r="G234">
        <f>_xlfn.RANK.EQ(Table2[[#This Row],[transfer_portal_rating]], $F$133:$F$262, 0)</f>
        <v>106</v>
      </c>
      <c r="H234">
        <v>888.35</v>
      </c>
      <c r="J234">
        <v>165.4</v>
      </c>
      <c r="K234">
        <v>1813</v>
      </c>
      <c r="L234">
        <v>1629</v>
      </c>
      <c r="M234">
        <v>3.3</v>
      </c>
      <c r="N234" t="str">
        <f>_xlfn.CONCAT(VLOOKUP(Table2[[#This Row],[ID]], 'Full Data'!$C$2:$S$1469, 16, FALSE), " - ",VLOOKUP(Table2[[#This Row],[ID]], 'Full Data'!$C$2:$S$1469, 17, FALSE))</f>
        <v xml:space="preserve"> - </v>
      </c>
      <c r="O234" t="str">
        <f>IF(VLOOKUP(Table2[[#This Row],[ID]], 'Full Data'!$C$2:$S$1469, 14, FALSE)=0, "", VLOOKUP(Table2[[#This Row],[ID]], 'Full Data'!$C$2:$S$1469, 14, FALSE))</f>
        <v/>
      </c>
    </row>
    <row r="235" spans="1:15" x14ac:dyDescent="0.45">
      <c r="A235">
        <v>2022</v>
      </c>
      <c r="B235" t="s">
        <v>115</v>
      </c>
      <c r="C235" t="str">
        <f>_xlfn.CONCAT(Table2[[#This Row],[Team]],Table2[[#This Row],[year]])</f>
        <v>Texas State2022</v>
      </c>
      <c r="D235">
        <v>51.34</v>
      </c>
      <c r="E235">
        <f>_xlfn.RANK.EQ([1]!Table1[[#This Row],[recruiting_score]], $D$133:$D$262, 0)</f>
        <v>1</v>
      </c>
      <c r="F235">
        <v>-9.7500000000000003E-2</v>
      </c>
      <c r="G235">
        <f>_xlfn.RANK.EQ(Table2[[#This Row],[transfer_portal_rating]], $F$133:$F$262, 0)</f>
        <v>115</v>
      </c>
      <c r="H235">
        <v>428.48</v>
      </c>
      <c r="J235">
        <v>141.19999999999999</v>
      </c>
      <c r="K235">
        <v>1155</v>
      </c>
      <c r="L235">
        <v>1191</v>
      </c>
      <c r="M235">
        <v>-12.8</v>
      </c>
      <c r="N235" t="str">
        <f>_xlfn.CONCAT(VLOOKUP(Table2[[#This Row],[ID]], 'Full Data'!$C$2:$S$1469, 16, FALSE), " - ",VLOOKUP(Table2[[#This Row],[ID]], 'Full Data'!$C$2:$S$1469, 17, FALSE))</f>
        <v xml:space="preserve"> - </v>
      </c>
      <c r="O235" t="str">
        <f>IF(VLOOKUP(Table2[[#This Row],[ID]], 'Full Data'!$C$2:$S$1469, 14, FALSE)=0, "", VLOOKUP(Table2[[#This Row],[ID]], 'Full Data'!$C$2:$S$1469, 14, FALSE))</f>
        <v/>
      </c>
    </row>
    <row r="236" spans="1:15" x14ac:dyDescent="0.45">
      <c r="A236">
        <v>2022</v>
      </c>
      <c r="B236" t="s">
        <v>116</v>
      </c>
      <c r="C236" t="str">
        <f>_xlfn.CONCAT(Table2[[#This Row],[Team]],Table2[[#This Row],[year]])</f>
        <v>Texas Tech2022</v>
      </c>
      <c r="D236">
        <v>197.4</v>
      </c>
      <c r="E236">
        <f>_xlfn.RANK.EQ([1]!Table1[[#This Row],[recruiting_score]], $D$133:$D$262, 0)</f>
        <v>126</v>
      </c>
      <c r="F236">
        <v>0.36339285714285702</v>
      </c>
      <c r="G236">
        <f>_xlfn.RANK.EQ(Table2[[#This Row],[transfer_portal_rating]], $F$133:$F$262, 0)</f>
        <v>32</v>
      </c>
      <c r="H236">
        <v>607.1</v>
      </c>
      <c r="J236">
        <v>255.5</v>
      </c>
      <c r="K236">
        <v>1554</v>
      </c>
      <c r="L236">
        <v>1633</v>
      </c>
      <c r="M236">
        <v>9.6999999999999993</v>
      </c>
      <c r="N236" t="str">
        <f>_xlfn.CONCAT(VLOOKUP(Table2[[#This Row],[ID]], 'Full Data'!$C$2:$S$1469, 16, FALSE), " - ",VLOOKUP(Table2[[#This Row],[ID]], 'Full Data'!$C$2:$S$1469, 17, FALSE))</f>
        <v xml:space="preserve"> - </v>
      </c>
      <c r="O236" t="str">
        <f>IF(VLOOKUP(Table2[[#This Row],[ID]], 'Full Data'!$C$2:$S$1469, 14, FALSE)=0, "", VLOOKUP(Table2[[#This Row],[ID]], 'Full Data'!$C$2:$S$1469, 14, FALSE))</f>
        <v/>
      </c>
    </row>
    <row r="237" spans="1:15" x14ac:dyDescent="0.45">
      <c r="A237">
        <v>2022</v>
      </c>
      <c r="B237" t="s">
        <v>117</v>
      </c>
      <c r="C237" t="str">
        <f>_xlfn.CONCAT(Table2[[#This Row],[Team]],Table2[[#This Row],[year]])</f>
        <v>Toledo2022</v>
      </c>
      <c r="D237">
        <v>134.88999999999999</v>
      </c>
      <c r="E237">
        <f>_xlfn.RANK.EQ([1]!Table1[[#This Row],[recruiting_score]], $D$133:$D$262, 0)</f>
        <v>43</v>
      </c>
      <c r="F237">
        <v>-3.0756302521008399E-2</v>
      </c>
      <c r="G237">
        <f>_xlfn.RANK.EQ(Table2[[#This Row],[transfer_portal_rating]], $F$133:$F$262, 0)</f>
        <v>99</v>
      </c>
      <c r="H237">
        <v>465.4</v>
      </c>
      <c r="J237">
        <v>227</v>
      </c>
      <c r="K237">
        <v>1552</v>
      </c>
      <c r="L237">
        <v>1495</v>
      </c>
      <c r="M237">
        <v>-3.4</v>
      </c>
      <c r="N237" t="str">
        <f>_xlfn.CONCAT(VLOOKUP(Table2[[#This Row],[ID]], 'Full Data'!$C$2:$S$1469, 16, FALSE), " - ",VLOOKUP(Table2[[#This Row],[ID]], 'Full Data'!$C$2:$S$1469, 17, FALSE))</f>
        <v xml:space="preserve"> - </v>
      </c>
      <c r="O237" t="str">
        <f>IF(VLOOKUP(Table2[[#This Row],[ID]], 'Full Data'!$C$2:$S$1469, 14, FALSE)=0, "", VLOOKUP(Table2[[#This Row],[ID]], 'Full Data'!$C$2:$S$1469, 14, FALSE))</f>
        <v/>
      </c>
    </row>
    <row r="238" spans="1:15" x14ac:dyDescent="0.45">
      <c r="A238">
        <v>2022</v>
      </c>
      <c r="B238" t="s">
        <v>118</v>
      </c>
      <c r="C238" t="str">
        <f>_xlfn.CONCAT(Table2[[#This Row],[Team]],Table2[[#This Row],[year]])</f>
        <v>Troy2022</v>
      </c>
      <c r="D238">
        <v>65.19</v>
      </c>
      <c r="E238">
        <f>_xlfn.RANK.EQ([1]!Table1[[#This Row],[recruiting_score]], $D$133:$D$262, 0)</f>
        <v>91</v>
      </c>
      <c r="F238">
        <v>3.8769230769230799E-2</v>
      </c>
      <c r="G238">
        <f>_xlfn.RANK.EQ(Table2[[#This Row],[transfer_portal_rating]], $F$133:$F$262, 0)</f>
        <v>90</v>
      </c>
      <c r="H238">
        <v>448.77</v>
      </c>
      <c r="J238">
        <v>256.60000000000002</v>
      </c>
      <c r="K238">
        <v>1271</v>
      </c>
      <c r="L238">
        <v>1585</v>
      </c>
      <c r="M238">
        <v>2.4</v>
      </c>
      <c r="N238" t="str">
        <f>_xlfn.CONCAT(VLOOKUP(Table2[[#This Row],[ID]], 'Full Data'!$C$2:$S$1469, 16, FALSE), " - ",VLOOKUP(Table2[[#This Row],[ID]], 'Full Data'!$C$2:$S$1469, 17, FALSE))</f>
        <v xml:space="preserve"> - </v>
      </c>
      <c r="O238" t="str">
        <f>IF(VLOOKUP(Table2[[#This Row],[ID]], 'Full Data'!$C$2:$S$1469, 14, FALSE)=0, "", VLOOKUP(Table2[[#This Row],[ID]], 'Full Data'!$C$2:$S$1469, 14, FALSE))</f>
        <v/>
      </c>
    </row>
    <row r="239" spans="1:15" x14ac:dyDescent="0.45">
      <c r="A239">
        <v>2022</v>
      </c>
      <c r="B239" t="s">
        <v>119</v>
      </c>
      <c r="C239" t="str">
        <f>_xlfn.CONCAT(Table2[[#This Row],[Team]],Table2[[#This Row],[year]])</f>
        <v>Tulane2022</v>
      </c>
      <c r="D239">
        <v>160.72999999999999</v>
      </c>
      <c r="E239">
        <f>_xlfn.RANK.EQ([1]!Table1[[#This Row],[recruiting_score]], $D$133:$D$262, 0)</f>
        <v>124</v>
      </c>
      <c r="F239">
        <v>0.22500000000000001</v>
      </c>
      <c r="G239">
        <f>_xlfn.RANK.EQ(Table2[[#This Row],[transfer_portal_rating]], $F$133:$F$262, 0)</f>
        <v>59</v>
      </c>
      <c r="H239">
        <v>463.02</v>
      </c>
      <c r="J239">
        <v>276.3</v>
      </c>
      <c r="K239">
        <v>1416</v>
      </c>
      <c r="L239">
        <v>1710</v>
      </c>
      <c r="M239">
        <v>10.5</v>
      </c>
      <c r="N239" t="str">
        <f>_xlfn.CONCAT(VLOOKUP(Table2[[#This Row],[ID]], 'Full Data'!$C$2:$S$1469, 16, FALSE), " - ",VLOOKUP(Table2[[#This Row],[ID]], 'Full Data'!$C$2:$S$1469, 17, FALSE))</f>
        <v xml:space="preserve"> - </v>
      </c>
      <c r="O239" t="str">
        <f>IF(VLOOKUP(Table2[[#This Row],[ID]], 'Full Data'!$C$2:$S$1469, 14, FALSE)=0, "", VLOOKUP(Table2[[#This Row],[ID]], 'Full Data'!$C$2:$S$1469, 14, FALSE))</f>
        <v/>
      </c>
    </row>
    <row r="240" spans="1:15" x14ac:dyDescent="0.45">
      <c r="A240">
        <v>2022</v>
      </c>
      <c r="B240" t="s">
        <v>120</v>
      </c>
      <c r="C240" t="str">
        <f>_xlfn.CONCAT(Table2[[#This Row],[Team]],Table2[[#This Row],[year]])</f>
        <v>Tulsa2022</v>
      </c>
      <c r="D240">
        <v>113.34</v>
      </c>
      <c r="E240">
        <f>_xlfn.RANK.EQ([1]!Table1[[#This Row],[recruiting_score]], $D$133:$D$262, 0)</f>
        <v>74</v>
      </c>
      <c r="F240">
        <v>-7.3809523809523797E-2</v>
      </c>
      <c r="G240">
        <f>_xlfn.RANK.EQ(Table2[[#This Row],[transfer_portal_rating]], $F$133:$F$262, 0)</f>
        <v>109</v>
      </c>
      <c r="H240">
        <v>470.49</v>
      </c>
      <c r="J240">
        <v>187.1</v>
      </c>
      <c r="K240">
        <v>1503</v>
      </c>
      <c r="L240">
        <v>1378</v>
      </c>
      <c r="M240">
        <v>-4.7</v>
      </c>
      <c r="N240" t="str">
        <f>_xlfn.CONCAT(VLOOKUP(Table2[[#This Row],[ID]], 'Full Data'!$C$2:$S$1469, 16, FALSE), " - ",VLOOKUP(Table2[[#This Row],[ID]], 'Full Data'!$C$2:$S$1469, 17, FALSE))</f>
        <v xml:space="preserve"> - </v>
      </c>
      <c r="O240" t="str">
        <f>IF(VLOOKUP(Table2[[#This Row],[ID]], 'Full Data'!$C$2:$S$1469, 14, FALSE)=0, "", VLOOKUP(Table2[[#This Row],[ID]], 'Full Data'!$C$2:$S$1469, 14, FALSE))</f>
        <v/>
      </c>
    </row>
    <row r="241" spans="1:15" x14ac:dyDescent="0.45">
      <c r="A241">
        <v>2022</v>
      </c>
      <c r="B241" t="s">
        <v>121</v>
      </c>
      <c r="C241" t="str">
        <f>_xlfn.CONCAT(Table2[[#This Row],[Team]],Table2[[#This Row],[year]])</f>
        <v>UAB2022</v>
      </c>
      <c r="D241">
        <v>142.49</v>
      </c>
      <c r="E241">
        <f>_xlfn.RANK.EQ([1]!Table1[[#This Row],[recruiting_score]], $D$133:$D$262, 0)</f>
        <v>110</v>
      </c>
      <c r="F241">
        <v>0.51600000000000001</v>
      </c>
      <c r="G241">
        <f>_xlfn.RANK.EQ(Table2[[#This Row],[transfer_portal_rating]], $F$133:$F$262, 0)</f>
        <v>10</v>
      </c>
      <c r="H241">
        <v>444.37</v>
      </c>
      <c r="J241">
        <v>290.60000000000002</v>
      </c>
      <c r="K241">
        <v>1570</v>
      </c>
      <c r="L241">
        <v>1515</v>
      </c>
      <c r="M241">
        <v>-1.1000000000000001</v>
      </c>
      <c r="N241" t="str">
        <f>_xlfn.CONCAT(VLOOKUP(Table2[[#This Row],[ID]], 'Full Data'!$C$2:$S$1469, 16, FALSE), " - ",VLOOKUP(Table2[[#This Row],[ID]], 'Full Data'!$C$2:$S$1469, 17, FALSE))</f>
        <v xml:space="preserve"> - </v>
      </c>
      <c r="O241" t="str">
        <f>IF(VLOOKUP(Table2[[#This Row],[ID]], 'Full Data'!$C$2:$S$1469, 14, FALSE)=0, "", VLOOKUP(Table2[[#This Row],[ID]], 'Full Data'!$C$2:$S$1469, 14, FALSE))</f>
        <v/>
      </c>
    </row>
    <row r="242" spans="1:15" x14ac:dyDescent="0.45">
      <c r="A242">
        <v>2022</v>
      </c>
      <c r="B242" t="s">
        <v>122</v>
      </c>
      <c r="C242" t="str">
        <f>_xlfn.CONCAT(Table2[[#This Row],[Team]],Table2[[#This Row],[year]])</f>
        <v>UCF2022</v>
      </c>
      <c r="D242">
        <v>186.37</v>
      </c>
      <c r="E242">
        <f>_xlfn.RANK.EQ([1]!Table1[[#This Row],[recruiting_score]], $D$133:$D$262, 0)</f>
        <v>86</v>
      </c>
      <c r="F242">
        <v>4.1547619047619097E-2</v>
      </c>
      <c r="G242">
        <f>_xlfn.RANK.EQ(Table2[[#This Row],[transfer_portal_rating]], $F$133:$F$262, 0)</f>
        <v>89</v>
      </c>
      <c r="H242">
        <v>639.05999999999995</v>
      </c>
      <c r="J242">
        <v>239.8</v>
      </c>
      <c r="K242">
        <v>1604</v>
      </c>
      <c r="L242">
        <v>1551</v>
      </c>
      <c r="M242">
        <v>4.7</v>
      </c>
      <c r="N242" t="str">
        <f>_xlfn.CONCAT(VLOOKUP(Table2[[#This Row],[ID]], 'Full Data'!$C$2:$S$1469, 16, FALSE), " - ",VLOOKUP(Table2[[#This Row],[ID]], 'Full Data'!$C$2:$S$1469, 17, FALSE))</f>
        <v xml:space="preserve"> - </v>
      </c>
      <c r="O242" t="str">
        <f>IF(VLOOKUP(Table2[[#This Row],[ID]], 'Full Data'!$C$2:$S$1469, 14, FALSE)=0, "", VLOOKUP(Table2[[#This Row],[ID]], 'Full Data'!$C$2:$S$1469, 14, FALSE))</f>
        <v/>
      </c>
    </row>
    <row r="243" spans="1:15" x14ac:dyDescent="0.45">
      <c r="A243">
        <v>2022</v>
      </c>
      <c r="B243" t="s">
        <v>123</v>
      </c>
      <c r="C243" t="str">
        <f>_xlfn.CONCAT(Table2[[#This Row],[Team]],Table2[[#This Row],[year]])</f>
        <v>UCLA2022</v>
      </c>
      <c r="D243">
        <v>175.37</v>
      </c>
      <c r="E243">
        <f>_xlfn.RANK.EQ([1]!Table1[[#This Row],[recruiting_score]], $D$133:$D$262, 0)</f>
        <v>53</v>
      </c>
      <c r="F243">
        <v>0.32377289377289398</v>
      </c>
      <c r="G243">
        <f>_xlfn.RANK.EQ(Table2[[#This Row],[transfer_portal_rating]], $F$133:$F$262, 0)</f>
        <v>38</v>
      </c>
      <c r="H243">
        <v>746.02</v>
      </c>
      <c r="J243">
        <v>320.89999999999998</v>
      </c>
      <c r="K243">
        <v>1751</v>
      </c>
      <c r="L243">
        <v>1684</v>
      </c>
      <c r="M243">
        <v>8.4</v>
      </c>
      <c r="N243" t="str">
        <f>_xlfn.CONCAT(VLOOKUP(Table2[[#This Row],[ID]], 'Full Data'!$C$2:$S$1469, 16, FALSE), " - ",VLOOKUP(Table2[[#This Row],[ID]], 'Full Data'!$C$2:$S$1469, 17, FALSE))</f>
        <v xml:space="preserve"> - </v>
      </c>
      <c r="O243" t="str">
        <f>IF(VLOOKUP(Table2[[#This Row],[ID]], 'Full Data'!$C$2:$S$1469, 14, FALSE)=0, "", VLOOKUP(Table2[[#This Row],[ID]], 'Full Data'!$C$2:$S$1469, 14, FALSE))</f>
        <v/>
      </c>
    </row>
    <row r="244" spans="1:15" x14ac:dyDescent="0.45">
      <c r="A244">
        <v>2022</v>
      </c>
      <c r="B244" t="s">
        <v>124</v>
      </c>
      <c r="C244" t="str">
        <f>_xlfn.CONCAT(Table2[[#This Row],[Team]],Table2[[#This Row],[year]])</f>
        <v>UMass2022</v>
      </c>
      <c r="D244">
        <v>105.95</v>
      </c>
      <c r="E244">
        <f>_xlfn.RANK.EQ([1]!Table1[[#This Row],[recruiting_score]], $D$133:$D$262, 0)</f>
        <v>61</v>
      </c>
      <c r="F244">
        <v>0.40459649122807001</v>
      </c>
      <c r="G244">
        <f>_xlfn.RANK.EQ(Table2[[#This Row],[transfer_portal_rating]], $F$133:$F$262, 0)</f>
        <v>25</v>
      </c>
      <c r="H244">
        <v>227.21</v>
      </c>
      <c r="J244">
        <v>112.5</v>
      </c>
      <c r="K244">
        <v>804</v>
      </c>
      <c r="L244">
        <v>861</v>
      </c>
      <c r="M244">
        <v>-23.8</v>
      </c>
      <c r="N244" t="str">
        <f>_xlfn.CONCAT(VLOOKUP(Table2[[#This Row],[ID]], 'Full Data'!$C$2:$S$1469, 16, FALSE), " - ",VLOOKUP(Table2[[#This Row],[ID]], 'Full Data'!$C$2:$S$1469, 17, FALSE))</f>
        <v xml:space="preserve"> - </v>
      </c>
      <c r="O244" t="str">
        <f>IF(VLOOKUP(Table2[[#This Row],[ID]], 'Full Data'!$C$2:$S$1469, 14, FALSE)=0, "", VLOOKUP(Table2[[#This Row],[ID]], 'Full Data'!$C$2:$S$1469, 14, FALSE))</f>
        <v/>
      </c>
    </row>
    <row r="245" spans="1:15" x14ac:dyDescent="0.45">
      <c r="A245">
        <v>2022</v>
      </c>
      <c r="B245" t="s">
        <v>125</v>
      </c>
      <c r="C245" t="str">
        <f>_xlfn.CONCAT(Table2[[#This Row],[Team]],Table2[[#This Row],[year]])</f>
        <v>UNLV2022</v>
      </c>
      <c r="D245">
        <v>121.78</v>
      </c>
      <c r="E245">
        <f>_xlfn.RANK.EQ([1]!Table1[[#This Row],[recruiting_score]], $D$133:$D$262, 0)</f>
        <v>115</v>
      </c>
      <c r="F245">
        <v>0.19305555555555601</v>
      </c>
      <c r="G245">
        <f>_xlfn.RANK.EQ(Table2[[#This Row],[transfer_portal_rating]], $F$133:$F$262, 0)</f>
        <v>63</v>
      </c>
      <c r="H245">
        <v>392.44</v>
      </c>
      <c r="J245">
        <v>83.4</v>
      </c>
      <c r="K245">
        <v>1201</v>
      </c>
      <c r="L245">
        <v>1275</v>
      </c>
      <c r="M245">
        <v>-10</v>
      </c>
      <c r="N245" t="str">
        <f>_xlfn.CONCAT(VLOOKUP(Table2[[#This Row],[ID]], 'Full Data'!$C$2:$S$1469, 16, FALSE), " - ",VLOOKUP(Table2[[#This Row],[ID]], 'Full Data'!$C$2:$S$1469, 17, FALSE))</f>
        <v xml:space="preserve"> - </v>
      </c>
      <c r="O245" t="str">
        <f>IF(VLOOKUP(Table2[[#This Row],[ID]], 'Full Data'!$C$2:$S$1469, 14, FALSE)=0, "", VLOOKUP(Table2[[#This Row],[ID]], 'Full Data'!$C$2:$S$1469, 14, FALSE))</f>
        <v/>
      </c>
    </row>
    <row r="246" spans="1:15" x14ac:dyDescent="0.45">
      <c r="A246">
        <v>2022</v>
      </c>
      <c r="B246" t="s">
        <v>126</v>
      </c>
      <c r="C246" t="str">
        <f>_xlfn.CONCAT(Table2[[#This Row],[Team]],Table2[[#This Row],[year]])</f>
        <v>USC2022</v>
      </c>
      <c r="D246">
        <v>165.48</v>
      </c>
      <c r="E246">
        <f>_xlfn.RANK.EQ([1]!Table1[[#This Row],[recruiting_score]], $D$133:$D$262, 0)</f>
        <v>100</v>
      </c>
      <c r="F246">
        <v>0.28722222222222199</v>
      </c>
      <c r="G246">
        <f>_xlfn.RANK.EQ(Table2[[#This Row],[transfer_portal_rating]], $F$133:$F$262, 0)</f>
        <v>43</v>
      </c>
      <c r="H246">
        <v>874.5</v>
      </c>
      <c r="J246">
        <v>114.2</v>
      </c>
      <c r="K246">
        <v>1481</v>
      </c>
      <c r="L246">
        <v>1745</v>
      </c>
      <c r="M246">
        <v>11.4</v>
      </c>
      <c r="N246" t="str">
        <f>_xlfn.CONCAT(VLOOKUP(Table2[[#This Row],[ID]], 'Full Data'!$C$2:$S$1469, 16, FALSE), " - ",VLOOKUP(Table2[[#This Row],[ID]], 'Full Data'!$C$2:$S$1469, 17, FALSE))</f>
        <v xml:space="preserve"> - </v>
      </c>
      <c r="O246" t="str">
        <f>IF(VLOOKUP(Table2[[#This Row],[ID]], 'Full Data'!$C$2:$S$1469, 14, FALSE)=0, "", VLOOKUP(Table2[[#This Row],[ID]], 'Full Data'!$C$2:$S$1469, 14, FALSE))</f>
        <v/>
      </c>
    </row>
    <row r="247" spans="1:15" x14ac:dyDescent="0.45">
      <c r="A247">
        <v>2022</v>
      </c>
      <c r="B247" t="s">
        <v>127</v>
      </c>
      <c r="C247" t="str">
        <f>_xlfn.CONCAT(Table2[[#This Row],[Team]],Table2[[#This Row],[year]])</f>
        <v>Utah2022</v>
      </c>
      <c r="D247">
        <v>209.71</v>
      </c>
      <c r="E247">
        <f>_xlfn.RANK.EQ([1]!Table1[[#This Row],[recruiting_score]], $D$133:$D$262, 0)</f>
        <v>70</v>
      </c>
      <c r="F247">
        <v>0.55074999999999996</v>
      </c>
      <c r="G247">
        <f>_xlfn.RANK.EQ(Table2[[#This Row],[transfer_portal_rating]], $F$133:$F$262, 0)</f>
        <v>6</v>
      </c>
      <c r="H247">
        <v>707.72</v>
      </c>
      <c r="J247">
        <v>410.6</v>
      </c>
      <c r="K247">
        <v>1935</v>
      </c>
      <c r="L247">
        <v>1915</v>
      </c>
      <c r="M247">
        <v>16.600000000000001</v>
      </c>
      <c r="N247" t="str">
        <f>_xlfn.CONCAT(VLOOKUP(Table2[[#This Row],[ID]], 'Full Data'!$C$2:$S$1469, 16, FALSE), " - ",VLOOKUP(Table2[[#This Row],[ID]], 'Full Data'!$C$2:$S$1469, 17, FALSE))</f>
        <v xml:space="preserve"> - </v>
      </c>
      <c r="O247" t="str">
        <f>IF(VLOOKUP(Table2[[#This Row],[ID]], 'Full Data'!$C$2:$S$1469, 14, FALSE)=0, "", VLOOKUP(Table2[[#This Row],[ID]], 'Full Data'!$C$2:$S$1469, 14, FALSE))</f>
        <v/>
      </c>
    </row>
    <row r="248" spans="1:15" x14ac:dyDescent="0.45">
      <c r="A248">
        <v>2022</v>
      </c>
      <c r="B248" t="s">
        <v>128</v>
      </c>
      <c r="C248" t="str">
        <f>_xlfn.CONCAT(Table2[[#This Row],[Team]],Table2[[#This Row],[year]])</f>
        <v>Utah State2022</v>
      </c>
      <c r="D248">
        <v>152.31</v>
      </c>
      <c r="E248">
        <f>_xlfn.RANK.EQ([1]!Table1[[#This Row],[recruiting_score]], $D$133:$D$262, 0)</f>
        <v>34</v>
      </c>
      <c r="F248">
        <v>0.410138888888889</v>
      </c>
      <c r="G248">
        <f>_xlfn.RANK.EQ(Table2[[#This Row],[transfer_portal_rating]], $F$133:$F$262, 0)</f>
        <v>24</v>
      </c>
      <c r="H248">
        <v>394.37</v>
      </c>
      <c r="J248">
        <v>251.3</v>
      </c>
      <c r="K248">
        <v>1599</v>
      </c>
      <c r="L248">
        <v>1343</v>
      </c>
      <c r="M248">
        <v>-12.1</v>
      </c>
      <c r="N248" t="str">
        <f>_xlfn.CONCAT(VLOOKUP(Table2[[#This Row],[ID]], 'Full Data'!$C$2:$S$1469, 16, FALSE), " - ",VLOOKUP(Table2[[#This Row],[ID]], 'Full Data'!$C$2:$S$1469, 17, FALSE))</f>
        <v xml:space="preserve"> - </v>
      </c>
      <c r="O248" t="str">
        <f>IF(VLOOKUP(Table2[[#This Row],[ID]], 'Full Data'!$C$2:$S$1469, 14, FALSE)=0, "", VLOOKUP(Table2[[#This Row],[ID]], 'Full Data'!$C$2:$S$1469, 14, FALSE))</f>
        <v/>
      </c>
    </row>
    <row r="249" spans="1:15" x14ac:dyDescent="0.45">
      <c r="A249">
        <v>2022</v>
      </c>
      <c r="B249" t="s">
        <v>129</v>
      </c>
      <c r="C249" t="str">
        <f>_xlfn.CONCAT(Table2[[#This Row],[Team]],Table2[[#This Row],[year]])</f>
        <v>UTEP2022</v>
      </c>
      <c r="D249">
        <v>77.739999999999995</v>
      </c>
      <c r="E249">
        <f>_xlfn.RANK.EQ([1]!Table1[[#This Row],[recruiting_score]], $D$133:$D$262, 0)</f>
        <v>80</v>
      </c>
      <c r="F249">
        <v>0.59555555555555595</v>
      </c>
      <c r="G249">
        <f>_xlfn.RANK.EQ(Table2[[#This Row],[transfer_portal_rating]], $F$133:$F$262, 0)</f>
        <v>3</v>
      </c>
      <c r="H249">
        <v>318.64999999999998</v>
      </c>
      <c r="J249">
        <v>245.6</v>
      </c>
      <c r="K249">
        <v>1290</v>
      </c>
      <c r="L249">
        <v>1304</v>
      </c>
      <c r="M249">
        <v>-11.3</v>
      </c>
      <c r="N249" t="str">
        <f>_xlfn.CONCAT(VLOOKUP(Table2[[#This Row],[ID]], 'Full Data'!$C$2:$S$1469, 16, FALSE), " - ",VLOOKUP(Table2[[#This Row],[ID]], 'Full Data'!$C$2:$S$1469, 17, FALSE))</f>
        <v xml:space="preserve"> - </v>
      </c>
      <c r="O249" t="str">
        <f>IF(VLOOKUP(Table2[[#This Row],[ID]], 'Full Data'!$C$2:$S$1469, 14, FALSE)=0, "", VLOOKUP(Table2[[#This Row],[ID]], 'Full Data'!$C$2:$S$1469, 14, FALSE))</f>
        <v/>
      </c>
    </row>
    <row r="250" spans="1:15" x14ac:dyDescent="0.45">
      <c r="A250">
        <v>2022</v>
      </c>
      <c r="B250" t="s">
        <v>130</v>
      </c>
      <c r="C250" t="str">
        <f>_xlfn.CONCAT(Table2[[#This Row],[Team]],Table2[[#This Row],[year]])</f>
        <v>UT San Antonio2022</v>
      </c>
      <c r="D250">
        <v>162.04</v>
      </c>
      <c r="E250">
        <f>_xlfn.RANK.EQ([1]!Table1[[#This Row],[recruiting_score]], $D$133:$D$262, 0)</f>
        <v>123</v>
      </c>
      <c r="F250">
        <v>0.28555555555555601</v>
      </c>
      <c r="G250">
        <f>_xlfn.RANK.EQ(Table2[[#This Row],[transfer_portal_rating]], $F$133:$F$262, 0)</f>
        <v>45</v>
      </c>
      <c r="H250">
        <v>508.77</v>
      </c>
      <c r="J250">
        <v>451.8</v>
      </c>
      <c r="K250">
        <v>1518</v>
      </c>
      <c r="L250">
        <v>1658</v>
      </c>
      <c r="M250">
        <v>2.7</v>
      </c>
      <c r="N250" t="str">
        <f>_xlfn.CONCAT(VLOOKUP(Table2[[#This Row],[ID]], 'Full Data'!$C$2:$S$1469, 16, FALSE), " - ",VLOOKUP(Table2[[#This Row],[ID]], 'Full Data'!$C$2:$S$1469, 17, FALSE))</f>
        <v xml:space="preserve"> - </v>
      </c>
      <c r="O250" t="str">
        <f>IF(VLOOKUP(Table2[[#This Row],[ID]], 'Full Data'!$C$2:$S$1469, 14, FALSE)=0, "", VLOOKUP(Table2[[#This Row],[ID]], 'Full Data'!$C$2:$S$1469, 14, FALSE))</f>
        <v/>
      </c>
    </row>
    <row r="251" spans="1:15" x14ac:dyDescent="0.45">
      <c r="A251">
        <v>2022</v>
      </c>
      <c r="B251" t="s">
        <v>131</v>
      </c>
      <c r="C251" t="str">
        <f>_xlfn.CONCAT(Table2[[#This Row],[Team]],Table2[[#This Row],[year]])</f>
        <v>Vanderbilt2022</v>
      </c>
      <c r="D251">
        <v>212.11</v>
      </c>
      <c r="E251">
        <f>_xlfn.RANK.EQ([1]!Table1[[#This Row],[recruiting_score]], $D$133:$D$262, 0)</f>
        <v>73</v>
      </c>
      <c r="F251">
        <v>0.24399999999999999</v>
      </c>
      <c r="G251">
        <f>_xlfn.RANK.EQ(Table2[[#This Row],[transfer_portal_rating]], $F$133:$F$262, 0)</f>
        <v>55</v>
      </c>
      <c r="H251">
        <v>609.82000000000005</v>
      </c>
      <c r="J251">
        <v>132.6</v>
      </c>
      <c r="K251">
        <v>1084</v>
      </c>
      <c r="L251">
        <v>1234</v>
      </c>
      <c r="M251">
        <v>-2.4</v>
      </c>
      <c r="N251" t="str">
        <f>_xlfn.CONCAT(VLOOKUP(Table2[[#This Row],[ID]], 'Full Data'!$C$2:$S$1469, 16, FALSE), " - ",VLOOKUP(Table2[[#This Row],[ID]], 'Full Data'!$C$2:$S$1469, 17, FALSE))</f>
        <v xml:space="preserve"> - </v>
      </c>
      <c r="O251" t="str">
        <f>IF(VLOOKUP(Table2[[#This Row],[ID]], 'Full Data'!$C$2:$S$1469, 14, FALSE)=0, "", VLOOKUP(Table2[[#This Row],[ID]], 'Full Data'!$C$2:$S$1469, 14, FALSE))</f>
        <v/>
      </c>
    </row>
    <row r="252" spans="1:15" x14ac:dyDescent="0.45">
      <c r="A252">
        <v>2022</v>
      </c>
      <c r="B252" t="s">
        <v>132</v>
      </c>
      <c r="C252" t="str">
        <f>_xlfn.CONCAT(Table2[[#This Row],[Team]],Table2[[#This Row],[year]])</f>
        <v>Virginia2022</v>
      </c>
      <c r="D252">
        <v>166.85</v>
      </c>
      <c r="E252">
        <f>_xlfn.RANK.EQ([1]!Table1[[#This Row],[recruiting_score]], $D$133:$D$262, 0)</f>
        <v>32</v>
      </c>
      <c r="F252">
        <v>-6.9608695652173896E-2</v>
      </c>
      <c r="G252">
        <f>_xlfn.RANK.EQ(Table2[[#This Row],[transfer_portal_rating]], $F$133:$F$262, 0)</f>
        <v>107</v>
      </c>
      <c r="H252">
        <v>619.61</v>
      </c>
      <c r="J252">
        <v>489.3</v>
      </c>
      <c r="K252">
        <v>1539</v>
      </c>
      <c r="L252">
        <v>1340</v>
      </c>
      <c r="M252">
        <v>-6</v>
      </c>
      <c r="N252" t="str">
        <f>_xlfn.CONCAT(VLOOKUP(Table2[[#This Row],[ID]], 'Full Data'!$C$2:$S$1469, 16, FALSE), " - ",VLOOKUP(Table2[[#This Row],[ID]], 'Full Data'!$C$2:$S$1469, 17, FALSE))</f>
        <v xml:space="preserve"> - </v>
      </c>
      <c r="O252" t="str">
        <f>IF(VLOOKUP(Table2[[#This Row],[ID]], 'Full Data'!$C$2:$S$1469, 14, FALSE)=0, "", VLOOKUP(Table2[[#This Row],[ID]], 'Full Data'!$C$2:$S$1469, 14, FALSE))</f>
        <v/>
      </c>
    </row>
    <row r="253" spans="1:15" x14ac:dyDescent="0.45">
      <c r="A253">
        <v>2022</v>
      </c>
      <c r="B253" t="s">
        <v>133</v>
      </c>
      <c r="C253" t="str">
        <f>_xlfn.CONCAT(Table2[[#This Row],[Team]],Table2[[#This Row],[year]])</f>
        <v>Virginia Tech2022</v>
      </c>
      <c r="D253">
        <v>208.77</v>
      </c>
      <c r="E253">
        <f>_xlfn.RANK.EQ([1]!Table1[[#This Row],[recruiting_score]], $D$133:$D$262, 0)</f>
        <v>66</v>
      </c>
      <c r="F253">
        <v>0.441176470588235</v>
      </c>
      <c r="G253">
        <f>_xlfn.RANK.EQ(Table2[[#This Row],[transfer_portal_rating]], $F$133:$F$262, 0)</f>
        <v>20</v>
      </c>
      <c r="H253">
        <v>663.78</v>
      </c>
      <c r="J253">
        <v>83.2</v>
      </c>
      <c r="K253">
        <v>1369</v>
      </c>
      <c r="L253">
        <v>1318</v>
      </c>
      <c r="M253">
        <v>-8.6999999999999993</v>
      </c>
      <c r="N253" t="str">
        <f>_xlfn.CONCAT(VLOOKUP(Table2[[#This Row],[ID]], 'Full Data'!$C$2:$S$1469, 16, FALSE), " - ",VLOOKUP(Table2[[#This Row],[ID]], 'Full Data'!$C$2:$S$1469, 17, FALSE))</f>
        <v xml:space="preserve"> - </v>
      </c>
      <c r="O253" t="str">
        <f>IF(VLOOKUP(Table2[[#This Row],[ID]], 'Full Data'!$C$2:$S$1469, 14, FALSE)=0, "", VLOOKUP(Table2[[#This Row],[ID]], 'Full Data'!$C$2:$S$1469, 14, FALSE))</f>
        <v/>
      </c>
    </row>
    <row r="254" spans="1:15" x14ac:dyDescent="0.45">
      <c r="A254">
        <v>2022</v>
      </c>
      <c r="B254" t="s">
        <v>134</v>
      </c>
      <c r="C254" t="str">
        <f>_xlfn.CONCAT(Table2[[#This Row],[Team]],Table2[[#This Row],[year]])</f>
        <v>Wake Forest2022</v>
      </c>
      <c r="D254">
        <v>164.19</v>
      </c>
      <c r="E254">
        <f>_xlfn.RANK.EQ([1]!Table1[[#This Row],[recruiting_score]], $D$133:$D$262, 0)</f>
        <v>36</v>
      </c>
      <c r="F254">
        <v>0.17</v>
      </c>
      <c r="G254">
        <f>_xlfn.RANK.EQ(Table2[[#This Row],[transfer_portal_rating]], $F$133:$F$262, 0)</f>
        <v>71</v>
      </c>
      <c r="H254">
        <v>589.19000000000005</v>
      </c>
      <c r="J254">
        <v>494.5</v>
      </c>
      <c r="K254">
        <v>1711</v>
      </c>
      <c r="L254">
        <v>1663</v>
      </c>
      <c r="M254">
        <v>7.4</v>
      </c>
      <c r="N254" t="str">
        <f>_xlfn.CONCAT(VLOOKUP(Table2[[#This Row],[ID]], 'Full Data'!$C$2:$S$1469, 16, FALSE), " - ",VLOOKUP(Table2[[#This Row],[ID]], 'Full Data'!$C$2:$S$1469, 17, FALSE))</f>
        <v xml:space="preserve"> - </v>
      </c>
      <c r="O254" t="str">
        <f>IF(VLOOKUP(Table2[[#This Row],[ID]], 'Full Data'!$C$2:$S$1469, 14, FALSE)=0, "", VLOOKUP(Table2[[#This Row],[ID]], 'Full Data'!$C$2:$S$1469, 14, FALSE))</f>
        <v/>
      </c>
    </row>
    <row r="255" spans="1:15" x14ac:dyDescent="0.45">
      <c r="A255">
        <v>2022</v>
      </c>
      <c r="B255" t="s">
        <v>135</v>
      </c>
      <c r="C255" t="str">
        <f>_xlfn.CONCAT(Table2[[#This Row],[Team]],Table2[[#This Row],[year]])</f>
        <v>Washington2022</v>
      </c>
      <c r="D255">
        <v>129.55000000000001</v>
      </c>
      <c r="E255">
        <f>_xlfn.RANK.EQ([1]!Table1[[#This Row],[recruiting_score]], $D$133:$D$262, 0)</f>
        <v>71</v>
      </c>
      <c r="F255">
        <v>0.35116666666666702</v>
      </c>
      <c r="G255">
        <f>_xlfn.RANK.EQ(Table2[[#This Row],[transfer_portal_rating]], $F$133:$F$262, 0)</f>
        <v>35</v>
      </c>
      <c r="H255">
        <v>789.51</v>
      </c>
      <c r="J255">
        <v>242.3</v>
      </c>
      <c r="K255">
        <v>1555</v>
      </c>
      <c r="L255">
        <v>1760</v>
      </c>
      <c r="M255">
        <v>12</v>
      </c>
      <c r="N255" t="str">
        <f>_xlfn.CONCAT(VLOOKUP(Table2[[#This Row],[ID]], 'Full Data'!$C$2:$S$1469, 16, FALSE), " - ",VLOOKUP(Table2[[#This Row],[ID]], 'Full Data'!$C$2:$S$1469, 17, FALSE))</f>
        <v xml:space="preserve"> - </v>
      </c>
      <c r="O255" t="str">
        <f>IF(VLOOKUP(Table2[[#This Row],[ID]], 'Full Data'!$C$2:$S$1469, 14, FALSE)=0, "", VLOOKUP(Table2[[#This Row],[ID]], 'Full Data'!$C$2:$S$1469, 14, FALSE))</f>
        <v/>
      </c>
    </row>
    <row r="256" spans="1:15" x14ac:dyDescent="0.45">
      <c r="A256">
        <v>2022</v>
      </c>
      <c r="B256" t="s">
        <v>136</v>
      </c>
      <c r="C256" t="str">
        <f>_xlfn.CONCAT(Table2[[#This Row],[Team]],Table2[[#This Row],[year]])</f>
        <v>Washington State2022</v>
      </c>
      <c r="D256">
        <v>175.48</v>
      </c>
      <c r="E256">
        <f>_xlfn.RANK.EQ([1]!Table1[[#This Row],[recruiting_score]], $D$133:$D$262, 0)</f>
        <v>95</v>
      </c>
      <c r="F256">
        <v>0.113888888888889</v>
      </c>
      <c r="G256">
        <f>_xlfn.RANK.EQ(Table2[[#This Row],[transfer_portal_rating]], $F$133:$F$262, 0)</f>
        <v>76</v>
      </c>
      <c r="H256">
        <v>601.16</v>
      </c>
      <c r="J256">
        <v>18.399999999999999</v>
      </c>
      <c r="K256">
        <v>1635</v>
      </c>
      <c r="L256">
        <v>1587</v>
      </c>
      <c r="M256">
        <v>4.7</v>
      </c>
      <c r="N256" t="str">
        <f>_xlfn.CONCAT(VLOOKUP(Table2[[#This Row],[ID]], 'Full Data'!$C$2:$S$1469, 16, FALSE), " - ",VLOOKUP(Table2[[#This Row],[ID]], 'Full Data'!$C$2:$S$1469, 17, FALSE))</f>
        <v xml:space="preserve"> - </v>
      </c>
      <c r="O256" t="str">
        <f>IF(VLOOKUP(Table2[[#This Row],[ID]], 'Full Data'!$C$2:$S$1469, 14, FALSE)=0, "", VLOOKUP(Table2[[#This Row],[ID]], 'Full Data'!$C$2:$S$1469, 14, FALSE))</f>
        <v/>
      </c>
    </row>
    <row r="257" spans="1:15" x14ac:dyDescent="0.45">
      <c r="A257">
        <v>2022</v>
      </c>
      <c r="B257" t="s">
        <v>137</v>
      </c>
      <c r="C257" t="str">
        <f>_xlfn.CONCAT(Table2[[#This Row],[Team]],Table2[[#This Row],[year]])</f>
        <v>Western Kentucky2022</v>
      </c>
      <c r="D257">
        <v>129.6</v>
      </c>
      <c r="E257">
        <f>_xlfn.RANK.EQ([1]!Table1[[#This Row],[recruiting_score]], $D$133:$D$262, 0)</f>
        <v>60</v>
      </c>
      <c r="F257">
        <v>0.13281954887218</v>
      </c>
      <c r="G257">
        <f>_xlfn.RANK.EQ(Table2[[#This Row],[transfer_portal_rating]], $F$133:$F$262, 0)</f>
        <v>75</v>
      </c>
      <c r="H257">
        <v>524.97</v>
      </c>
      <c r="J257">
        <v>137.1</v>
      </c>
      <c r="K257">
        <v>1776</v>
      </c>
      <c r="L257">
        <v>1693</v>
      </c>
      <c r="M257">
        <v>-0.1</v>
      </c>
      <c r="N257" t="str">
        <f>_xlfn.CONCAT(VLOOKUP(Table2[[#This Row],[ID]], 'Full Data'!$C$2:$S$1469, 16, FALSE), " - ",VLOOKUP(Table2[[#This Row],[ID]], 'Full Data'!$C$2:$S$1469, 17, FALSE))</f>
        <v xml:space="preserve"> - </v>
      </c>
      <c r="O257" t="str">
        <f>IF(VLOOKUP(Table2[[#This Row],[ID]], 'Full Data'!$C$2:$S$1469, 14, FALSE)=0, "", VLOOKUP(Table2[[#This Row],[ID]], 'Full Data'!$C$2:$S$1469, 14, FALSE))</f>
        <v/>
      </c>
    </row>
    <row r="258" spans="1:15" x14ac:dyDescent="0.45">
      <c r="A258">
        <v>2022</v>
      </c>
      <c r="B258" t="s">
        <v>138</v>
      </c>
      <c r="C258" t="str">
        <f>_xlfn.CONCAT(Table2[[#This Row],[Team]],Table2[[#This Row],[year]])</f>
        <v>Western Michigan2022</v>
      </c>
      <c r="D258">
        <v>119.04</v>
      </c>
      <c r="E258">
        <f>_xlfn.RANK.EQ([1]!Table1[[#This Row],[recruiting_score]], $D$133:$D$262, 0)</f>
        <v>93</v>
      </c>
      <c r="F258">
        <v>-0.20250000000000001</v>
      </c>
      <c r="G258">
        <f>_xlfn.RANK.EQ(Table2[[#This Row],[transfer_portal_rating]], $F$133:$F$262, 0)</f>
        <v>123</v>
      </c>
      <c r="H258">
        <v>396.47</v>
      </c>
      <c r="J258">
        <v>178.3</v>
      </c>
      <c r="K258">
        <v>1557</v>
      </c>
      <c r="L258">
        <v>1301</v>
      </c>
      <c r="M258">
        <v>-13.6</v>
      </c>
      <c r="N258" t="str">
        <f>_xlfn.CONCAT(VLOOKUP(Table2[[#This Row],[ID]], 'Full Data'!$C$2:$S$1469, 16, FALSE), " - ",VLOOKUP(Table2[[#This Row],[ID]], 'Full Data'!$C$2:$S$1469, 17, FALSE))</f>
        <v xml:space="preserve"> - </v>
      </c>
      <c r="O258" t="str">
        <f>IF(VLOOKUP(Table2[[#This Row],[ID]], 'Full Data'!$C$2:$S$1469, 14, FALSE)=0, "", VLOOKUP(Table2[[#This Row],[ID]], 'Full Data'!$C$2:$S$1469, 14, FALSE))</f>
        <v/>
      </c>
    </row>
    <row r="259" spans="1:15" x14ac:dyDescent="0.45">
      <c r="A259">
        <v>2022</v>
      </c>
      <c r="B259" t="s">
        <v>139</v>
      </c>
      <c r="C259" t="str">
        <f>_xlfn.CONCAT(Table2[[#This Row],[Team]],Table2[[#This Row],[year]])</f>
        <v>West Virginia2022</v>
      </c>
      <c r="D259">
        <v>209.05</v>
      </c>
      <c r="E259">
        <f>_xlfn.RANK.EQ([1]!Table1[[#This Row],[recruiting_score]], $D$133:$D$262, 0)</f>
        <v>103</v>
      </c>
      <c r="F259">
        <v>-0.111490909090909</v>
      </c>
      <c r="G259">
        <f>_xlfn.RANK.EQ(Table2[[#This Row],[transfer_portal_rating]], $F$133:$F$262, 0)</f>
        <v>117</v>
      </c>
      <c r="H259">
        <v>611.29</v>
      </c>
      <c r="J259">
        <v>65.900000000000006</v>
      </c>
      <c r="K259">
        <v>1485</v>
      </c>
      <c r="L259">
        <v>1408</v>
      </c>
      <c r="M259">
        <v>3.9</v>
      </c>
      <c r="N259" t="str">
        <f>_xlfn.CONCAT(VLOOKUP(Table2[[#This Row],[ID]], 'Full Data'!$C$2:$S$1469, 16, FALSE), " - ",VLOOKUP(Table2[[#This Row],[ID]], 'Full Data'!$C$2:$S$1469, 17, FALSE))</f>
        <v xml:space="preserve"> - </v>
      </c>
      <c r="O259" t="str">
        <f>IF(VLOOKUP(Table2[[#This Row],[ID]], 'Full Data'!$C$2:$S$1469, 14, FALSE)=0, "", VLOOKUP(Table2[[#This Row],[ID]], 'Full Data'!$C$2:$S$1469, 14, FALSE))</f>
        <v/>
      </c>
    </row>
    <row r="260" spans="1:15" x14ac:dyDescent="0.45">
      <c r="A260">
        <v>2022</v>
      </c>
      <c r="B260" t="s">
        <v>140</v>
      </c>
      <c r="C260" t="str">
        <f>_xlfn.CONCAT(Table2[[#This Row],[Team]],Table2[[#This Row],[year]])</f>
        <v>Wisconsin2022</v>
      </c>
      <c r="D260">
        <v>194.42</v>
      </c>
      <c r="E260">
        <f>_xlfn.RANK.EQ([1]!Table1[[#This Row],[recruiting_score]], $D$133:$D$262, 0)</f>
        <v>35</v>
      </c>
      <c r="F260">
        <v>0.30499999999999999</v>
      </c>
      <c r="G260">
        <f>_xlfn.RANK.EQ(Table2[[#This Row],[transfer_portal_rating]], $F$133:$F$262, 0)</f>
        <v>40</v>
      </c>
      <c r="H260">
        <v>750.89</v>
      </c>
      <c r="J260">
        <v>205.2</v>
      </c>
      <c r="K260">
        <v>1864</v>
      </c>
      <c r="L260">
        <v>1706</v>
      </c>
      <c r="M260">
        <v>5.4</v>
      </c>
      <c r="N260" t="str">
        <f>_xlfn.CONCAT(VLOOKUP(Table2[[#This Row],[ID]], 'Full Data'!$C$2:$S$1469, 16, FALSE), " - ",VLOOKUP(Table2[[#This Row],[ID]], 'Full Data'!$C$2:$S$1469, 17, FALSE))</f>
        <v xml:space="preserve"> - </v>
      </c>
      <c r="O260" t="str">
        <f>IF(VLOOKUP(Table2[[#This Row],[ID]], 'Full Data'!$C$2:$S$1469, 14, FALSE)=0, "", VLOOKUP(Table2[[#This Row],[ID]], 'Full Data'!$C$2:$S$1469, 14, FALSE))</f>
        <v/>
      </c>
    </row>
    <row r="261" spans="1:15" x14ac:dyDescent="0.45">
      <c r="A261">
        <v>2022</v>
      </c>
      <c r="B261" t="s">
        <v>141</v>
      </c>
      <c r="C261" t="str">
        <f>_xlfn.CONCAT(Table2[[#This Row],[Team]],Table2[[#This Row],[year]])</f>
        <v>Wyoming2022</v>
      </c>
      <c r="D261">
        <v>133.87</v>
      </c>
      <c r="E261">
        <f>_xlfn.RANK.EQ([1]!Table1[[#This Row],[recruiting_score]], $D$133:$D$262, 0)</f>
        <v>44</v>
      </c>
      <c r="F261">
        <v>-2.56410256410322E-4</v>
      </c>
      <c r="G261">
        <f>_xlfn.RANK.EQ(Table2[[#This Row],[transfer_portal_rating]], $F$133:$F$262, 0)</f>
        <v>94</v>
      </c>
      <c r="H261">
        <v>326.64999999999998</v>
      </c>
      <c r="J261">
        <v>79.3</v>
      </c>
      <c r="K261">
        <v>1496</v>
      </c>
      <c r="L261">
        <v>1364</v>
      </c>
      <c r="M261">
        <v>-10</v>
      </c>
      <c r="N261" t="str">
        <f>_xlfn.CONCAT(VLOOKUP(Table2[[#This Row],[ID]], 'Full Data'!$C$2:$S$1469, 16, FALSE), " - ",VLOOKUP(Table2[[#This Row],[ID]], 'Full Data'!$C$2:$S$1469, 17, FALSE))</f>
        <v xml:space="preserve"> - </v>
      </c>
      <c r="O261" t="str">
        <f>IF(VLOOKUP(Table2[[#This Row],[ID]], 'Full Data'!$C$2:$S$1469, 14, FALSE)=0, "", VLOOKUP(Table2[[#This Row],[ID]], 'Full Data'!$C$2:$S$1469, 14, FALSE))</f>
        <v/>
      </c>
    </row>
    <row r="262" spans="1:15" x14ac:dyDescent="0.45">
      <c r="A262">
        <v>2022</v>
      </c>
      <c r="B262" t="s">
        <v>42</v>
      </c>
      <c r="C262" t="str">
        <f>_xlfn.CONCAT(Table2[[#This Row],[Team]],Table2[[#This Row],[year]])</f>
        <v>Florida International2022</v>
      </c>
      <c r="D262">
        <v>0</v>
      </c>
      <c r="E262">
        <f>_xlfn.RANK.EQ([1]!Table1[[#This Row],[recruiting_score]], $D$133:$D$262, 0)</f>
        <v>92</v>
      </c>
      <c r="F262">
        <v>-3.6256684491978601E-2</v>
      </c>
      <c r="G262">
        <f>_xlfn.RANK.EQ(Table2[[#This Row],[transfer_portal_rating]], $F$133:$F$262, 0)</f>
        <v>100</v>
      </c>
      <c r="H262">
        <v>520.69000000000005</v>
      </c>
      <c r="J262">
        <v>93.6</v>
      </c>
      <c r="K262">
        <v>871</v>
      </c>
      <c r="L262">
        <v>859</v>
      </c>
      <c r="M262">
        <v>-22.8</v>
      </c>
      <c r="N262" t="str">
        <f>_xlfn.CONCAT(VLOOKUP(Table2[[#This Row],[ID]], 'Full Data'!$C$2:$S$1469, 16, FALSE), " - ",VLOOKUP(Table2[[#This Row],[ID]], 'Full Data'!$C$2:$S$1469, 17, FALSE))</f>
        <v xml:space="preserve"> - </v>
      </c>
      <c r="O262" t="str">
        <f>IF(VLOOKUP(Table2[[#This Row],[ID]], 'Full Data'!$C$2:$S$1469, 14, FALSE)=0, "", VLOOKUP(Table2[[#This Row],[ID]], 'Full Data'!$C$2:$S$1469, 14, FALSE))</f>
        <v/>
      </c>
    </row>
    <row r="263" spans="1:15" x14ac:dyDescent="0.45">
      <c r="A263">
        <v>2021</v>
      </c>
      <c r="B263" t="s">
        <v>11</v>
      </c>
      <c r="C263" t="str">
        <f>_xlfn.CONCAT(Table2[[#This Row],[Team]],Table2[[#This Row],[year]])</f>
        <v>Air Force2021</v>
      </c>
      <c r="D263">
        <v>144.16</v>
      </c>
      <c r="E263" t="e">
        <f>_xlfn.RANK.EQ([1]!Table1[[#This Row],[recruiting_score]], $D$263:$D$389, 0)</f>
        <v>#N/A</v>
      </c>
      <c r="F263">
        <v>0</v>
      </c>
      <c r="G263">
        <f>_xlfn.RANK.EQ(Table2[[#This Row],[transfer_portal_rating]], $F$263:$F$393, 0)</f>
        <v>88</v>
      </c>
      <c r="H263">
        <v>71.92</v>
      </c>
      <c r="J263">
        <v>126.8</v>
      </c>
      <c r="K263">
        <v>1675</v>
      </c>
      <c r="L263">
        <v>1725</v>
      </c>
      <c r="M263">
        <v>8.76477381987055</v>
      </c>
      <c r="N263" t="str">
        <f>_xlfn.CONCAT(VLOOKUP(Table2[[#This Row],[ID]], 'Full Data'!$C$2:$S$1469, 16, FALSE), " - ",VLOOKUP(Table2[[#This Row],[ID]], 'Full Data'!$C$2:$S$1469, 17, FALSE))</f>
        <v xml:space="preserve"> - </v>
      </c>
      <c r="O263" t="str">
        <f>IF(VLOOKUP(Table2[[#This Row],[ID]], 'Full Data'!$C$2:$S$1469, 14, FALSE)=0, "", VLOOKUP(Table2[[#This Row],[ID]], 'Full Data'!$C$2:$S$1469, 14, FALSE))</f>
        <v/>
      </c>
    </row>
    <row r="264" spans="1:15" x14ac:dyDescent="0.45">
      <c r="A264">
        <v>2021</v>
      </c>
      <c r="B264" t="s">
        <v>12</v>
      </c>
      <c r="C264" t="str">
        <f>_xlfn.CONCAT(Table2[[#This Row],[Team]],Table2[[#This Row],[year]])</f>
        <v>Akron2021</v>
      </c>
      <c r="D264">
        <v>113.25</v>
      </c>
      <c r="E264" t="e">
        <f>_xlfn.RANK.EQ([1]!Table1[[#This Row],[recruiting_score]], $D$263:$D$389, 0)</f>
        <v>#VALUE!</v>
      </c>
      <c r="F264">
        <v>0</v>
      </c>
      <c r="G264">
        <f>_xlfn.RANK.EQ(Table2[[#This Row],[transfer_portal_rating]], $F$263:$F$393, 0)</f>
        <v>88</v>
      </c>
      <c r="H264">
        <v>232.81</v>
      </c>
      <c r="J264">
        <v>27.5</v>
      </c>
      <c r="K264">
        <v>905</v>
      </c>
      <c r="L264">
        <v>895</v>
      </c>
      <c r="M264">
        <v>-22.640579227210502</v>
      </c>
      <c r="N264" t="str">
        <f>_xlfn.CONCAT(VLOOKUP(Table2[[#This Row],[ID]], 'Full Data'!$C$2:$S$1469, 16, FALSE), " - ",VLOOKUP(Table2[[#This Row],[ID]], 'Full Data'!$C$2:$S$1469, 17, FALSE))</f>
        <v xml:space="preserve"> - </v>
      </c>
      <c r="O264" t="str">
        <f>IF(VLOOKUP(Table2[[#This Row],[ID]], 'Full Data'!$C$2:$S$1469, 14, FALSE)=0, "", VLOOKUP(Table2[[#This Row],[ID]], 'Full Data'!$C$2:$S$1469, 14, FALSE))</f>
        <v/>
      </c>
    </row>
    <row r="265" spans="1:15" x14ac:dyDescent="0.45">
      <c r="A265">
        <v>2021</v>
      </c>
      <c r="B265" t="s">
        <v>13</v>
      </c>
      <c r="C265" t="str">
        <f>_xlfn.CONCAT(Table2[[#This Row],[Team]],Table2[[#This Row],[year]])</f>
        <v>Alabama2021</v>
      </c>
      <c r="D265">
        <v>327.91</v>
      </c>
      <c r="E265" t="e">
        <f>_xlfn.RANK.EQ([1]!Table1[[#This Row],[recruiting_score]], $D$263:$D$389, 0)</f>
        <v>#VALUE!</v>
      </c>
      <c r="F265">
        <v>-0.137727272727273</v>
      </c>
      <c r="G265">
        <f>_xlfn.RANK.EQ(Table2[[#This Row],[transfer_portal_rating]], $F$263:$F$393, 0)</f>
        <v>123</v>
      </c>
      <c r="H265">
        <v>985.86</v>
      </c>
      <c r="J265">
        <v>148.6</v>
      </c>
      <c r="K265">
        <v>2398</v>
      </c>
      <c r="L265">
        <v>2219</v>
      </c>
      <c r="M265">
        <v>19.509411158089598</v>
      </c>
      <c r="N265" t="str">
        <f>_xlfn.CONCAT(VLOOKUP(Table2[[#This Row],[ID]], 'Full Data'!$C$2:$S$1469, 16, FALSE), " - ",VLOOKUP(Table2[[#This Row],[ID]], 'Full Data'!$C$2:$S$1469, 17, FALSE))</f>
        <v xml:space="preserve"> - </v>
      </c>
      <c r="O265" t="str">
        <f>IF(VLOOKUP(Table2[[#This Row],[ID]], 'Full Data'!$C$2:$S$1469, 14, FALSE)=0, "", VLOOKUP(Table2[[#This Row],[ID]], 'Full Data'!$C$2:$S$1469, 14, FALSE))</f>
        <v/>
      </c>
    </row>
    <row r="266" spans="1:15" x14ac:dyDescent="0.45">
      <c r="A266">
        <v>2021</v>
      </c>
      <c r="B266" t="s">
        <v>14</v>
      </c>
      <c r="C266" t="str">
        <f>_xlfn.CONCAT(Table2[[#This Row],[Team]],Table2[[#This Row],[year]])</f>
        <v>Appalachian State2021</v>
      </c>
      <c r="D266">
        <v>161.13999999999999</v>
      </c>
      <c r="E266" t="e">
        <f>_xlfn.RANK.EQ([1]!Table1[[#This Row],[recruiting_score]], $D$263:$D$389, 0)</f>
        <v>#VALUE!</v>
      </c>
      <c r="F266">
        <v>0.114285714285714</v>
      </c>
      <c r="G266">
        <f>_xlfn.RANK.EQ(Table2[[#This Row],[transfer_portal_rating]], $F$263:$F$393, 0)</f>
        <v>76</v>
      </c>
      <c r="H266">
        <v>382.58</v>
      </c>
      <c r="J266">
        <v>279.8</v>
      </c>
      <c r="K266">
        <v>1739</v>
      </c>
      <c r="L266">
        <v>1735</v>
      </c>
      <c r="M266">
        <v>7.9928012195461804</v>
      </c>
      <c r="N266" t="str">
        <f>_xlfn.CONCAT(VLOOKUP(Table2[[#This Row],[ID]], 'Full Data'!$C$2:$S$1469, 16, FALSE), " - ",VLOOKUP(Table2[[#This Row],[ID]], 'Full Data'!$C$2:$S$1469, 17, FALSE))</f>
        <v xml:space="preserve"> - </v>
      </c>
      <c r="O266" t="str">
        <f>IF(VLOOKUP(Table2[[#This Row],[ID]], 'Full Data'!$C$2:$S$1469, 14, FALSE)=0, "", VLOOKUP(Table2[[#This Row],[ID]], 'Full Data'!$C$2:$S$1469, 14, FALSE))</f>
        <v/>
      </c>
    </row>
    <row r="267" spans="1:15" x14ac:dyDescent="0.45">
      <c r="A267">
        <v>2021</v>
      </c>
      <c r="B267" t="s">
        <v>15</v>
      </c>
      <c r="C267" t="str">
        <f>_xlfn.CONCAT(Table2[[#This Row],[Team]],Table2[[#This Row],[year]])</f>
        <v>Arizona2021</v>
      </c>
      <c r="D267">
        <v>157.25</v>
      </c>
      <c r="E267" t="e">
        <f>_xlfn.RANK.EQ([1]!Table1[[#This Row],[recruiting_score]], $D$263:$D$389, 0)</f>
        <v>#VALUE!</v>
      </c>
      <c r="F267">
        <v>0.26895833333333302</v>
      </c>
      <c r="G267">
        <f>_xlfn.RANK.EQ(Table2[[#This Row],[transfer_portal_rating]], $F$263:$F$393, 0)</f>
        <v>45</v>
      </c>
      <c r="H267">
        <v>526.23</v>
      </c>
      <c r="J267">
        <v>40.200000000000003</v>
      </c>
      <c r="K267">
        <v>1167</v>
      </c>
      <c r="L267">
        <v>1209</v>
      </c>
      <c r="M267">
        <v>-9.2412583408093294</v>
      </c>
      <c r="N267" t="str">
        <f>_xlfn.CONCAT(VLOOKUP(Table2[[#This Row],[ID]], 'Full Data'!$C$2:$S$1469, 16, FALSE), " - ",VLOOKUP(Table2[[#This Row],[ID]], 'Full Data'!$C$2:$S$1469, 17, FALSE))</f>
        <v xml:space="preserve"> - </v>
      </c>
      <c r="O267" t="str">
        <f>IF(VLOOKUP(Table2[[#This Row],[ID]], 'Full Data'!$C$2:$S$1469, 14, FALSE)=0, "", VLOOKUP(Table2[[#This Row],[ID]], 'Full Data'!$C$2:$S$1469, 14, FALSE))</f>
        <v/>
      </c>
    </row>
    <row r="268" spans="1:15" x14ac:dyDescent="0.45">
      <c r="A268">
        <v>2021</v>
      </c>
      <c r="B268" t="s">
        <v>16</v>
      </c>
      <c r="C268" t="str">
        <f>_xlfn.CONCAT(Table2[[#This Row],[Team]],Table2[[#This Row],[year]])</f>
        <v>Arizona State2021</v>
      </c>
      <c r="D268">
        <v>185.98</v>
      </c>
      <c r="E268" t="e">
        <f>_xlfn.RANK.EQ([1]!Table1[[#This Row],[recruiting_score]], $D$263:$D$389, 0)</f>
        <v>#VALUE!</v>
      </c>
      <c r="F268">
        <v>0.47571428571428598</v>
      </c>
      <c r="G268">
        <f>_xlfn.RANK.EQ(Table2[[#This Row],[transfer_portal_rating]], $F$263:$F$393, 0)</f>
        <v>14</v>
      </c>
      <c r="H268">
        <v>743.24</v>
      </c>
      <c r="J268">
        <v>127.8</v>
      </c>
      <c r="K268">
        <v>1715</v>
      </c>
      <c r="L268">
        <v>1671</v>
      </c>
      <c r="M268">
        <v>8.5892248841692194</v>
      </c>
      <c r="N268" t="str">
        <f>_xlfn.CONCAT(VLOOKUP(Table2[[#This Row],[ID]], 'Full Data'!$C$2:$S$1469, 16, FALSE), " - ",VLOOKUP(Table2[[#This Row],[ID]], 'Full Data'!$C$2:$S$1469, 17, FALSE))</f>
        <v xml:space="preserve"> - </v>
      </c>
      <c r="O268" t="str">
        <f>IF(VLOOKUP(Table2[[#This Row],[ID]], 'Full Data'!$C$2:$S$1469, 14, FALSE)=0, "", VLOOKUP(Table2[[#This Row],[ID]], 'Full Data'!$C$2:$S$1469, 14, FALSE))</f>
        <v/>
      </c>
    </row>
    <row r="269" spans="1:15" x14ac:dyDescent="0.45">
      <c r="A269">
        <v>2021</v>
      </c>
      <c r="B269" t="s">
        <v>17</v>
      </c>
      <c r="C269" t="str">
        <f>_xlfn.CONCAT(Table2[[#This Row],[Team]],Table2[[#This Row],[year]])</f>
        <v>Arkansas2021</v>
      </c>
      <c r="D269">
        <v>213.19</v>
      </c>
      <c r="E269" t="e">
        <f>_xlfn.RANK.EQ([1]!Table1[[#This Row],[recruiting_score]], $D$263:$D$389, 0)</f>
        <v>#VALUE!</v>
      </c>
      <c r="F269">
        <v>0.33650000000000002</v>
      </c>
      <c r="G269">
        <f>_xlfn.RANK.EQ(Table2[[#This Row],[transfer_portal_rating]], $F$263:$F$393, 0)</f>
        <v>27</v>
      </c>
      <c r="H269">
        <v>719.15</v>
      </c>
      <c r="J269">
        <v>160.80000000000001</v>
      </c>
      <c r="K269">
        <v>1376</v>
      </c>
      <c r="L269">
        <v>1689</v>
      </c>
      <c r="M269">
        <v>9.7307972816265806</v>
      </c>
      <c r="N269" t="str">
        <f>_xlfn.CONCAT(VLOOKUP(Table2[[#This Row],[ID]], 'Full Data'!$C$2:$S$1469, 16, FALSE), " - ",VLOOKUP(Table2[[#This Row],[ID]], 'Full Data'!$C$2:$S$1469, 17, FALSE))</f>
        <v xml:space="preserve"> - </v>
      </c>
      <c r="O269" t="str">
        <f>IF(VLOOKUP(Table2[[#This Row],[ID]], 'Full Data'!$C$2:$S$1469, 14, FALSE)=0, "", VLOOKUP(Table2[[#This Row],[ID]], 'Full Data'!$C$2:$S$1469, 14, FALSE))</f>
        <v/>
      </c>
    </row>
    <row r="270" spans="1:15" x14ac:dyDescent="0.45">
      <c r="A270">
        <v>2021</v>
      </c>
      <c r="B270" t="s">
        <v>18</v>
      </c>
      <c r="C270" t="str">
        <f>_xlfn.CONCAT(Table2[[#This Row],[Team]],Table2[[#This Row],[year]])</f>
        <v>Arkansas State2021</v>
      </c>
      <c r="D270">
        <v>132.61000000000001</v>
      </c>
      <c r="E270" t="e">
        <f>_xlfn.RANK.EQ([1]!Table1[[#This Row],[recruiting_score]], $D$263:$D$389, 0)</f>
        <v>#VALUE!</v>
      </c>
      <c r="F270">
        <v>-8.6405228758169902E-2</v>
      </c>
      <c r="G270">
        <f>_xlfn.RANK.EQ(Table2[[#This Row],[transfer_portal_rating]], $F$263:$F$393, 0)</f>
        <v>119</v>
      </c>
      <c r="H270">
        <v>389.49</v>
      </c>
      <c r="J270">
        <v>265.3</v>
      </c>
      <c r="K270">
        <v>1305</v>
      </c>
      <c r="L270">
        <v>1143</v>
      </c>
      <c r="M270">
        <v>-16.840303166434701</v>
      </c>
      <c r="N270" t="str">
        <f>_xlfn.CONCAT(VLOOKUP(Table2[[#This Row],[ID]], 'Full Data'!$C$2:$S$1469, 16, FALSE), " - ",VLOOKUP(Table2[[#This Row],[ID]], 'Full Data'!$C$2:$S$1469, 17, FALSE))</f>
        <v xml:space="preserve"> - </v>
      </c>
      <c r="O270" t="str">
        <f>IF(VLOOKUP(Table2[[#This Row],[ID]], 'Full Data'!$C$2:$S$1469, 14, FALSE)=0, "", VLOOKUP(Table2[[#This Row],[ID]], 'Full Data'!$C$2:$S$1469, 14, FALSE))</f>
        <v/>
      </c>
    </row>
    <row r="271" spans="1:15" x14ac:dyDescent="0.45">
      <c r="A271">
        <v>2021</v>
      </c>
      <c r="B271" t="s">
        <v>19</v>
      </c>
      <c r="C271" t="str">
        <f>_xlfn.CONCAT(Table2[[#This Row],[Team]],Table2[[#This Row],[year]])</f>
        <v>Army2021</v>
      </c>
      <c r="D271">
        <v>131.27000000000001</v>
      </c>
      <c r="E271" t="e">
        <f>_xlfn.RANK.EQ([1]!Table1[[#This Row],[recruiting_score]], $D$263:$D$389, 0)</f>
        <v>#VALUE!</v>
      </c>
      <c r="F271">
        <v>0</v>
      </c>
      <c r="G271">
        <f>_xlfn.RANK.EQ(Table2[[#This Row],[transfer_portal_rating]], $F$263:$F$393, 0)</f>
        <v>88</v>
      </c>
      <c r="H271">
        <v>152.03</v>
      </c>
      <c r="J271">
        <v>176.9</v>
      </c>
      <c r="K271">
        <v>1574</v>
      </c>
      <c r="L271">
        <v>1567</v>
      </c>
      <c r="M271">
        <v>4.5906708134363701</v>
      </c>
      <c r="N271" t="str">
        <f>_xlfn.CONCAT(VLOOKUP(Table2[[#This Row],[ID]], 'Full Data'!$C$2:$S$1469, 16, FALSE), " - ",VLOOKUP(Table2[[#This Row],[ID]], 'Full Data'!$C$2:$S$1469, 17, FALSE))</f>
        <v xml:space="preserve"> - </v>
      </c>
      <c r="O271" t="str">
        <f>IF(VLOOKUP(Table2[[#This Row],[ID]], 'Full Data'!$C$2:$S$1469, 14, FALSE)=0, "", VLOOKUP(Table2[[#This Row],[ID]], 'Full Data'!$C$2:$S$1469, 14, FALSE))</f>
        <v/>
      </c>
    </row>
    <row r="272" spans="1:15" x14ac:dyDescent="0.45">
      <c r="A272">
        <v>2021</v>
      </c>
      <c r="B272" t="s">
        <v>20</v>
      </c>
      <c r="C272" t="str">
        <f>_xlfn.CONCAT(Table2[[#This Row],[Team]],Table2[[#This Row],[year]])</f>
        <v>Auburn2021</v>
      </c>
      <c r="D272">
        <v>205.63</v>
      </c>
      <c r="E272" t="e">
        <f>_xlfn.RANK.EQ([1]!Table1[[#This Row],[recruiting_score]], $D$263:$D$389, 0)</f>
        <v>#VALUE!</v>
      </c>
      <c r="F272">
        <v>0.41009090909090901</v>
      </c>
      <c r="G272">
        <f>_xlfn.RANK.EQ(Table2[[#This Row],[transfer_portal_rating]], $F$263:$F$393, 0)</f>
        <v>19</v>
      </c>
      <c r="H272">
        <v>844.78</v>
      </c>
      <c r="J272">
        <v>169.9</v>
      </c>
      <c r="K272">
        <v>1747</v>
      </c>
      <c r="L272">
        <v>1699</v>
      </c>
      <c r="M272">
        <v>7.0793089312993001</v>
      </c>
      <c r="N272" t="str">
        <f>_xlfn.CONCAT(VLOOKUP(Table2[[#This Row],[ID]], 'Full Data'!$C$2:$S$1469, 16, FALSE), " - ",VLOOKUP(Table2[[#This Row],[ID]], 'Full Data'!$C$2:$S$1469, 17, FALSE))</f>
        <v xml:space="preserve"> - </v>
      </c>
      <c r="O272" t="str">
        <f>IF(VLOOKUP(Table2[[#This Row],[ID]], 'Full Data'!$C$2:$S$1469, 14, FALSE)=0, "", VLOOKUP(Table2[[#This Row],[ID]], 'Full Data'!$C$2:$S$1469, 14, FALSE))</f>
        <v/>
      </c>
    </row>
    <row r="273" spans="1:15" x14ac:dyDescent="0.45">
      <c r="A273">
        <v>2021</v>
      </c>
      <c r="B273" t="s">
        <v>21</v>
      </c>
      <c r="C273" t="str">
        <f>_xlfn.CONCAT(Table2[[#This Row],[Team]],Table2[[#This Row],[year]])</f>
        <v>Ball State2021</v>
      </c>
      <c r="D273">
        <v>140.07</v>
      </c>
      <c r="E273" t="e">
        <f>_xlfn.RANK.EQ([1]!Table1[[#This Row],[recruiting_score]], $D$263:$D$389, 0)</f>
        <v>#VALUE!</v>
      </c>
      <c r="F273">
        <v>0</v>
      </c>
      <c r="G273">
        <f>_xlfn.RANK.EQ(Table2[[#This Row],[transfer_portal_rating]], $F$263:$F$393, 0)</f>
        <v>88</v>
      </c>
      <c r="H273">
        <v>257.94</v>
      </c>
      <c r="J273">
        <v>201</v>
      </c>
      <c r="K273">
        <v>1588</v>
      </c>
      <c r="L273">
        <v>1365</v>
      </c>
      <c r="M273">
        <v>-7.3076361637747702</v>
      </c>
      <c r="N273" t="str">
        <f>_xlfn.CONCAT(VLOOKUP(Table2[[#This Row],[ID]], 'Full Data'!$C$2:$S$1469, 16, FALSE), " - ",VLOOKUP(Table2[[#This Row],[ID]], 'Full Data'!$C$2:$S$1469, 17, FALSE))</f>
        <v xml:space="preserve"> - </v>
      </c>
      <c r="O273" t="str">
        <f>IF(VLOOKUP(Table2[[#This Row],[ID]], 'Full Data'!$C$2:$S$1469, 14, FALSE)=0, "", VLOOKUP(Table2[[#This Row],[ID]], 'Full Data'!$C$2:$S$1469, 14, FALSE))</f>
        <v/>
      </c>
    </row>
    <row r="274" spans="1:15" x14ac:dyDescent="0.45">
      <c r="A274">
        <v>2021</v>
      </c>
      <c r="B274" t="s">
        <v>22</v>
      </c>
      <c r="C274" t="str">
        <f>_xlfn.CONCAT(Table2[[#This Row],[Team]],Table2[[#This Row],[year]])</f>
        <v>Baylor2021</v>
      </c>
      <c r="D274">
        <v>190.18</v>
      </c>
      <c r="E274" t="e">
        <f>_xlfn.RANK.EQ([1]!Table1[[#This Row],[recruiting_score]], $D$263:$D$389, 0)</f>
        <v>#VALUE!</v>
      </c>
      <c r="F274">
        <v>0.36416666666666703</v>
      </c>
      <c r="G274">
        <f>_xlfn.RANK.EQ(Table2[[#This Row],[transfer_portal_rating]], $F$263:$F$393, 0)</f>
        <v>23</v>
      </c>
      <c r="H274">
        <v>642.13</v>
      </c>
      <c r="J274">
        <v>92.8</v>
      </c>
      <c r="K274">
        <v>1537</v>
      </c>
      <c r="L274">
        <v>1785</v>
      </c>
      <c r="M274">
        <v>11.636647858133299</v>
      </c>
      <c r="N274" t="str">
        <f>_xlfn.CONCAT(VLOOKUP(Table2[[#This Row],[ID]], 'Full Data'!$C$2:$S$1469, 16, FALSE), " - ",VLOOKUP(Table2[[#This Row],[ID]], 'Full Data'!$C$2:$S$1469, 17, FALSE))</f>
        <v xml:space="preserve"> - </v>
      </c>
      <c r="O274" t="str">
        <f>IF(VLOOKUP(Table2[[#This Row],[ID]], 'Full Data'!$C$2:$S$1469, 14, FALSE)=0, "", VLOOKUP(Table2[[#This Row],[ID]], 'Full Data'!$C$2:$S$1469, 14, FALSE))</f>
        <v/>
      </c>
    </row>
    <row r="275" spans="1:15" x14ac:dyDescent="0.45">
      <c r="A275">
        <v>2021</v>
      </c>
      <c r="B275" t="s">
        <v>23</v>
      </c>
      <c r="C275" t="str">
        <f>_xlfn.CONCAT(Table2[[#This Row],[Team]],Table2[[#This Row],[year]])</f>
        <v>Boise State2021</v>
      </c>
      <c r="D275">
        <v>161.13</v>
      </c>
      <c r="E275" t="e">
        <f>_xlfn.RANK.EQ([1]!Table1[[#This Row],[recruiting_score]], $D$263:$D$389, 0)</f>
        <v>#VALUE!</v>
      </c>
      <c r="F275">
        <v>0</v>
      </c>
      <c r="G275">
        <f>_xlfn.RANK.EQ(Table2[[#This Row],[transfer_portal_rating]], $F$263:$F$393, 0)</f>
        <v>88</v>
      </c>
      <c r="H275">
        <v>571.21</v>
      </c>
      <c r="J275">
        <v>176.5</v>
      </c>
      <c r="K275">
        <v>1653</v>
      </c>
      <c r="L275">
        <v>1746</v>
      </c>
      <c r="M275">
        <v>12.3735666175589</v>
      </c>
      <c r="N275" t="str">
        <f>_xlfn.CONCAT(VLOOKUP(Table2[[#This Row],[ID]], 'Full Data'!$C$2:$S$1469, 16, FALSE), " - ",VLOOKUP(Table2[[#This Row],[ID]], 'Full Data'!$C$2:$S$1469, 17, FALSE))</f>
        <v xml:space="preserve"> - </v>
      </c>
      <c r="O275" t="str">
        <f>IF(VLOOKUP(Table2[[#This Row],[ID]], 'Full Data'!$C$2:$S$1469, 14, FALSE)=0, "", VLOOKUP(Table2[[#This Row],[ID]], 'Full Data'!$C$2:$S$1469, 14, FALSE))</f>
        <v/>
      </c>
    </row>
    <row r="276" spans="1:15" x14ac:dyDescent="0.45">
      <c r="A276">
        <v>2021</v>
      </c>
      <c r="B276" t="s">
        <v>24</v>
      </c>
      <c r="C276" t="str">
        <f>_xlfn.CONCAT(Table2[[#This Row],[Team]],Table2[[#This Row],[year]])</f>
        <v>Boston College2021</v>
      </c>
      <c r="D276">
        <v>201.66</v>
      </c>
      <c r="E276" t="e">
        <f>_xlfn.RANK.EQ([1]!Table1[[#This Row],[recruiting_score]], $D$263:$D$389, 0)</f>
        <v>#VALUE!</v>
      </c>
      <c r="F276">
        <v>0.441</v>
      </c>
      <c r="G276">
        <f>_xlfn.RANK.EQ(Table2[[#This Row],[transfer_portal_rating]], $F$263:$F$393, 0)</f>
        <v>17</v>
      </c>
      <c r="H276">
        <v>602.69000000000005</v>
      </c>
      <c r="J276">
        <v>290.7</v>
      </c>
      <c r="K276">
        <v>1505</v>
      </c>
      <c r="L276">
        <v>1415</v>
      </c>
      <c r="M276">
        <v>0.92986133668082604</v>
      </c>
      <c r="N276" t="str">
        <f>_xlfn.CONCAT(VLOOKUP(Table2[[#This Row],[ID]], 'Full Data'!$C$2:$S$1469, 16, FALSE), " - ",VLOOKUP(Table2[[#This Row],[ID]], 'Full Data'!$C$2:$S$1469, 17, FALSE))</f>
        <v xml:space="preserve"> - </v>
      </c>
      <c r="O276" t="str">
        <f>IF(VLOOKUP(Table2[[#This Row],[ID]], 'Full Data'!$C$2:$S$1469, 14, FALSE)=0, "", VLOOKUP(Table2[[#This Row],[ID]], 'Full Data'!$C$2:$S$1469, 14, FALSE))</f>
        <v/>
      </c>
    </row>
    <row r="277" spans="1:15" x14ac:dyDescent="0.45">
      <c r="A277">
        <v>2021</v>
      </c>
      <c r="B277" t="s">
        <v>25</v>
      </c>
      <c r="C277" t="str">
        <f>_xlfn.CONCAT(Table2[[#This Row],[Team]],Table2[[#This Row],[year]])</f>
        <v>Bowling Green2021</v>
      </c>
      <c r="D277">
        <v>133.72999999999999</v>
      </c>
      <c r="E277" t="e">
        <f>_xlfn.RANK.EQ([1]!Table1[[#This Row],[recruiting_score]], $D$263:$D$389, 0)</f>
        <v>#VALUE!</v>
      </c>
      <c r="F277">
        <v>0</v>
      </c>
      <c r="G277">
        <f>_xlfn.RANK.EQ(Table2[[#This Row],[transfer_portal_rating]], $F$263:$F$393, 0)</f>
        <v>88</v>
      </c>
      <c r="H277">
        <v>215.06</v>
      </c>
      <c r="J277">
        <v>11.9</v>
      </c>
      <c r="K277">
        <v>812</v>
      </c>
      <c r="L277">
        <v>1066</v>
      </c>
      <c r="M277">
        <v>-17.7270876108111</v>
      </c>
      <c r="N277" t="str">
        <f>_xlfn.CONCAT(VLOOKUP(Table2[[#This Row],[ID]], 'Full Data'!$C$2:$S$1469, 16, FALSE), " - ",VLOOKUP(Table2[[#This Row],[ID]], 'Full Data'!$C$2:$S$1469, 17, FALSE))</f>
        <v xml:space="preserve"> - </v>
      </c>
      <c r="O277" t="str">
        <f>IF(VLOOKUP(Table2[[#This Row],[ID]], 'Full Data'!$C$2:$S$1469, 14, FALSE)=0, "", VLOOKUP(Table2[[#This Row],[ID]], 'Full Data'!$C$2:$S$1469, 14, FALSE))</f>
        <v/>
      </c>
    </row>
    <row r="278" spans="1:15" x14ac:dyDescent="0.45">
      <c r="A278">
        <v>2021</v>
      </c>
      <c r="B278" t="s">
        <v>26</v>
      </c>
      <c r="C278" t="str">
        <f>_xlfn.CONCAT(Table2[[#This Row],[Team]],Table2[[#This Row],[year]])</f>
        <v>Buffalo2021</v>
      </c>
      <c r="D278">
        <v>137.78</v>
      </c>
      <c r="E278" t="e">
        <f>_xlfn.RANK.EQ([1]!Table1[[#This Row],[recruiting_score]], $D$263:$D$389, 0)</f>
        <v>#VALUE!</v>
      </c>
      <c r="F278">
        <v>-8.5999999999999993E-2</v>
      </c>
      <c r="G278">
        <f>_xlfn.RANK.EQ(Table2[[#This Row],[transfer_portal_rating]], $F$263:$F$393, 0)</f>
        <v>118</v>
      </c>
      <c r="H278">
        <v>252.86</v>
      </c>
      <c r="J278">
        <v>131.6</v>
      </c>
      <c r="K278">
        <v>1717</v>
      </c>
      <c r="L278">
        <v>1323</v>
      </c>
      <c r="M278">
        <v>-14.4379484641715</v>
      </c>
      <c r="N278" t="str">
        <f>_xlfn.CONCAT(VLOOKUP(Table2[[#This Row],[ID]], 'Full Data'!$C$2:$S$1469, 16, FALSE), " - ",VLOOKUP(Table2[[#This Row],[ID]], 'Full Data'!$C$2:$S$1469, 17, FALSE))</f>
        <v xml:space="preserve"> - </v>
      </c>
      <c r="O278" t="str">
        <f>IF(VLOOKUP(Table2[[#This Row],[ID]], 'Full Data'!$C$2:$S$1469, 14, FALSE)=0, "", VLOOKUP(Table2[[#This Row],[ID]], 'Full Data'!$C$2:$S$1469, 14, FALSE))</f>
        <v/>
      </c>
    </row>
    <row r="279" spans="1:15" x14ac:dyDescent="0.45">
      <c r="A279">
        <v>2021</v>
      </c>
      <c r="B279" t="s">
        <v>27</v>
      </c>
      <c r="C279" t="str">
        <f>_xlfn.CONCAT(Table2[[#This Row],[Team]],Table2[[#This Row],[year]])</f>
        <v>BYU2021</v>
      </c>
      <c r="D279">
        <v>159.77000000000001</v>
      </c>
      <c r="E279" t="e">
        <f>_xlfn.RANK.EQ([1]!Table1[[#This Row],[recruiting_score]], $D$263:$D$389, 0)</f>
        <v>#VALUE!</v>
      </c>
      <c r="F279">
        <v>0.18</v>
      </c>
      <c r="G279">
        <f>_xlfn.RANK.EQ(Table2[[#This Row],[transfer_portal_rating]], $F$263:$F$393, 0)</f>
        <v>64</v>
      </c>
      <c r="H279">
        <v>510.95</v>
      </c>
      <c r="J279">
        <v>264.60000000000002</v>
      </c>
      <c r="K279">
        <v>2005</v>
      </c>
      <c r="L279">
        <v>1723</v>
      </c>
      <c r="M279">
        <v>7.9791517284015399</v>
      </c>
      <c r="N279" t="str">
        <f>_xlfn.CONCAT(VLOOKUP(Table2[[#This Row],[ID]], 'Full Data'!$C$2:$S$1469, 16, FALSE), " - ",VLOOKUP(Table2[[#This Row],[ID]], 'Full Data'!$C$2:$S$1469, 17, FALSE))</f>
        <v xml:space="preserve"> - </v>
      </c>
      <c r="O279" t="str">
        <f>IF(VLOOKUP(Table2[[#This Row],[ID]], 'Full Data'!$C$2:$S$1469, 14, FALSE)=0, "", VLOOKUP(Table2[[#This Row],[ID]], 'Full Data'!$C$2:$S$1469, 14, FALSE))</f>
        <v/>
      </c>
    </row>
    <row r="280" spans="1:15" x14ac:dyDescent="0.45">
      <c r="A280">
        <v>2021</v>
      </c>
      <c r="B280" t="s">
        <v>28</v>
      </c>
      <c r="C280" t="str">
        <f>_xlfn.CONCAT(Table2[[#This Row],[Team]],Table2[[#This Row],[year]])</f>
        <v>California2021</v>
      </c>
      <c r="D280">
        <v>209.2</v>
      </c>
      <c r="E280" t="e">
        <f>_xlfn.RANK.EQ([1]!Table1[[#This Row],[recruiting_score]], $D$263:$D$389, 0)</f>
        <v>#VALUE!</v>
      </c>
      <c r="F280">
        <v>0.203666666666667</v>
      </c>
      <c r="G280">
        <f>_xlfn.RANK.EQ(Table2[[#This Row],[transfer_portal_rating]], $F$263:$F$393, 0)</f>
        <v>61</v>
      </c>
      <c r="H280">
        <v>599.16999999999996</v>
      </c>
      <c r="J280">
        <v>55.4</v>
      </c>
      <c r="K280">
        <v>1442</v>
      </c>
      <c r="L280">
        <v>1516</v>
      </c>
      <c r="M280">
        <v>3.5585174369205901</v>
      </c>
      <c r="N280" t="str">
        <f>_xlfn.CONCAT(VLOOKUP(Table2[[#This Row],[ID]], 'Full Data'!$C$2:$S$1469, 16, FALSE), " - ",VLOOKUP(Table2[[#This Row],[ID]], 'Full Data'!$C$2:$S$1469, 17, FALSE))</f>
        <v xml:space="preserve"> - </v>
      </c>
      <c r="O280" t="str">
        <f>IF(VLOOKUP(Table2[[#This Row],[ID]], 'Full Data'!$C$2:$S$1469, 14, FALSE)=0, "", VLOOKUP(Table2[[#This Row],[ID]], 'Full Data'!$C$2:$S$1469, 14, FALSE))</f>
        <v/>
      </c>
    </row>
    <row r="281" spans="1:15" x14ac:dyDescent="0.45">
      <c r="A281">
        <v>2021</v>
      </c>
      <c r="B281" t="s">
        <v>29</v>
      </c>
      <c r="C281" t="str">
        <f>_xlfn.CONCAT(Table2[[#This Row],[Team]],Table2[[#This Row],[year]])</f>
        <v>Central Michigan2021</v>
      </c>
      <c r="D281">
        <v>146.12</v>
      </c>
      <c r="E281" t="e">
        <f>_xlfn.RANK.EQ([1]!Table1[[#This Row],[recruiting_score]], $D$263:$D$389, 0)</f>
        <v>#VALUE!</v>
      </c>
      <c r="F281">
        <v>0.220555555555556</v>
      </c>
      <c r="G281">
        <f>_xlfn.RANK.EQ(Table2[[#This Row],[transfer_portal_rating]], $F$263:$F$393, 0)</f>
        <v>53</v>
      </c>
      <c r="H281">
        <v>350.35</v>
      </c>
      <c r="J281">
        <v>124.8</v>
      </c>
      <c r="K281">
        <v>1407</v>
      </c>
      <c r="L281">
        <v>1554</v>
      </c>
      <c r="M281">
        <v>-5.2501869075301704</v>
      </c>
      <c r="N281" t="str">
        <f>_xlfn.CONCAT(VLOOKUP(Table2[[#This Row],[ID]], 'Full Data'!$C$2:$S$1469, 16, FALSE), " - ",VLOOKUP(Table2[[#This Row],[ID]], 'Full Data'!$C$2:$S$1469, 17, FALSE))</f>
        <v xml:space="preserve"> - </v>
      </c>
      <c r="O281" t="str">
        <f>IF(VLOOKUP(Table2[[#This Row],[ID]], 'Full Data'!$C$2:$S$1469, 14, FALSE)=0, "", VLOOKUP(Table2[[#This Row],[ID]], 'Full Data'!$C$2:$S$1469, 14, FALSE))</f>
        <v/>
      </c>
    </row>
    <row r="282" spans="1:15" x14ac:dyDescent="0.45">
      <c r="A282">
        <v>2021</v>
      </c>
      <c r="B282" t="s">
        <v>30</v>
      </c>
      <c r="C282" t="str">
        <f>_xlfn.CONCAT(Table2[[#This Row],[Team]],Table2[[#This Row],[year]])</f>
        <v>Charlotte2021</v>
      </c>
      <c r="D282">
        <v>134.83000000000001</v>
      </c>
      <c r="E282" t="e">
        <f>_xlfn.RANK.EQ([1]!Table1[[#This Row],[recruiting_score]], $D$263:$D$389, 0)</f>
        <v>#VALUE!</v>
      </c>
      <c r="F282">
        <v>-6.3939393939393893E-2</v>
      </c>
      <c r="G282">
        <f>_xlfn.RANK.EQ(Table2[[#This Row],[transfer_portal_rating]], $F$263:$F$393, 0)</f>
        <v>115</v>
      </c>
      <c r="H282">
        <v>462.29</v>
      </c>
      <c r="J282">
        <v>120.7</v>
      </c>
      <c r="K282">
        <v>1299</v>
      </c>
      <c r="L282">
        <v>1158</v>
      </c>
      <c r="M282">
        <v>-16.431756075193199</v>
      </c>
      <c r="N282" t="str">
        <f>_xlfn.CONCAT(VLOOKUP(Table2[[#This Row],[ID]], 'Full Data'!$C$2:$S$1469, 16, FALSE), " - ",VLOOKUP(Table2[[#This Row],[ID]], 'Full Data'!$C$2:$S$1469, 17, FALSE))</f>
        <v xml:space="preserve"> - </v>
      </c>
      <c r="O282" t="str">
        <f>IF(VLOOKUP(Table2[[#This Row],[ID]], 'Full Data'!$C$2:$S$1469, 14, FALSE)=0, "", VLOOKUP(Table2[[#This Row],[ID]], 'Full Data'!$C$2:$S$1469, 14, FALSE))</f>
        <v/>
      </c>
    </row>
    <row r="283" spans="1:15" x14ac:dyDescent="0.45">
      <c r="A283">
        <v>2021</v>
      </c>
      <c r="B283" t="s">
        <v>31</v>
      </c>
      <c r="C283" t="str">
        <f>_xlfn.CONCAT(Table2[[#This Row],[Team]],Table2[[#This Row],[year]])</f>
        <v>Cincinnati2021</v>
      </c>
      <c r="D283">
        <v>190.66</v>
      </c>
      <c r="E283" t="e">
        <f>_xlfn.RANK.EQ([1]!Table1[[#This Row],[recruiting_score]], $D$263:$D$389, 0)</f>
        <v>#VALUE!</v>
      </c>
      <c r="F283">
        <v>0.28000000000000003</v>
      </c>
      <c r="G283">
        <f>_xlfn.RANK.EQ(Table2[[#This Row],[transfer_portal_rating]], $F$263:$F$393, 0)</f>
        <v>41</v>
      </c>
      <c r="H283">
        <v>600.61</v>
      </c>
      <c r="J283">
        <v>323.8</v>
      </c>
      <c r="K283">
        <v>1926</v>
      </c>
      <c r="L283">
        <v>1952</v>
      </c>
      <c r="M283">
        <v>16.9037650988633</v>
      </c>
      <c r="N283" t="str">
        <f>_xlfn.CONCAT(VLOOKUP(Table2[[#This Row],[ID]], 'Full Data'!$C$2:$S$1469, 16, FALSE), " - ",VLOOKUP(Table2[[#This Row],[ID]], 'Full Data'!$C$2:$S$1469, 17, FALSE))</f>
        <v xml:space="preserve"> - </v>
      </c>
      <c r="O283" t="str">
        <f>IF(VLOOKUP(Table2[[#This Row],[ID]], 'Full Data'!$C$2:$S$1469, 14, FALSE)=0, "", VLOOKUP(Table2[[#This Row],[ID]], 'Full Data'!$C$2:$S$1469, 14, FALSE))</f>
        <v/>
      </c>
    </row>
    <row r="284" spans="1:15" x14ac:dyDescent="0.45">
      <c r="A284">
        <v>2021</v>
      </c>
      <c r="B284" t="s">
        <v>32</v>
      </c>
      <c r="C284" t="str">
        <f>_xlfn.CONCAT(Table2[[#This Row],[Team]],Table2[[#This Row],[year]])</f>
        <v>Clemson2021</v>
      </c>
      <c r="D284">
        <v>291.2</v>
      </c>
      <c r="E284" t="e">
        <f>_xlfn.RANK.EQ([1]!Table1[[#This Row],[recruiting_score]], $D$263:$D$389, 0)</f>
        <v>#VALUE!</v>
      </c>
      <c r="F284">
        <v>-0.66749999999999998</v>
      </c>
      <c r="G284">
        <f>_xlfn.RANK.EQ(Table2[[#This Row],[transfer_portal_rating]], $F$263:$F$393, 0)</f>
        <v>127</v>
      </c>
      <c r="H284">
        <v>915.57</v>
      </c>
      <c r="J284">
        <v>145.80000000000001</v>
      </c>
      <c r="K284">
        <v>2163</v>
      </c>
      <c r="L284">
        <v>1899</v>
      </c>
      <c r="M284">
        <v>11.0881865069755</v>
      </c>
      <c r="N284" t="str">
        <f>_xlfn.CONCAT(VLOOKUP(Table2[[#This Row],[ID]], 'Full Data'!$C$2:$S$1469, 16, FALSE), " - ",VLOOKUP(Table2[[#This Row],[ID]], 'Full Data'!$C$2:$S$1469, 17, FALSE))</f>
        <v xml:space="preserve"> - </v>
      </c>
      <c r="O284" t="str">
        <f>IF(VLOOKUP(Table2[[#This Row],[ID]], 'Full Data'!$C$2:$S$1469, 14, FALSE)=0, "", VLOOKUP(Table2[[#This Row],[ID]], 'Full Data'!$C$2:$S$1469, 14, FALSE))</f>
        <v/>
      </c>
    </row>
    <row r="285" spans="1:15" x14ac:dyDescent="0.45">
      <c r="A285">
        <v>2021</v>
      </c>
      <c r="B285" t="s">
        <v>33</v>
      </c>
      <c r="C285" t="str">
        <f>_xlfn.CONCAT(Table2[[#This Row],[Team]],Table2[[#This Row],[year]])</f>
        <v>Coastal Carolina2021</v>
      </c>
      <c r="D285">
        <v>150.66999999999999</v>
      </c>
      <c r="E285" t="e">
        <f>_xlfn.RANK.EQ([1]!Table1[[#This Row],[recruiting_score]], $D$263:$D$389, 0)</f>
        <v>#VALUE!</v>
      </c>
      <c r="F285">
        <v>0</v>
      </c>
      <c r="G285">
        <f>_xlfn.RANK.EQ(Table2[[#This Row],[transfer_portal_rating]], $F$263:$F$393, 0)</f>
        <v>88</v>
      </c>
      <c r="H285">
        <v>213.39</v>
      </c>
      <c r="J285">
        <v>417</v>
      </c>
      <c r="K285">
        <v>1704</v>
      </c>
      <c r="L285">
        <v>1721</v>
      </c>
      <c r="M285">
        <v>2.7689973065596298</v>
      </c>
      <c r="N285" t="str">
        <f>_xlfn.CONCAT(VLOOKUP(Table2[[#This Row],[ID]], 'Full Data'!$C$2:$S$1469, 16, FALSE), " - ",VLOOKUP(Table2[[#This Row],[ID]], 'Full Data'!$C$2:$S$1469, 17, FALSE))</f>
        <v xml:space="preserve"> - </v>
      </c>
      <c r="O285" t="str">
        <f>IF(VLOOKUP(Table2[[#This Row],[ID]], 'Full Data'!$C$2:$S$1469, 14, FALSE)=0, "", VLOOKUP(Table2[[#This Row],[ID]], 'Full Data'!$C$2:$S$1469, 14, FALSE))</f>
        <v/>
      </c>
    </row>
    <row r="286" spans="1:15" x14ac:dyDescent="0.45">
      <c r="A286">
        <v>2021</v>
      </c>
      <c r="B286" t="s">
        <v>34</v>
      </c>
      <c r="C286" t="str">
        <f>_xlfn.CONCAT(Table2[[#This Row],[Team]],Table2[[#This Row],[year]])</f>
        <v>Colorado2021</v>
      </c>
      <c r="D286">
        <v>167.11</v>
      </c>
      <c r="E286" t="e">
        <f>_xlfn.RANK.EQ([1]!Table1[[#This Row],[recruiting_score]], $D$263:$D$389, 0)</f>
        <v>#VALUE!</v>
      </c>
      <c r="F286">
        <v>0.160769230769231</v>
      </c>
      <c r="G286">
        <f>_xlfn.RANK.EQ(Table2[[#This Row],[transfer_portal_rating]], $F$263:$F$393, 0)</f>
        <v>65</v>
      </c>
      <c r="H286">
        <v>630.39</v>
      </c>
      <c r="J286">
        <v>108.6</v>
      </c>
      <c r="K286">
        <v>1419</v>
      </c>
      <c r="L286">
        <v>1331</v>
      </c>
      <c r="M286">
        <v>-5.8250519859834098</v>
      </c>
      <c r="N286" t="str">
        <f>_xlfn.CONCAT(VLOOKUP(Table2[[#This Row],[ID]], 'Full Data'!$C$2:$S$1469, 16, FALSE), " - ",VLOOKUP(Table2[[#This Row],[ID]], 'Full Data'!$C$2:$S$1469, 17, FALSE))</f>
        <v xml:space="preserve"> - </v>
      </c>
      <c r="O286" t="str">
        <f>IF(VLOOKUP(Table2[[#This Row],[ID]], 'Full Data'!$C$2:$S$1469, 14, FALSE)=0, "", VLOOKUP(Table2[[#This Row],[ID]], 'Full Data'!$C$2:$S$1469, 14, FALSE))</f>
        <v/>
      </c>
    </row>
    <row r="287" spans="1:15" x14ac:dyDescent="0.45">
      <c r="A287">
        <v>2021</v>
      </c>
      <c r="B287" t="s">
        <v>35</v>
      </c>
      <c r="C287" t="str">
        <f>_xlfn.CONCAT(Table2[[#This Row],[Team]],Table2[[#This Row],[year]])</f>
        <v>Colorado State2021</v>
      </c>
      <c r="D287">
        <v>144.66999999999999</v>
      </c>
      <c r="E287" t="e">
        <f>_xlfn.RANK.EQ([1]!Table1[[#This Row],[recruiting_score]], $D$263:$D$389, 0)</f>
        <v>#VALUE!</v>
      </c>
      <c r="F287">
        <v>0.155512820512821</v>
      </c>
      <c r="G287">
        <f>_xlfn.RANK.EQ(Table2[[#This Row],[transfer_portal_rating]], $F$263:$F$393, 0)</f>
        <v>67</v>
      </c>
      <c r="H287">
        <v>446.94</v>
      </c>
      <c r="J287">
        <v>26.2</v>
      </c>
      <c r="K287">
        <v>1344</v>
      </c>
      <c r="L287">
        <v>1349</v>
      </c>
      <c r="M287">
        <v>-0.53698142071602295</v>
      </c>
      <c r="N287" t="str">
        <f>_xlfn.CONCAT(VLOOKUP(Table2[[#This Row],[ID]], 'Full Data'!$C$2:$S$1469, 16, FALSE), " - ",VLOOKUP(Table2[[#This Row],[ID]], 'Full Data'!$C$2:$S$1469, 17, FALSE))</f>
        <v xml:space="preserve"> - </v>
      </c>
      <c r="O287" t="str">
        <f>IF(VLOOKUP(Table2[[#This Row],[ID]], 'Full Data'!$C$2:$S$1469, 14, FALSE)=0, "", VLOOKUP(Table2[[#This Row],[ID]], 'Full Data'!$C$2:$S$1469, 14, FALSE))</f>
        <v/>
      </c>
    </row>
    <row r="288" spans="1:15" x14ac:dyDescent="0.45">
      <c r="A288">
        <v>2021</v>
      </c>
      <c r="B288" t="s">
        <v>37</v>
      </c>
      <c r="C288" t="str">
        <f>_xlfn.CONCAT(Table2[[#This Row],[Team]],Table2[[#This Row],[year]])</f>
        <v>Duke2021</v>
      </c>
      <c r="D288">
        <v>176.16</v>
      </c>
      <c r="E288" t="e">
        <f>_xlfn.RANK.EQ([1]!Table1[[#This Row],[recruiting_score]], $D$263:$D$389, 0)</f>
        <v>#VALUE!</v>
      </c>
      <c r="F288">
        <v>-0.17</v>
      </c>
      <c r="G288">
        <f>_xlfn.RANK.EQ(Table2[[#This Row],[transfer_portal_rating]], $F$263:$F$393, 0)</f>
        <v>124</v>
      </c>
      <c r="H288">
        <v>617.12</v>
      </c>
      <c r="J288">
        <v>155.1</v>
      </c>
      <c r="K288">
        <v>1192</v>
      </c>
      <c r="L288">
        <v>1002</v>
      </c>
      <c r="M288">
        <v>-15.618946674798201</v>
      </c>
      <c r="N288" t="str">
        <f>_xlfn.CONCAT(VLOOKUP(Table2[[#This Row],[ID]], 'Full Data'!$C$2:$S$1469, 16, FALSE), " - ",VLOOKUP(Table2[[#This Row],[ID]], 'Full Data'!$C$2:$S$1469, 17, FALSE))</f>
        <v xml:space="preserve"> - </v>
      </c>
      <c r="O288" t="str">
        <f>IF(VLOOKUP(Table2[[#This Row],[ID]], 'Full Data'!$C$2:$S$1469, 14, FALSE)=0, "", VLOOKUP(Table2[[#This Row],[ID]], 'Full Data'!$C$2:$S$1469, 14, FALSE))</f>
        <v/>
      </c>
    </row>
    <row r="289" spans="1:15" x14ac:dyDescent="0.45">
      <c r="A289">
        <v>2021</v>
      </c>
      <c r="B289" t="s">
        <v>38</v>
      </c>
      <c r="C289" t="str">
        <f>_xlfn.CONCAT(Table2[[#This Row],[Team]],Table2[[#This Row],[year]])</f>
        <v>East Carolina2021</v>
      </c>
      <c r="D289">
        <v>139.28</v>
      </c>
      <c r="E289" t="e">
        <f>_xlfn.RANK.EQ([1]!Table1[[#This Row],[recruiting_score]], $D$263:$D$389, 0)</f>
        <v>#VALUE!</v>
      </c>
      <c r="F289">
        <v>-5.7142857142857099E-2</v>
      </c>
      <c r="G289">
        <f>_xlfn.RANK.EQ(Table2[[#This Row],[transfer_portal_rating]], $F$263:$F$393, 0)</f>
        <v>112</v>
      </c>
      <c r="H289">
        <v>528.47</v>
      </c>
      <c r="J289">
        <v>135.30000000000001</v>
      </c>
      <c r="K289">
        <v>1354</v>
      </c>
      <c r="L289">
        <v>1528</v>
      </c>
      <c r="M289">
        <v>2.82302076655413</v>
      </c>
      <c r="N289" t="str">
        <f>_xlfn.CONCAT(VLOOKUP(Table2[[#This Row],[ID]], 'Full Data'!$C$2:$S$1469, 16, FALSE), " - ",VLOOKUP(Table2[[#This Row],[ID]], 'Full Data'!$C$2:$S$1469, 17, FALSE))</f>
        <v xml:space="preserve"> - </v>
      </c>
      <c r="O289" t="str">
        <f>IF(VLOOKUP(Table2[[#This Row],[ID]], 'Full Data'!$C$2:$S$1469, 14, FALSE)=0, "", VLOOKUP(Table2[[#This Row],[ID]], 'Full Data'!$C$2:$S$1469, 14, FALSE))</f>
        <v/>
      </c>
    </row>
    <row r="290" spans="1:15" x14ac:dyDescent="0.45">
      <c r="A290">
        <v>2021</v>
      </c>
      <c r="B290" t="s">
        <v>39</v>
      </c>
      <c r="C290" t="str">
        <f>_xlfn.CONCAT(Table2[[#This Row],[Team]],Table2[[#This Row],[year]])</f>
        <v>Eastern Michigan2021</v>
      </c>
      <c r="D290">
        <v>128.54</v>
      </c>
      <c r="E290" t="e">
        <f>_xlfn.RANK.EQ([1]!Table1[[#This Row],[recruiting_score]], $D$263:$D$389, 0)</f>
        <v>#VALUE!</v>
      </c>
      <c r="F290">
        <v>0</v>
      </c>
      <c r="G290">
        <f>_xlfn.RANK.EQ(Table2[[#This Row],[transfer_portal_rating]], $F$263:$F$393, 0)</f>
        <v>88</v>
      </c>
      <c r="H290">
        <v>246.82</v>
      </c>
      <c r="J290">
        <v>202.3</v>
      </c>
      <c r="K290">
        <v>1382</v>
      </c>
      <c r="L290">
        <v>1320</v>
      </c>
      <c r="M290">
        <v>-4.8713428758611501</v>
      </c>
      <c r="N290" t="str">
        <f>_xlfn.CONCAT(VLOOKUP(Table2[[#This Row],[ID]], 'Full Data'!$C$2:$S$1469, 16, FALSE), " - ",VLOOKUP(Table2[[#This Row],[ID]], 'Full Data'!$C$2:$S$1469, 17, FALSE))</f>
        <v xml:space="preserve"> - </v>
      </c>
      <c r="O290" t="str">
        <f>IF(VLOOKUP(Table2[[#This Row],[ID]], 'Full Data'!$C$2:$S$1469, 14, FALSE)=0, "", VLOOKUP(Table2[[#This Row],[ID]], 'Full Data'!$C$2:$S$1469, 14, FALSE))</f>
        <v/>
      </c>
    </row>
    <row r="291" spans="1:15" x14ac:dyDescent="0.45">
      <c r="A291">
        <v>2021</v>
      </c>
      <c r="B291" t="s">
        <v>40</v>
      </c>
      <c r="C291" t="str">
        <f>_xlfn.CONCAT(Table2[[#This Row],[Team]],Table2[[#This Row],[year]])</f>
        <v>Florida2021</v>
      </c>
      <c r="D291">
        <v>261.62</v>
      </c>
      <c r="E291" t="e">
        <f>_xlfn.RANK.EQ([1]!Table1[[#This Row],[recruiting_score]], $D$263:$D$389, 0)</f>
        <v>#VALUE!</v>
      </c>
      <c r="F291">
        <v>0.252714285714286</v>
      </c>
      <c r="G291">
        <f>_xlfn.RANK.EQ(Table2[[#This Row],[transfer_portal_rating]], $F$263:$F$393, 0)</f>
        <v>49</v>
      </c>
      <c r="H291">
        <v>809.32</v>
      </c>
      <c r="J291">
        <v>171</v>
      </c>
      <c r="K291">
        <v>1800</v>
      </c>
      <c r="L291">
        <v>1609</v>
      </c>
      <c r="M291">
        <v>7.2282388331216598</v>
      </c>
      <c r="N291" t="str">
        <f>_xlfn.CONCAT(VLOOKUP(Table2[[#This Row],[ID]], 'Full Data'!$C$2:$S$1469, 16, FALSE), " - ",VLOOKUP(Table2[[#This Row],[ID]], 'Full Data'!$C$2:$S$1469, 17, FALSE))</f>
        <v xml:space="preserve"> - </v>
      </c>
      <c r="O291" t="str">
        <f>IF(VLOOKUP(Table2[[#This Row],[ID]], 'Full Data'!$C$2:$S$1469, 14, FALSE)=0, "", VLOOKUP(Table2[[#This Row],[ID]], 'Full Data'!$C$2:$S$1469, 14, FALSE))</f>
        <v/>
      </c>
    </row>
    <row r="292" spans="1:15" x14ac:dyDescent="0.45">
      <c r="A292">
        <v>2021</v>
      </c>
      <c r="B292" t="s">
        <v>41</v>
      </c>
      <c r="C292" t="str">
        <f>_xlfn.CONCAT(Table2[[#This Row],[Team]],Table2[[#This Row],[year]])</f>
        <v>Florida Atlantic2021</v>
      </c>
      <c r="D292">
        <v>153.21</v>
      </c>
      <c r="E292" t="e">
        <f>_xlfn.RANK.EQ([1]!Table1[[#This Row],[recruiting_score]], $D$263:$D$389, 0)</f>
        <v>#VALUE!</v>
      </c>
      <c r="F292">
        <v>0.34714285714285698</v>
      </c>
      <c r="G292">
        <f>_xlfn.RANK.EQ(Table2[[#This Row],[transfer_portal_rating]], $F$263:$F$393, 0)</f>
        <v>25</v>
      </c>
      <c r="H292">
        <v>488.99</v>
      </c>
      <c r="J292">
        <v>122.2</v>
      </c>
      <c r="K292">
        <v>1507</v>
      </c>
      <c r="L292">
        <v>1391</v>
      </c>
      <c r="M292">
        <v>-7.6146367169036404</v>
      </c>
      <c r="N292" t="str">
        <f>_xlfn.CONCAT(VLOOKUP(Table2[[#This Row],[ID]], 'Full Data'!$C$2:$S$1469, 16, FALSE), " - ",VLOOKUP(Table2[[#This Row],[ID]], 'Full Data'!$C$2:$S$1469, 17, FALSE))</f>
        <v xml:space="preserve"> - </v>
      </c>
      <c r="O292" t="str">
        <f>IF(VLOOKUP(Table2[[#This Row],[ID]], 'Full Data'!$C$2:$S$1469, 14, FALSE)=0, "", VLOOKUP(Table2[[#This Row],[ID]], 'Full Data'!$C$2:$S$1469, 14, FALSE))</f>
        <v/>
      </c>
    </row>
    <row r="293" spans="1:15" x14ac:dyDescent="0.45">
      <c r="A293">
        <v>2021</v>
      </c>
      <c r="B293" t="s">
        <v>42</v>
      </c>
      <c r="C293" t="str">
        <f>_xlfn.CONCAT(Table2[[#This Row],[Team]],Table2[[#This Row],[year]])</f>
        <v>Florida International2021</v>
      </c>
      <c r="D293">
        <v>152.13</v>
      </c>
      <c r="E293" t="e">
        <f>_xlfn.RANK.EQ([1]!Table1[[#This Row],[recruiting_score]], $D$263:$D$389, 0)</f>
        <v>#VALUE!</v>
      </c>
      <c r="F293">
        <v>0</v>
      </c>
      <c r="G293">
        <f>_xlfn.RANK.EQ(Table2[[#This Row],[transfer_portal_rating]], $F$263:$F$393, 0)</f>
        <v>88</v>
      </c>
      <c r="H293">
        <v>480.5</v>
      </c>
      <c r="J293">
        <v>25.6</v>
      </c>
      <c r="K293">
        <v>1312</v>
      </c>
      <c r="L293">
        <v>871</v>
      </c>
      <c r="M293">
        <v>-27.5023449061759</v>
      </c>
      <c r="N293" t="str">
        <f>_xlfn.CONCAT(VLOOKUP(Table2[[#This Row],[ID]], 'Full Data'!$C$2:$S$1469, 16, FALSE), " - ",VLOOKUP(Table2[[#This Row],[ID]], 'Full Data'!$C$2:$S$1469, 17, FALSE))</f>
        <v xml:space="preserve"> - </v>
      </c>
      <c r="O293" t="str">
        <f>IF(VLOOKUP(Table2[[#This Row],[ID]], 'Full Data'!$C$2:$S$1469, 14, FALSE)=0, "", VLOOKUP(Table2[[#This Row],[ID]], 'Full Data'!$C$2:$S$1469, 14, FALSE))</f>
        <v/>
      </c>
    </row>
    <row r="294" spans="1:15" x14ac:dyDescent="0.45">
      <c r="A294">
        <v>2021</v>
      </c>
      <c r="B294" t="s">
        <v>43</v>
      </c>
      <c r="C294" t="str">
        <f>_xlfn.CONCAT(Table2[[#This Row],[Team]],Table2[[#This Row],[year]])</f>
        <v>Florida State2021</v>
      </c>
      <c r="D294">
        <v>214.97</v>
      </c>
      <c r="E294" t="e">
        <f>_xlfn.RANK.EQ([1]!Table1[[#This Row],[recruiting_score]], $D$263:$D$389, 0)</f>
        <v>#VALUE!</v>
      </c>
      <c r="F294">
        <v>0.29460784313725502</v>
      </c>
      <c r="G294">
        <f>_xlfn.RANK.EQ(Table2[[#This Row],[transfer_portal_rating]], $F$263:$F$393, 0)</f>
        <v>38</v>
      </c>
      <c r="H294">
        <v>832.59</v>
      </c>
      <c r="J294">
        <v>167.5</v>
      </c>
      <c r="K294">
        <v>1283</v>
      </c>
      <c r="L294">
        <v>1502</v>
      </c>
      <c r="M294">
        <v>4.0058110251850696</v>
      </c>
      <c r="N294" t="str">
        <f>_xlfn.CONCAT(VLOOKUP(Table2[[#This Row],[ID]], 'Full Data'!$C$2:$S$1469, 16, FALSE), " - ",VLOOKUP(Table2[[#This Row],[ID]], 'Full Data'!$C$2:$S$1469, 17, FALSE))</f>
        <v xml:space="preserve"> - </v>
      </c>
      <c r="O294" t="str">
        <f>IF(VLOOKUP(Table2[[#This Row],[ID]], 'Full Data'!$C$2:$S$1469, 14, FALSE)=0, "", VLOOKUP(Table2[[#This Row],[ID]], 'Full Data'!$C$2:$S$1469, 14, FALSE))</f>
        <v/>
      </c>
    </row>
    <row r="295" spans="1:15" x14ac:dyDescent="0.45">
      <c r="A295">
        <v>2021</v>
      </c>
      <c r="B295" t="s">
        <v>44</v>
      </c>
      <c r="C295" t="str">
        <f>_xlfn.CONCAT(Table2[[#This Row],[Team]],Table2[[#This Row],[year]])</f>
        <v>Fresno State2021</v>
      </c>
      <c r="D295">
        <v>159.11000000000001</v>
      </c>
      <c r="E295" t="e">
        <f>_xlfn.RANK.EQ([1]!Table1[[#This Row],[recruiting_score]], $D$263:$D$389, 0)</f>
        <v>#VALUE!</v>
      </c>
      <c r="F295">
        <v>0.20749999999999999</v>
      </c>
      <c r="G295">
        <f>_xlfn.RANK.EQ(Table2[[#This Row],[transfer_portal_rating]], $F$263:$F$393, 0)</f>
        <v>60</v>
      </c>
      <c r="H295">
        <v>440.1</v>
      </c>
      <c r="J295">
        <v>244.5</v>
      </c>
      <c r="K295">
        <v>1447</v>
      </c>
      <c r="L295">
        <v>1636</v>
      </c>
      <c r="M295">
        <v>5.2454445921182797</v>
      </c>
      <c r="N295" t="str">
        <f>_xlfn.CONCAT(VLOOKUP(Table2[[#This Row],[ID]], 'Full Data'!$C$2:$S$1469, 16, FALSE), " - ",VLOOKUP(Table2[[#This Row],[ID]], 'Full Data'!$C$2:$S$1469, 17, FALSE))</f>
        <v xml:space="preserve"> - </v>
      </c>
      <c r="O295" t="str">
        <f>IF(VLOOKUP(Table2[[#This Row],[ID]], 'Full Data'!$C$2:$S$1469, 14, FALSE)=0, "", VLOOKUP(Table2[[#This Row],[ID]], 'Full Data'!$C$2:$S$1469, 14, FALSE))</f>
        <v/>
      </c>
    </row>
    <row r="296" spans="1:15" x14ac:dyDescent="0.45">
      <c r="A296">
        <v>2021</v>
      </c>
      <c r="B296" t="s">
        <v>45</v>
      </c>
      <c r="C296" t="str">
        <f>_xlfn.CONCAT(Table2[[#This Row],[Team]],Table2[[#This Row],[year]])</f>
        <v>Georgia2021</v>
      </c>
      <c r="D296">
        <v>294.55</v>
      </c>
      <c r="E296" t="e">
        <f>_xlfn.RANK.EQ([1]!Table1[[#This Row],[recruiting_score]], $D$263:$D$389, 0)</f>
        <v>#VALUE!</v>
      </c>
      <c r="F296">
        <v>0.42871794871794899</v>
      </c>
      <c r="G296">
        <f>_xlfn.RANK.EQ(Table2[[#This Row],[transfer_portal_rating]], $F$263:$F$393, 0)</f>
        <v>18</v>
      </c>
      <c r="H296">
        <v>990.47</v>
      </c>
      <c r="J296">
        <v>312.60000000000002</v>
      </c>
      <c r="K296">
        <v>1950</v>
      </c>
      <c r="L296">
        <v>2220</v>
      </c>
      <c r="M296">
        <v>27.871146476697099</v>
      </c>
      <c r="N296" t="str">
        <f>_xlfn.CONCAT(VLOOKUP(Table2[[#This Row],[ID]], 'Full Data'!$C$2:$S$1469, 16, FALSE), " - ",VLOOKUP(Table2[[#This Row],[ID]], 'Full Data'!$C$2:$S$1469, 17, FALSE))</f>
        <v xml:space="preserve"> - </v>
      </c>
      <c r="O296" t="str">
        <f>IF(VLOOKUP(Table2[[#This Row],[ID]], 'Full Data'!$C$2:$S$1469, 14, FALSE)=0, "", VLOOKUP(Table2[[#This Row],[ID]], 'Full Data'!$C$2:$S$1469, 14, FALSE))</f>
        <v/>
      </c>
    </row>
    <row r="297" spans="1:15" x14ac:dyDescent="0.45">
      <c r="A297">
        <v>2021</v>
      </c>
      <c r="B297" t="s">
        <v>46</v>
      </c>
      <c r="C297" t="str">
        <f>_xlfn.CONCAT(Table2[[#This Row],[Team]],Table2[[#This Row],[year]])</f>
        <v>Georgia Southern2021</v>
      </c>
      <c r="D297">
        <v>141.76</v>
      </c>
      <c r="E297" t="e">
        <f>_xlfn.RANK.EQ([1]!Table1[[#This Row],[recruiting_score]], $D$263:$D$389, 0)</f>
        <v>#VALUE!</v>
      </c>
      <c r="F297">
        <v>0.02</v>
      </c>
      <c r="G297">
        <f>_xlfn.RANK.EQ(Table2[[#This Row],[transfer_portal_rating]], $F$263:$F$393, 0)</f>
        <v>86</v>
      </c>
      <c r="H297">
        <v>335.43</v>
      </c>
      <c r="J297">
        <v>122.3</v>
      </c>
      <c r="K297">
        <v>1605</v>
      </c>
      <c r="L297">
        <v>1323</v>
      </c>
      <c r="M297">
        <v>-14.8513087360892</v>
      </c>
      <c r="N297" t="str">
        <f>_xlfn.CONCAT(VLOOKUP(Table2[[#This Row],[ID]], 'Full Data'!$C$2:$S$1469, 16, FALSE), " - ",VLOOKUP(Table2[[#This Row],[ID]], 'Full Data'!$C$2:$S$1469, 17, FALSE))</f>
        <v xml:space="preserve"> - </v>
      </c>
      <c r="O297" t="str">
        <f>IF(VLOOKUP(Table2[[#This Row],[ID]], 'Full Data'!$C$2:$S$1469, 14, FALSE)=0, "", VLOOKUP(Table2[[#This Row],[ID]], 'Full Data'!$C$2:$S$1469, 14, FALSE))</f>
        <v/>
      </c>
    </row>
    <row r="298" spans="1:15" x14ac:dyDescent="0.45">
      <c r="A298">
        <v>2021</v>
      </c>
      <c r="B298" t="s">
        <v>47</v>
      </c>
      <c r="C298" t="str">
        <f>_xlfn.CONCAT(Table2[[#This Row],[Team]],Table2[[#This Row],[year]])</f>
        <v>Georgia State2021</v>
      </c>
      <c r="D298">
        <v>134.55000000000001</v>
      </c>
      <c r="E298" t="e">
        <f>_xlfn.RANK.EQ([1]!Table1[[#This Row],[recruiting_score]], $D$263:$D$389, 0)</f>
        <v>#VALUE!</v>
      </c>
      <c r="F298">
        <v>0.148095238095238</v>
      </c>
      <c r="G298">
        <f>_xlfn.RANK.EQ(Table2[[#This Row],[transfer_portal_rating]], $F$263:$F$393, 0)</f>
        <v>68</v>
      </c>
      <c r="H298">
        <v>333.22</v>
      </c>
      <c r="J298">
        <v>282.2</v>
      </c>
      <c r="K298">
        <v>1365</v>
      </c>
      <c r="L298">
        <v>1534</v>
      </c>
      <c r="M298">
        <v>-6.62709829353894</v>
      </c>
      <c r="N298" t="str">
        <f>_xlfn.CONCAT(VLOOKUP(Table2[[#This Row],[ID]], 'Full Data'!$C$2:$S$1469, 16, FALSE), " - ",VLOOKUP(Table2[[#This Row],[ID]], 'Full Data'!$C$2:$S$1469, 17, FALSE))</f>
        <v xml:space="preserve"> - </v>
      </c>
      <c r="O298" t="str">
        <f>IF(VLOOKUP(Table2[[#This Row],[ID]], 'Full Data'!$C$2:$S$1469, 14, FALSE)=0, "", VLOOKUP(Table2[[#This Row],[ID]], 'Full Data'!$C$2:$S$1469, 14, FALSE))</f>
        <v/>
      </c>
    </row>
    <row r="299" spans="1:15" x14ac:dyDescent="0.45">
      <c r="A299">
        <v>2021</v>
      </c>
      <c r="B299" t="s">
        <v>48</v>
      </c>
      <c r="C299" t="str">
        <f>_xlfn.CONCAT(Table2[[#This Row],[Team]],Table2[[#This Row],[year]])</f>
        <v>Georgia Tech2021</v>
      </c>
      <c r="D299">
        <v>186.82</v>
      </c>
      <c r="E299" t="e">
        <f>_xlfn.RANK.EQ([1]!Table1[[#This Row],[recruiting_score]], $D$263:$D$389, 0)</f>
        <v>#VALUE!</v>
      </c>
      <c r="F299">
        <v>0.33057894736842097</v>
      </c>
      <c r="G299">
        <f>_xlfn.RANK.EQ(Table2[[#This Row],[transfer_portal_rating]], $F$263:$F$393, 0)</f>
        <v>29</v>
      </c>
      <c r="H299">
        <v>684.42</v>
      </c>
      <c r="J299">
        <v>205.7</v>
      </c>
      <c r="K299">
        <v>1305</v>
      </c>
      <c r="L299">
        <v>1270</v>
      </c>
      <c r="M299">
        <v>-3.60588956177414</v>
      </c>
      <c r="N299" t="str">
        <f>_xlfn.CONCAT(VLOOKUP(Table2[[#This Row],[ID]], 'Full Data'!$C$2:$S$1469, 16, FALSE), " - ",VLOOKUP(Table2[[#This Row],[ID]], 'Full Data'!$C$2:$S$1469, 17, FALSE))</f>
        <v xml:space="preserve"> - </v>
      </c>
      <c r="O299" t="str">
        <f>IF(VLOOKUP(Table2[[#This Row],[ID]], 'Full Data'!$C$2:$S$1469, 14, FALSE)=0, "", VLOOKUP(Table2[[#This Row],[ID]], 'Full Data'!$C$2:$S$1469, 14, FALSE))</f>
        <v/>
      </c>
    </row>
    <row r="300" spans="1:15" x14ac:dyDescent="0.45">
      <c r="A300">
        <v>2021</v>
      </c>
      <c r="B300" t="s">
        <v>49</v>
      </c>
      <c r="C300" t="str">
        <f>_xlfn.CONCAT(Table2[[#This Row],[Team]],Table2[[#This Row],[year]])</f>
        <v>Hawai'i2021</v>
      </c>
      <c r="D300">
        <v>90.15</v>
      </c>
      <c r="E300" t="e">
        <f>_xlfn.RANK.EQ([1]!Table1[[#This Row],[recruiting_score]], $D$263:$D$389, 0)</f>
        <v>#VALUE!</v>
      </c>
      <c r="F300">
        <v>0</v>
      </c>
      <c r="G300">
        <f>_xlfn.RANK.EQ(Table2[[#This Row],[transfer_portal_rating]], $F$263:$F$393, 0)</f>
        <v>88</v>
      </c>
      <c r="H300">
        <v>393.56</v>
      </c>
      <c r="J300">
        <v>196.1</v>
      </c>
      <c r="K300">
        <v>1449</v>
      </c>
      <c r="L300">
        <v>1398</v>
      </c>
      <c r="M300">
        <v>-7.7539290233836997</v>
      </c>
      <c r="N300" t="str">
        <f>_xlfn.CONCAT(VLOOKUP(Table2[[#This Row],[ID]], 'Full Data'!$C$2:$S$1469, 16, FALSE), " - ",VLOOKUP(Table2[[#This Row],[ID]], 'Full Data'!$C$2:$S$1469, 17, FALSE))</f>
        <v xml:space="preserve"> - </v>
      </c>
      <c r="O300" t="str">
        <f>IF(VLOOKUP(Table2[[#This Row],[ID]], 'Full Data'!$C$2:$S$1469, 14, FALSE)=0, "", VLOOKUP(Table2[[#This Row],[ID]], 'Full Data'!$C$2:$S$1469, 14, FALSE))</f>
        <v/>
      </c>
    </row>
    <row r="301" spans="1:15" x14ac:dyDescent="0.45">
      <c r="A301">
        <v>2021</v>
      </c>
      <c r="B301" t="s">
        <v>50</v>
      </c>
      <c r="C301" t="str">
        <f>_xlfn.CONCAT(Table2[[#This Row],[Team]],Table2[[#This Row],[year]])</f>
        <v>Houston2021</v>
      </c>
      <c r="D301">
        <v>153.47</v>
      </c>
      <c r="E301" t="e">
        <f>_xlfn.RANK.EQ([1]!Table1[[#This Row],[recruiting_score]], $D$263:$D$389, 0)</f>
        <v>#VALUE!</v>
      </c>
      <c r="F301">
        <v>0.33100000000000002</v>
      </c>
      <c r="G301">
        <f>_xlfn.RANK.EQ(Table2[[#This Row],[transfer_portal_rating]], $F$263:$F$393, 0)</f>
        <v>28</v>
      </c>
      <c r="H301">
        <v>608.28</v>
      </c>
      <c r="J301">
        <v>130.5</v>
      </c>
      <c r="K301">
        <v>1493</v>
      </c>
      <c r="L301">
        <v>1680</v>
      </c>
      <c r="M301">
        <v>7.7109415187062096</v>
      </c>
      <c r="N301" t="str">
        <f>_xlfn.CONCAT(VLOOKUP(Table2[[#This Row],[ID]], 'Full Data'!$C$2:$S$1469, 16, FALSE), " - ",VLOOKUP(Table2[[#This Row],[ID]], 'Full Data'!$C$2:$S$1469, 17, FALSE))</f>
        <v xml:space="preserve"> - </v>
      </c>
      <c r="O301" t="str">
        <f>IF(VLOOKUP(Table2[[#This Row],[ID]], 'Full Data'!$C$2:$S$1469, 14, FALSE)=0, "", VLOOKUP(Table2[[#This Row],[ID]], 'Full Data'!$C$2:$S$1469, 14, FALSE))</f>
        <v/>
      </c>
    </row>
    <row r="302" spans="1:15" x14ac:dyDescent="0.45">
      <c r="A302">
        <v>2021</v>
      </c>
      <c r="B302" t="s">
        <v>51</v>
      </c>
      <c r="C302" t="str">
        <f>_xlfn.CONCAT(Table2[[#This Row],[Team]],Table2[[#This Row],[year]])</f>
        <v>Illinois2021</v>
      </c>
      <c r="D302">
        <v>159.12</v>
      </c>
      <c r="E302" t="e">
        <f>_xlfn.RANK.EQ([1]!Table1[[#This Row],[recruiting_score]], $D$263:$D$389, 0)</f>
        <v>#VALUE!</v>
      </c>
      <c r="F302">
        <v>0.26575163398692803</v>
      </c>
      <c r="G302">
        <f>_xlfn.RANK.EQ(Table2[[#This Row],[transfer_portal_rating]], $F$263:$F$393, 0)</f>
        <v>47</v>
      </c>
      <c r="H302">
        <v>644.09</v>
      </c>
      <c r="J302">
        <v>118.9</v>
      </c>
      <c r="K302">
        <v>1338</v>
      </c>
      <c r="L302">
        <v>1495</v>
      </c>
      <c r="M302">
        <v>-0.94243427577010197</v>
      </c>
      <c r="N302" t="str">
        <f>_xlfn.CONCAT(VLOOKUP(Table2[[#This Row],[ID]], 'Full Data'!$C$2:$S$1469, 16, FALSE), " - ",VLOOKUP(Table2[[#This Row],[ID]], 'Full Data'!$C$2:$S$1469, 17, FALSE))</f>
        <v xml:space="preserve"> - </v>
      </c>
      <c r="O302" t="str">
        <f>IF(VLOOKUP(Table2[[#This Row],[ID]], 'Full Data'!$C$2:$S$1469, 14, FALSE)=0, "", VLOOKUP(Table2[[#This Row],[ID]], 'Full Data'!$C$2:$S$1469, 14, FALSE))</f>
        <v/>
      </c>
    </row>
    <row r="303" spans="1:15" x14ac:dyDescent="0.45">
      <c r="A303">
        <v>2021</v>
      </c>
      <c r="B303" t="s">
        <v>52</v>
      </c>
      <c r="C303" t="str">
        <f>_xlfn.CONCAT(Table2[[#This Row],[Team]],Table2[[#This Row],[year]])</f>
        <v>Indiana2021</v>
      </c>
      <c r="D303">
        <v>177.78</v>
      </c>
      <c r="E303" t="e">
        <f>_xlfn.RANK.EQ([1]!Table1[[#This Row],[recruiting_score]], $D$263:$D$389, 0)</f>
        <v>#VALUE!</v>
      </c>
      <c r="F303">
        <v>0.3125</v>
      </c>
      <c r="G303">
        <f>_xlfn.RANK.EQ(Table2[[#This Row],[transfer_portal_rating]], $F$263:$F$393, 0)</f>
        <v>33</v>
      </c>
      <c r="H303">
        <v>611.16999999999996</v>
      </c>
      <c r="J303">
        <v>161.69999999999999</v>
      </c>
      <c r="K303">
        <v>1725</v>
      </c>
      <c r="L303">
        <v>1245</v>
      </c>
      <c r="M303">
        <v>-6.8732359943859098</v>
      </c>
      <c r="N303" t="str">
        <f>_xlfn.CONCAT(VLOOKUP(Table2[[#This Row],[ID]], 'Full Data'!$C$2:$S$1469, 16, FALSE), " - ",VLOOKUP(Table2[[#This Row],[ID]], 'Full Data'!$C$2:$S$1469, 17, FALSE))</f>
        <v xml:space="preserve"> - </v>
      </c>
      <c r="O303" t="str">
        <f>IF(VLOOKUP(Table2[[#This Row],[ID]], 'Full Data'!$C$2:$S$1469, 14, FALSE)=0, "", VLOOKUP(Table2[[#This Row],[ID]], 'Full Data'!$C$2:$S$1469, 14, FALSE))</f>
        <v/>
      </c>
    </row>
    <row r="304" spans="1:15" x14ac:dyDescent="0.45">
      <c r="A304">
        <v>2021</v>
      </c>
      <c r="B304" t="s">
        <v>53</v>
      </c>
      <c r="C304" t="str">
        <f>_xlfn.CONCAT(Table2[[#This Row],[Team]],Table2[[#This Row],[year]])</f>
        <v>Iowa2021</v>
      </c>
      <c r="D304">
        <v>213.89</v>
      </c>
      <c r="E304" t="e">
        <f>_xlfn.RANK.EQ([1]!Table1[[#This Row],[recruiting_score]], $D$263:$D$389, 0)</f>
        <v>#VALUE!</v>
      </c>
      <c r="F304">
        <v>0.84</v>
      </c>
      <c r="G304">
        <f>_xlfn.RANK.EQ(Table2[[#This Row],[transfer_portal_rating]], $F$263:$F$393, 0)</f>
        <v>2</v>
      </c>
      <c r="H304">
        <v>631.80999999999995</v>
      </c>
      <c r="J304">
        <v>123.9</v>
      </c>
      <c r="K304">
        <v>1958</v>
      </c>
      <c r="L304">
        <v>1687</v>
      </c>
      <c r="M304">
        <v>8.5890555067882808</v>
      </c>
      <c r="N304" t="str">
        <f>_xlfn.CONCAT(VLOOKUP(Table2[[#This Row],[ID]], 'Full Data'!$C$2:$S$1469, 16, FALSE), " - ",VLOOKUP(Table2[[#This Row],[ID]], 'Full Data'!$C$2:$S$1469, 17, FALSE))</f>
        <v xml:space="preserve"> - </v>
      </c>
      <c r="O304" t="str">
        <f>IF(VLOOKUP(Table2[[#This Row],[ID]], 'Full Data'!$C$2:$S$1469, 14, FALSE)=0, "", VLOOKUP(Table2[[#This Row],[ID]], 'Full Data'!$C$2:$S$1469, 14, FALSE))</f>
        <v/>
      </c>
    </row>
    <row r="305" spans="1:15" x14ac:dyDescent="0.45">
      <c r="A305">
        <v>2021</v>
      </c>
      <c r="B305" t="s">
        <v>54</v>
      </c>
      <c r="C305" t="str">
        <f>_xlfn.CONCAT(Table2[[#This Row],[Team]],Table2[[#This Row],[year]])</f>
        <v>Iowa State2021</v>
      </c>
      <c r="D305">
        <v>175.58</v>
      </c>
      <c r="E305" t="e">
        <f>_xlfn.RANK.EQ([1]!Table1[[#This Row],[recruiting_score]], $D$263:$D$389, 0)</f>
        <v>#VALUE!</v>
      </c>
      <c r="F305">
        <v>0.30642857142857099</v>
      </c>
      <c r="G305">
        <f>_xlfn.RANK.EQ(Table2[[#This Row],[transfer_portal_rating]], $F$263:$F$393, 0)</f>
        <v>35</v>
      </c>
      <c r="H305">
        <v>602.96</v>
      </c>
      <c r="J305">
        <v>385.1</v>
      </c>
      <c r="K305">
        <v>1936</v>
      </c>
      <c r="L305">
        <v>1919</v>
      </c>
      <c r="M305">
        <v>10.63231222572</v>
      </c>
      <c r="N305" t="str">
        <f>_xlfn.CONCAT(VLOOKUP(Table2[[#This Row],[ID]], 'Full Data'!$C$2:$S$1469, 16, FALSE), " - ",VLOOKUP(Table2[[#This Row],[ID]], 'Full Data'!$C$2:$S$1469, 17, FALSE))</f>
        <v xml:space="preserve"> - </v>
      </c>
      <c r="O305" t="str">
        <f>IF(VLOOKUP(Table2[[#This Row],[ID]], 'Full Data'!$C$2:$S$1469, 14, FALSE)=0, "", VLOOKUP(Table2[[#This Row],[ID]], 'Full Data'!$C$2:$S$1469, 14, FALSE))</f>
        <v/>
      </c>
    </row>
    <row r="306" spans="1:15" x14ac:dyDescent="0.45">
      <c r="A306">
        <v>2021</v>
      </c>
      <c r="B306" t="s">
        <v>56</v>
      </c>
      <c r="C306" t="str">
        <f>_xlfn.CONCAT(Table2[[#This Row],[Team]],Table2[[#This Row],[year]])</f>
        <v>Kansas2021</v>
      </c>
      <c r="D306">
        <v>183.13</v>
      </c>
      <c r="E306" t="e">
        <f>_xlfn.RANK.EQ([1]!Table1[[#This Row],[recruiting_score]], $D$263:$D$389, 0)</f>
        <v>#VALUE!</v>
      </c>
      <c r="F306">
        <v>5.5840455840456002E-3</v>
      </c>
      <c r="G306">
        <f>_xlfn.RANK.EQ(Table2[[#This Row],[transfer_portal_rating]], $F$263:$F$393, 0)</f>
        <v>87</v>
      </c>
      <c r="H306">
        <v>546.08000000000004</v>
      </c>
      <c r="J306">
        <v>45.1</v>
      </c>
      <c r="K306">
        <v>992</v>
      </c>
      <c r="L306">
        <v>1041</v>
      </c>
      <c r="M306">
        <v>-14.8591998505978</v>
      </c>
      <c r="N306" t="str">
        <f>_xlfn.CONCAT(VLOOKUP(Table2[[#This Row],[ID]], 'Full Data'!$C$2:$S$1469, 16, FALSE), " - ",VLOOKUP(Table2[[#This Row],[ID]], 'Full Data'!$C$2:$S$1469, 17, FALSE))</f>
        <v xml:space="preserve"> - </v>
      </c>
      <c r="O306" t="str">
        <f>IF(VLOOKUP(Table2[[#This Row],[ID]], 'Full Data'!$C$2:$S$1469, 14, FALSE)=0, "", VLOOKUP(Table2[[#This Row],[ID]], 'Full Data'!$C$2:$S$1469, 14, FALSE))</f>
        <v/>
      </c>
    </row>
    <row r="307" spans="1:15" x14ac:dyDescent="0.45">
      <c r="A307">
        <v>2021</v>
      </c>
      <c r="B307" t="s">
        <v>57</v>
      </c>
      <c r="C307" t="str">
        <f>_xlfn.CONCAT(Table2[[#This Row],[Team]],Table2[[#This Row],[year]])</f>
        <v>Kansas State2021</v>
      </c>
      <c r="D307">
        <v>176.98</v>
      </c>
      <c r="E307" t="e">
        <f>_xlfn.RANK.EQ([1]!Table1[[#This Row],[recruiting_score]], $D$263:$D$389, 0)</f>
        <v>#VALUE!</v>
      </c>
      <c r="F307">
        <v>0.2515</v>
      </c>
      <c r="G307">
        <f>_xlfn.RANK.EQ(Table2[[#This Row],[transfer_portal_rating]], $F$263:$F$393, 0)</f>
        <v>50</v>
      </c>
      <c r="H307">
        <v>560.96</v>
      </c>
      <c r="J307">
        <v>178.4</v>
      </c>
      <c r="K307">
        <v>1420</v>
      </c>
      <c r="L307">
        <v>1675</v>
      </c>
      <c r="M307">
        <v>8.61138128135571</v>
      </c>
      <c r="N307" t="str">
        <f>_xlfn.CONCAT(VLOOKUP(Table2[[#This Row],[ID]], 'Full Data'!$C$2:$S$1469, 16, FALSE), " - ",VLOOKUP(Table2[[#This Row],[ID]], 'Full Data'!$C$2:$S$1469, 17, FALSE))</f>
        <v xml:space="preserve"> - </v>
      </c>
      <c r="O307" t="str">
        <f>IF(VLOOKUP(Table2[[#This Row],[ID]], 'Full Data'!$C$2:$S$1469, 14, FALSE)=0, "", VLOOKUP(Table2[[#This Row],[ID]], 'Full Data'!$C$2:$S$1469, 14, FALSE))</f>
        <v/>
      </c>
    </row>
    <row r="308" spans="1:15" x14ac:dyDescent="0.45">
      <c r="A308">
        <v>2021</v>
      </c>
      <c r="B308" t="s">
        <v>58</v>
      </c>
      <c r="C308" t="str">
        <f>_xlfn.CONCAT(Table2[[#This Row],[Team]],Table2[[#This Row],[year]])</f>
        <v>Kent State2021</v>
      </c>
      <c r="D308">
        <v>119.36</v>
      </c>
      <c r="E308" t="e">
        <f>_xlfn.RANK.EQ([1]!Table1[[#This Row],[recruiting_score]], $D$263:$D$389, 0)</f>
        <v>#VALUE!</v>
      </c>
      <c r="F308">
        <v>0</v>
      </c>
      <c r="G308">
        <f>_xlfn.RANK.EQ(Table2[[#This Row],[transfer_portal_rating]], $F$263:$F$393, 0)</f>
        <v>88</v>
      </c>
      <c r="H308">
        <v>270.29000000000002</v>
      </c>
      <c r="J308">
        <v>234.4</v>
      </c>
      <c r="K308">
        <v>1412</v>
      </c>
      <c r="L308">
        <v>1261</v>
      </c>
      <c r="M308">
        <v>-13.542119493619801</v>
      </c>
      <c r="N308" t="str">
        <f>_xlfn.CONCAT(VLOOKUP(Table2[[#This Row],[ID]], 'Full Data'!$C$2:$S$1469, 16, FALSE), " - ",VLOOKUP(Table2[[#This Row],[ID]], 'Full Data'!$C$2:$S$1469, 17, FALSE))</f>
        <v xml:space="preserve"> - </v>
      </c>
      <c r="O308" t="str">
        <f>IF(VLOOKUP(Table2[[#This Row],[ID]], 'Full Data'!$C$2:$S$1469, 14, FALSE)=0, "", VLOOKUP(Table2[[#This Row],[ID]], 'Full Data'!$C$2:$S$1469, 14, FALSE))</f>
        <v/>
      </c>
    </row>
    <row r="309" spans="1:15" x14ac:dyDescent="0.45">
      <c r="A309">
        <v>2021</v>
      </c>
      <c r="B309" t="s">
        <v>59</v>
      </c>
      <c r="C309" t="str">
        <f>_xlfn.CONCAT(Table2[[#This Row],[Team]],Table2[[#This Row],[year]])</f>
        <v>Kentucky2021</v>
      </c>
      <c r="D309">
        <v>205.02</v>
      </c>
      <c r="E309" t="e">
        <f>_xlfn.RANK.EQ([1]!Table1[[#This Row],[recruiting_score]], $D$263:$D$389, 0)</f>
        <v>#VALUE!</v>
      </c>
      <c r="F309">
        <v>0.84857142857142898</v>
      </c>
      <c r="G309">
        <f>_xlfn.RANK.EQ(Table2[[#This Row],[transfer_portal_rating]], $F$263:$F$393, 0)</f>
        <v>1</v>
      </c>
      <c r="H309">
        <v>716.65</v>
      </c>
      <c r="J309">
        <v>47.7</v>
      </c>
      <c r="K309">
        <v>1575</v>
      </c>
      <c r="L309">
        <v>1756</v>
      </c>
      <c r="M309">
        <v>9.0034945636112198</v>
      </c>
      <c r="N309" t="str">
        <f>_xlfn.CONCAT(VLOOKUP(Table2[[#This Row],[ID]], 'Full Data'!$C$2:$S$1469, 16, FALSE), " - ",VLOOKUP(Table2[[#This Row],[ID]], 'Full Data'!$C$2:$S$1469, 17, FALSE))</f>
        <v xml:space="preserve"> - </v>
      </c>
      <c r="O309" t="str">
        <f>IF(VLOOKUP(Table2[[#This Row],[ID]], 'Full Data'!$C$2:$S$1469, 14, FALSE)=0, "", VLOOKUP(Table2[[#This Row],[ID]], 'Full Data'!$C$2:$S$1469, 14, FALSE))</f>
        <v/>
      </c>
    </row>
    <row r="310" spans="1:15" x14ac:dyDescent="0.45">
      <c r="A310">
        <v>2021</v>
      </c>
      <c r="B310" t="s">
        <v>60</v>
      </c>
      <c r="C310" t="str">
        <f>_xlfn.CONCAT(Table2[[#This Row],[Team]],Table2[[#This Row],[year]])</f>
        <v>Liberty2021</v>
      </c>
      <c r="D310">
        <v>129.13999999999999</v>
      </c>
      <c r="E310" t="e">
        <f>_xlfn.RANK.EQ([1]!Table1[[#This Row],[recruiting_score]], $D$263:$D$389, 0)</f>
        <v>#VALUE!</v>
      </c>
      <c r="F310">
        <v>0.14000000000000001</v>
      </c>
      <c r="G310">
        <f>_xlfn.RANK.EQ(Table2[[#This Row],[transfer_portal_rating]], $F$263:$F$393, 0)</f>
        <v>70</v>
      </c>
      <c r="H310">
        <v>158.93</v>
      </c>
      <c r="J310">
        <v>389.6</v>
      </c>
      <c r="K310">
        <v>1594</v>
      </c>
      <c r="L310">
        <v>1651</v>
      </c>
      <c r="M310">
        <v>3.4019171302776701</v>
      </c>
      <c r="N310" t="str">
        <f>_xlfn.CONCAT(VLOOKUP(Table2[[#This Row],[ID]], 'Full Data'!$C$2:$S$1469, 16, FALSE), " - ",VLOOKUP(Table2[[#This Row],[ID]], 'Full Data'!$C$2:$S$1469, 17, FALSE))</f>
        <v xml:space="preserve"> - </v>
      </c>
      <c r="O310" t="str">
        <f>IF(VLOOKUP(Table2[[#This Row],[ID]], 'Full Data'!$C$2:$S$1469, 14, FALSE)=0, "", VLOOKUP(Table2[[#This Row],[ID]], 'Full Data'!$C$2:$S$1469, 14, FALSE))</f>
        <v/>
      </c>
    </row>
    <row r="311" spans="1:15" x14ac:dyDescent="0.45">
      <c r="A311">
        <v>2021</v>
      </c>
      <c r="B311" t="s">
        <v>61</v>
      </c>
      <c r="C311" t="str">
        <f>_xlfn.CONCAT(Table2[[#This Row],[Team]],Table2[[#This Row],[year]])</f>
        <v>Louisiana2021</v>
      </c>
      <c r="D311">
        <v>154.78</v>
      </c>
      <c r="E311" t="e">
        <f>_xlfn.RANK.EQ([1]!Table1[[#This Row],[recruiting_score]], $D$263:$D$389, 0)</f>
        <v>#VALUE!</v>
      </c>
      <c r="F311">
        <v>0.26888888888888901</v>
      </c>
      <c r="G311">
        <f>_xlfn.RANK.EQ(Table2[[#This Row],[transfer_portal_rating]], $F$263:$F$393, 0)</f>
        <v>46</v>
      </c>
      <c r="H311">
        <v>378.95</v>
      </c>
      <c r="J311">
        <v>248</v>
      </c>
      <c r="K311">
        <v>1717</v>
      </c>
      <c r="L311">
        <v>1831</v>
      </c>
      <c r="M311">
        <v>5.7039597809230198</v>
      </c>
      <c r="N311" t="str">
        <f>_xlfn.CONCAT(VLOOKUP(Table2[[#This Row],[ID]], 'Full Data'!$C$2:$S$1469, 16, FALSE), " - ",VLOOKUP(Table2[[#This Row],[ID]], 'Full Data'!$C$2:$S$1469, 17, FALSE))</f>
        <v xml:space="preserve"> - </v>
      </c>
      <c r="O311" t="str">
        <f>IF(VLOOKUP(Table2[[#This Row],[ID]], 'Full Data'!$C$2:$S$1469, 14, FALSE)=0, "", VLOOKUP(Table2[[#This Row],[ID]], 'Full Data'!$C$2:$S$1469, 14, FALSE))</f>
        <v/>
      </c>
    </row>
    <row r="312" spans="1:15" x14ac:dyDescent="0.45">
      <c r="A312">
        <v>2021</v>
      </c>
      <c r="B312" t="s">
        <v>62</v>
      </c>
      <c r="C312" t="str">
        <f>_xlfn.CONCAT(Table2[[#This Row],[Team]],Table2[[#This Row],[year]])</f>
        <v>Louisiana Monroe2021</v>
      </c>
      <c r="D312">
        <v>127.64</v>
      </c>
      <c r="E312" t="e">
        <f>_xlfn.RANK.EQ([1]!Table1[[#This Row],[recruiting_score]], $D$263:$D$389, 0)</f>
        <v>#VALUE!</v>
      </c>
      <c r="F312">
        <v>-5.9047619047619099E-2</v>
      </c>
      <c r="G312">
        <f>_xlfn.RANK.EQ(Table2[[#This Row],[transfer_portal_rating]], $F$263:$F$393, 0)</f>
        <v>113</v>
      </c>
      <c r="H312">
        <v>286.74</v>
      </c>
      <c r="J312">
        <v>149.1</v>
      </c>
      <c r="K312">
        <v>902</v>
      </c>
      <c r="L312">
        <v>1061</v>
      </c>
      <c r="M312">
        <v>-14.447802197417801</v>
      </c>
      <c r="N312" t="str">
        <f>_xlfn.CONCAT(VLOOKUP(Table2[[#This Row],[ID]], 'Full Data'!$C$2:$S$1469, 16, FALSE), " - ",VLOOKUP(Table2[[#This Row],[ID]], 'Full Data'!$C$2:$S$1469, 17, FALSE))</f>
        <v xml:space="preserve"> - </v>
      </c>
      <c r="O312" t="str">
        <f>IF(VLOOKUP(Table2[[#This Row],[ID]], 'Full Data'!$C$2:$S$1469, 14, FALSE)=0, "", VLOOKUP(Table2[[#This Row],[ID]], 'Full Data'!$C$2:$S$1469, 14, FALSE))</f>
        <v/>
      </c>
    </row>
    <row r="313" spans="1:15" x14ac:dyDescent="0.45">
      <c r="A313">
        <v>2021</v>
      </c>
      <c r="B313" t="s">
        <v>63</v>
      </c>
      <c r="C313" t="str">
        <f>_xlfn.CONCAT(Table2[[#This Row],[Team]],Table2[[#This Row],[year]])</f>
        <v>Louisiana Tech2021</v>
      </c>
      <c r="D313">
        <v>108.45</v>
      </c>
      <c r="E313" t="e">
        <f>_xlfn.RANK.EQ([1]!Table1[[#This Row],[recruiting_score]], $D$263:$D$389, 0)</f>
        <v>#VALUE!</v>
      </c>
      <c r="F313">
        <v>0.107676767676768</v>
      </c>
      <c r="G313">
        <f>_xlfn.RANK.EQ(Table2[[#This Row],[transfer_portal_rating]], $F$263:$F$393, 0)</f>
        <v>78</v>
      </c>
      <c r="H313">
        <v>467.46</v>
      </c>
      <c r="J313">
        <v>126.5</v>
      </c>
      <c r="K313">
        <v>1256</v>
      </c>
      <c r="L313">
        <v>1202</v>
      </c>
      <c r="M313">
        <v>-7.8140568305682097</v>
      </c>
      <c r="N313" t="str">
        <f>_xlfn.CONCAT(VLOOKUP(Table2[[#This Row],[ID]], 'Full Data'!$C$2:$S$1469, 16, FALSE), " - ",VLOOKUP(Table2[[#This Row],[ID]], 'Full Data'!$C$2:$S$1469, 17, FALSE))</f>
        <v xml:space="preserve"> - </v>
      </c>
      <c r="O313" t="str">
        <f>IF(VLOOKUP(Table2[[#This Row],[ID]], 'Full Data'!$C$2:$S$1469, 14, FALSE)=0, "", VLOOKUP(Table2[[#This Row],[ID]], 'Full Data'!$C$2:$S$1469, 14, FALSE))</f>
        <v/>
      </c>
    </row>
    <row r="314" spans="1:15" x14ac:dyDescent="0.45">
      <c r="A314">
        <v>2021</v>
      </c>
      <c r="B314" t="s">
        <v>64</v>
      </c>
      <c r="C314" t="str">
        <f>_xlfn.CONCAT(Table2[[#This Row],[Team]],Table2[[#This Row],[year]])</f>
        <v>Louisville2021</v>
      </c>
      <c r="D314">
        <v>198.01</v>
      </c>
      <c r="E314" t="e">
        <f>_xlfn.RANK.EQ([1]!Table1[[#This Row],[recruiting_score]], $D$263:$D$389, 0)</f>
        <v>#VALUE!</v>
      </c>
      <c r="F314">
        <v>0.27916666666666701</v>
      </c>
      <c r="G314">
        <f>_xlfn.RANK.EQ(Table2[[#This Row],[transfer_portal_rating]], $F$263:$F$393, 0)</f>
        <v>42</v>
      </c>
      <c r="H314">
        <v>621.82000000000005</v>
      </c>
      <c r="J314">
        <v>253.4</v>
      </c>
      <c r="K314">
        <v>1589</v>
      </c>
      <c r="L314">
        <v>1602</v>
      </c>
      <c r="M314">
        <v>8.1240589491785897</v>
      </c>
      <c r="N314" t="str">
        <f>_xlfn.CONCAT(VLOOKUP(Table2[[#This Row],[ID]], 'Full Data'!$C$2:$S$1469, 16, FALSE), " - ",VLOOKUP(Table2[[#This Row],[ID]], 'Full Data'!$C$2:$S$1469, 17, FALSE))</f>
        <v xml:space="preserve"> - </v>
      </c>
      <c r="O314" t="str">
        <f>IF(VLOOKUP(Table2[[#This Row],[ID]], 'Full Data'!$C$2:$S$1469, 14, FALSE)=0, "", VLOOKUP(Table2[[#This Row],[ID]], 'Full Data'!$C$2:$S$1469, 14, FALSE))</f>
        <v/>
      </c>
    </row>
    <row r="315" spans="1:15" x14ac:dyDescent="0.45">
      <c r="A315">
        <v>2021</v>
      </c>
      <c r="B315" t="s">
        <v>65</v>
      </c>
      <c r="C315" t="str">
        <f>_xlfn.CONCAT(Table2[[#This Row],[Team]],Table2[[#This Row],[year]])</f>
        <v>LSU2021</v>
      </c>
      <c r="D315">
        <v>291.37</v>
      </c>
      <c r="E315" t="e">
        <f>_xlfn.RANK.EQ([1]!Table1[[#This Row],[recruiting_score]], $D$263:$D$389, 0)</f>
        <v>#VALUE!</v>
      </c>
      <c r="F315">
        <v>0.217857142857143</v>
      </c>
      <c r="G315">
        <f>_xlfn.RANK.EQ(Table2[[#This Row],[transfer_portal_rating]], $F$263:$F$393, 0)</f>
        <v>56</v>
      </c>
      <c r="H315">
        <v>873.23</v>
      </c>
      <c r="J315">
        <v>200.4</v>
      </c>
      <c r="K315">
        <v>1756</v>
      </c>
      <c r="L315">
        <v>1557</v>
      </c>
      <c r="M315">
        <v>5.4361245473261901</v>
      </c>
      <c r="N315" t="str">
        <f>_xlfn.CONCAT(VLOOKUP(Table2[[#This Row],[ID]], 'Full Data'!$C$2:$S$1469, 16, FALSE), " - ",VLOOKUP(Table2[[#This Row],[ID]], 'Full Data'!$C$2:$S$1469, 17, FALSE))</f>
        <v xml:space="preserve"> - </v>
      </c>
      <c r="O315" t="str">
        <f>IF(VLOOKUP(Table2[[#This Row],[ID]], 'Full Data'!$C$2:$S$1469, 14, FALSE)=0, "", VLOOKUP(Table2[[#This Row],[ID]], 'Full Data'!$C$2:$S$1469, 14, FALSE))</f>
        <v/>
      </c>
    </row>
    <row r="316" spans="1:15" x14ac:dyDescent="0.45">
      <c r="A316">
        <v>2021</v>
      </c>
      <c r="B316" t="s">
        <v>66</v>
      </c>
      <c r="C316" t="str">
        <f>_xlfn.CONCAT(Table2[[#This Row],[Team]],Table2[[#This Row],[year]])</f>
        <v>Marshall2021</v>
      </c>
      <c r="D316">
        <v>101.55</v>
      </c>
      <c r="E316" t="e">
        <f>_xlfn.RANK.EQ([1]!Table1[[#This Row],[recruiting_score]], $D$263:$D$389, 0)</f>
        <v>#VALUE!</v>
      </c>
      <c r="F316">
        <v>0.13307692307692301</v>
      </c>
      <c r="G316">
        <f>_xlfn.RANK.EQ(Table2[[#This Row],[transfer_portal_rating]], $F$263:$F$393, 0)</f>
        <v>73</v>
      </c>
      <c r="H316">
        <v>408.98</v>
      </c>
      <c r="J316">
        <v>175.8</v>
      </c>
      <c r="K316">
        <v>1552</v>
      </c>
      <c r="L316">
        <v>1573</v>
      </c>
      <c r="M316">
        <v>3.6655715251005798</v>
      </c>
      <c r="N316" t="str">
        <f>_xlfn.CONCAT(VLOOKUP(Table2[[#This Row],[ID]], 'Full Data'!$C$2:$S$1469, 16, FALSE), " - ",VLOOKUP(Table2[[#This Row],[ID]], 'Full Data'!$C$2:$S$1469, 17, FALSE))</f>
        <v xml:space="preserve"> - </v>
      </c>
      <c r="O316" t="str">
        <f>IF(VLOOKUP(Table2[[#This Row],[ID]], 'Full Data'!$C$2:$S$1469, 14, FALSE)=0, "", VLOOKUP(Table2[[#This Row],[ID]], 'Full Data'!$C$2:$S$1469, 14, FALSE))</f>
        <v/>
      </c>
    </row>
    <row r="317" spans="1:15" x14ac:dyDescent="0.45">
      <c r="A317">
        <v>2021</v>
      </c>
      <c r="B317" t="s">
        <v>67</v>
      </c>
      <c r="C317" t="str">
        <f>_xlfn.CONCAT(Table2[[#This Row],[Team]],Table2[[#This Row],[year]])</f>
        <v>Maryland2021</v>
      </c>
      <c r="D317">
        <v>230.29</v>
      </c>
      <c r="E317" t="e">
        <f>_xlfn.RANK.EQ([1]!Table1[[#This Row],[recruiting_score]], $D$263:$D$389, 0)</f>
        <v>#VALUE!</v>
      </c>
      <c r="F317">
        <v>0.56399999999999995</v>
      </c>
      <c r="G317">
        <f>_xlfn.RANK.EQ(Table2[[#This Row],[transfer_portal_rating]], $F$263:$F$393, 0)</f>
        <v>10</v>
      </c>
      <c r="H317">
        <v>646.29</v>
      </c>
      <c r="J317">
        <v>120.3</v>
      </c>
      <c r="K317">
        <v>1320</v>
      </c>
      <c r="L317">
        <v>1495</v>
      </c>
      <c r="M317">
        <v>-4.79762843937851</v>
      </c>
      <c r="N317" t="str">
        <f>_xlfn.CONCAT(VLOOKUP(Table2[[#This Row],[ID]], 'Full Data'!$C$2:$S$1469, 16, FALSE), " - ",VLOOKUP(Table2[[#This Row],[ID]], 'Full Data'!$C$2:$S$1469, 17, FALSE))</f>
        <v xml:space="preserve"> - </v>
      </c>
      <c r="O317" t="str">
        <f>IF(VLOOKUP(Table2[[#This Row],[ID]], 'Full Data'!$C$2:$S$1469, 14, FALSE)=0, "", VLOOKUP(Table2[[#This Row],[ID]], 'Full Data'!$C$2:$S$1469, 14, FALSE))</f>
        <v/>
      </c>
    </row>
    <row r="318" spans="1:15" x14ac:dyDescent="0.45">
      <c r="A318">
        <v>2021</v>
      </c>
      <c r="B318" t="s">
        <v>68</v>
      </c>
      <c r="C318" t="str">
        <f>_xlfn.CONCAT(Table2[[#This Row],[Team]],Table2[[#This Row],[year]])</f>
        <v>Memphis2021</v>
      </c>
      <c r="D318">
        <v>187.31</v>
      </c>
      <c r="E318" t="e">
        <f>_xlfn.RANK.EQ([1]!Table1[[#This Row],[recruiting_score]], $D$263:$D$389, 0)</f>
        <v>#VALUE!</v>
      </c>
      <c r="F318">
        <v>0.214230769230769</v>
      </c>
      <c r="G318">
        <f>_xlfn.RANK.EQ(Table2[[#This Row],[transfer_portal_rating]], $F$263:$F$393, 0)</f>
        <v>58</v>
      </c>
      <c r="H318">
        <v>587.16999999999996</v>
      </c>
      <c r="J318">
        <v>144.9</v>
      </c>
      <c r="K318">
        <v>1582</v>
      </c>
      <c r="L318">
        <v>1485</v>
      </c>
      <c r="M318">
        <v>-3.0455270546467701</v>
      </c>
      <c r="N318" t="str">
        <f>_xlfn.CONCAT(VLOOKUP(Table2[[#This Row],[ID]], 'Full Data'!$C$2:$S$1469, 16, FALSE), " - ",VLOOKUP(Table2[[#This Row],[ID]], 'Full Data'!$C$2:$S$1469, 17, FALSE))</f>
        <v xml:space="preserve"> - </v>
      </c>
      <c r="O318" t="str">
        <f>IF(VLOOKUP(Table2[[#This Row],[ID]], 'Full Data'!$C$2:$S$1469, 14, FALSE)=0, "", VLOOKUP(Table2[[#This Row],[ID]], 'Full Data'!$C$2:$S$1469, 14, FALSE))</f>
        <v/>
      </c>
    </row>
    <row r="319" spans="1:15" x14ac:dyDescent="0.45">
      <c r="A319">
        <v>2021</v>
      </c>
      <c r="B319" t="s">
        <v>69</v>
      </c>
      <c r="C319" t="str">
        <f>_xlfn.CONCAT(Table2[[#This Row],[Team]],Table2[[#This Row],[year]])</f>
        <v>Miami2021</v>
      </c>
      <c r="D319">
        <v>263.12</v>
      </c>
      <c r="E319" t="e">
        <f>_xlfn.RANK.EQ([1]!Table1[[#This Row],[recruiting_score]], $D$263:$D$389, 0)</f>
        <v>#VALUE!</v>
      </c>
      <c r="F319">
        <v>0.73583333333333301</v>
      </c>
      <c r="G319">
        <f>_xlfn.RANK.EQ(Table2[[#This Row],[transfer_portal_rating]], $F$263:$F$393, 0)</f>
        <v>5</v>
      </c>
      <c r="H319">
        <v>822.41</v>
      </c>
      <c r="J319">
        <v>333.5</v>
      </c>
      <c r="K319">
        <v>1660</v>
      </c>
      <c r="L319">
        <v>1606</v>
      </c>
      <c r="M319">
        <v>2.87705381478755</v>
      </c>
      <c r="N319" t="str">
        <f>_xlfn.CONCAT(VLOOKUP(Table2[[#This Row],[ID]], 'Full Data'!$C$2:$S$1469, 16, FALSE), " - ",VLOOKUP(Table2[[#This Row],[ID]], 'Full Data'!$C$2:$S$1469, 17, FALSE))</f>
        <v xml:space="preserve"> - </v>
      </c>
      <c r="O319" t="str">
        <f>IF(VLOOKUP(Table2[[#This Row],[ID]], 'Full Data'!$C$2:$S$1469, 14, FALSE)=0, "", VLOOKUP(Table2[[#This Row],[ID]], 'Full Data'!$C$2:$S$1469, 14, FALSE))</f>
        <v/>
      </c>
    </row>
    <row r="320" spans="1:15" x14ac:dyDescent="0.45">
      <c r="A320">
        <v>2021</v>
      </c>
      <c r="B320" t="s">
        <v>70</v>
      </c>
      <c r="C320" t="str">
        <f>_xlfn.CONCAT(Table2[[#This Row],[Team]],Table2[[#This Row],[year]])</f>
        <v>Miami (OH)2021</v>
      </c>
      <c r="D320">
        <v>146.03</v>
      </c>
      <c r="E320" t="e">
        <f>_xlfn.RANK.EQ([1]!Table1[[#This Row],[recruiting_score]], $D$263:$D$389, 0)</f>
        <v>#VALUE!</v>
      </c>
      <c r="F320">
        <v>-8.3000000000000004E-2</v>
      </c>
      <c r="G320">
        <f>_xlfn.RANK.EQ(Table2[[#This Row],[transfer_portal_rating]], $F$263:$F$393, 0)</f>
        <v>117</v>
      </c>
      <c r="H320">
        <v>259.14</v>
      </c>
      <c r="J320">
        <v>55.6</v>
      </c>
      <c r="K320">
        <v>1389</v>
      </c>
      <c r="L320">
        <v>1525</v>
      </c>
      <c r="M320">
        <v>-1.92343929827716</v>
      </c>
      <c r="N320" t="str">
        <f>_xlfn.CONCAT(VLOOKUP(Table2[[#This Row],[ID]], 'Full Data'!$C$2:$S$1469, 16, FALSE), " - ",VLOOKUP(Table2[[#This Row],[ID]], 'Full Data'!$C$2:$S$1469, 17, FALSE))</f>
        <v xml:space="preserve"> - </v>
      </c>
      <c r="O320" t="str">
        <f>IF(VLOOKUP(Table2[[#This Row],[ID]], 'Full Data'!$C$2:$S$1469, 14, FALSE)=0, "", VLOOKUP(Table2[[#This Row],[ID]], 'Full Data'!$C$2:$S$1469, 14, FALSE))</f>
        <v/>
      </c>
    </row>
    <row r="321" spans="1:15" x14ac:dyDescent="0.45">
      <c r="A321">
        <v>2021</v>
      </c>
      <c r="B321" t="s">
        <v>71</v>
      </c>
      <c r="C321" t="str">
        <f>_xlfn.CONCAT(Table2[[#This Row],[Team]],Table2[[#This Row],[year]])</f>
        <v>Michigan2021</v>
      </c>
      <c r="D321">
        <v>268.77</v>
      </c>
      <c r="E321" t="e">
        <f>_xlfn.RANK.EQ([1]!Table1[[#This Row],[recruiting_score]], $D$263:$D$389, 0)</f>
        <v>#VALUE!</v>
      </c>
      <c r="F321">
        <v>0.26500000000000001</v>
      </c>
      <c r="G321">
        <f>_xlfn.RANK.EQ(Table2[[#This Row],[transfer_portal_rating]], $F$263:$F$393, 0)</f>
        <v>48</v>
      </c>
      <c r="H321">
        <v>832.65</v>
      </c>
      <c r="J321">
        <v>95.6</v>
      </c>
      <c r="K321">
        <v>1636</v>
      </c>
      <c r="L321">
        <v>2022</v>
      </c>
      <c r="M321">
        <v>18.290987931159702</v>
      </c>
      <c r="N321" t="str">
        <f>_xlfn.CONCAT(VLOOKUP(Table2[[#This Row],[ID]], 'Full Data'!$C$2:$S$1469, 16, FALSE), " - ",VLOOKUP(Table2[[#This Row],[ID]], 'Full Data'!$C$2:$S$1469, 17, FALSE))</f>
        <v xml:space="preserve"> - </v>
      </c>
      <c r="O321" t="str">
        <f>IF(VLOOKUP(Table2[[#This Row],[ID]], 'Full Data'!$C$2:$S$1469, 14, FALSE)=0, "", VLOOKUP(Table2[[#This Row],[ID]], 'Full Data'!$C$2:$S$1469, 14, FALSE))</f>
        <v/>
      </c>
    </row>
    <row r="322" spans="1:15" x14ac:dyDescent="0.45">
      <c r="A322">
        <v>2021</v>
      </c>
      <c r="B322" t="s">
        <v>72</v>
      </c>
      <c r="C322" t="str">
        <f>_xlfn.CONCAT(Table2[[#This Row],[Team]],Table2[[#This Row],[year]])</f>
        <v>Michigan State2021</v>
      </c>
      <c r="D322">
        <v>190.6</v>
      </c>
      <c r="E322" t="e">
        <f>_xlfn.RANK.EQ([1]!Table1[[#This Row],[recruiting_score]], $D$263:$D$389, 0)</f>
        <v>#VALUE!</v>
      </c>
      <c r="F322">
        <v>0.31738095238095199</v>
      </c>
      <c r="G322">
        <f>_xlfn.RANK.EQ(Table2[[#This Row],[transfer_portal_rating]], $F$263:$F$393, 0)</f>
        <v>32</v>
      </c>
      <c r="H322">
        <v>673.43</v>
      </c>
      <c r="J322">
        <v>69.900000000000006</v>
      </c>
      <c r="K322">
        <v>1386</v>
      </c>
      <c r="L322">
        <v>1595</v>
      </c>
      <c r="M322">
        <v>11.133051549554301</v>
      </c>
      <c r="N322" t="str">
        <f>_xlfn.CONCAT(VLOOKUP(Table2[[#This Row],[ID]], 'Full Data'!$C$2:$S$1469, 16, FALSE), " - ",VLOOKUP(Table2[[#This Row],[ID]], 'Full Data'!$C$2:$S$1469, 17, FALSE))</f>
        <v xml:space="preserve"> - </v>
      </c>
      <c r="O322" t="str">
        <f>IF(VLOOKUP(Table2[[#This Row],[ID]], 'Full Data'!$C$2:$S$1469, 14, FALSE)=0, "", VLOOKUP(Table2[[#This Row],[ID]], 'Full Data'!$C$2:$S$1469, 14, FALSE))</f>
        <v/>
      </c>
    </row>
    <row r="323" spans="1:15" x14ac:dyDescent="0.45">
      <c r="A323">
        <v>2021</v>
      </c>
      <c r="B323" t="s">
        <v>73</v>
      </c>
      <c r="C323" t="str">
        <f>_xlfn.CONCAT(Table2[[#This Row],[Team]],Table2[[#This Row],[year]])</f>
        <v>Middle Tennessee2021</v>
      </c>
      <c r="D323">
        <v>107.22</v>
      </c>
      <c r="E323" t="e">
        <f>_xlfn.RANK.EQ([1]!Table1[[#This Row],[recruiting_score]], $D$263:$D$389, 0)</f>
        <v>#VALUE!</v>
      </c>
      <c r="F323">
        <v>0.27</v>
      </c>
      <c r="G323">
        <f>_xlfn.RANK.EQ(Table2[[#This Row],[transfer_portal_rating]], $F$263:$F$393, 0)</f>
        <v>44</v>
      </c>
      <c r="H323">
        <v>405.4</v>
      </c>
      <c r="J323">
        <v>136.69999999999999</v>
      </c>
      <c r="K323">
        <v>1222</v>
      </c>
      <c r="L323">
        <v>1418</v>
      </c>
      <c r="M323">
        <v>-8.2018880609257607</v>
      </c>
      <c r="N323" t="str">
        <f>_xlfn.CONCAT(VLOOKUP(Table2[[#This Row],[ID]], 'Full Data'!$C$2:$S$1469, 16, FALSE), " - ",VLOOKUP(Table2[[#This Row],[ID]], 'Full Data'!$C$2:$S$1469, 17, FALSE))</f>
        <v xml:space="preserve"> - </v>
      </c>
      <c r="O323" t="str">
        <f>IF(VLOOKUP(Table2[[#This Row],[ID]], 'Full Data'!$C$2:$S$1469, 14, FALSE)=0, "", VLOOKUP(Table2[[#This Row],[ID]], 'Full Data'!$C$2:$S$1469, 14, FALSE))</f>
        <v/>
      </c>
    </row>
    <row r="324" spans="1:15" x14ac:dyDescent="0.45">
      <c r="A324">
        <v>2021</v>
      </c>
      <c r="B324" t="s">
        <v>74</v>
      </c>
      <c r="C324" t="str">
        <f>_xlfn.CONCAT(Table2[[#This Row],[Team]],Table2[[#This Row],[year]])</f>
        <v>Minnesota2021</v>
      </c>
      <c r="D324">
        <v>199.4</v>
      </c>
      <c r="E324" t="e">
        <f>_xlfn.RANK.EQ([1]!Table1[[#This Row],[recruiting_score]], $D$263:$D$389, 0)</f>
        <v>#VALUE!</v>
      </c>
      <c r="F324">
        <v>0.52142857142857102</v>
      </c>
      <c r="G324">
        <f>_xlfn.RANK.EQ(Table2[[#This Row],[transfer_portal_rating]], $F$263:$F$393, 0)</f>
        <v>12</v>
      </c>
      <c r="H324">
        <v>594.70000000000005</v>
      </c>
      <c r="J324">
        <v>183.9</v>
      </c>
      <c r="K324">
        <v>1628</v>
      </c>
      <c r="L324">
        <v>1709</v>
      </c>
      <c r="M324">
        <v>6.8171161162208298</v>
      </c>
      <c r="N324" t="str">
        <f>_xlfn.CONCAT(VLOOKUP(Table2[[#This Row],[ID]], 'Full Data'!$C$2:$S$1469, 16, FALSE), " - ",VLOOKUP(Table2[[#This Row],[ID]], 'Full Data'!$C$2:$S$1469, 17, FALSE))</f>
        <v xml:space="preserve"> - </v>
      </c>
      <c r="O324" t="str">
        <f>IF(VLOOKUP(Table2[[#This Row],[ID]], 'Full Data'!$C$2:$S$1469, 14, FALSE)=0, "", VLOOKUP(Table2[[#This Row],[ID]], 'Full Data'!$C$2:$S$1469, 14, FALSE))</f>
        <v/>
      </c>
    </row>
    <row r="325" spans="1:15" x14ac:dyDescent="0.45">
      <c r="A325">
        <v>2021</v>
      </c>
      <c r="B325" t="s">
        <v>75</v>
      </c>
      <c r="C325" t="str">
        <f>_xlfn.CONCAT(Table2[[#This Row],[Team]],Table2[[#This Row],[year]])</f>
        <v>Mississippi State2021</v>
      </c>
      <c r="D325">
        <v>210.6</v>
      </c>
      <c r="E325" t="e">
        <f>_xlfn.RANK.EQ([1]!Table1[[#This Row],[recruiting_score]], $D$263:$D$389, 0)</f>
        <v>#VALUE!</v>
      </c>
      <c r="F325">
        <v>0.23465909090909101</v>
      </c>
      <c r="G325">
        <f>_xlfn.RANK.EQ(Table2[[#This Row],[transfer_portal_rating]], $F$263:$F$393, 0)</f>
        <v>52</v>
      </c>
      <c r="H325">
        <v>739.3</v>
      </c>
      <c r="J325">
        <v>152.9</v>
      </c>
      <c r="K325">
        <v>1519</v>
      </c>
      <c r="L325">
        <v>1530</v>
      </c>
      <c r="M325">
        <v>8.9431682253144302</v>
      </c>
      <c r="N325" t="str">
        <f>_xlfn.CONCAT(VLOOKUP(Table2[[#This Row],[ID]], 'Full Data'!$C$2:$S$1469, 16, FALSE), " - ",VLOOKUP(Table2[[#This Row],[ID]], 'Full Data'!$C$2:$S$1469, 17, FALSE))</f>
        <v xml:space="preserve"> - </v>
      </c>
      <c r="O325" t="str">
        <f>IF(VLOOKUP(Table2[[#This Row],[ID]], 'Full Data'!$C$2:$S$1469, 14, FALSE)=0, "", VLOOKUP(Table2[[#This Row],[ID]], 'Full Data'!$C$2:$S$1469, 14, FALSE))</f>
        <v/>
      </c>
    </row>
    <row r="326" spans="1:15" x14ac:dyDescent="0.45">
      <c r="A326">
        <v>2021</v>
      </c>
      <c r="B326" t="s">
        <v>76</v>
      </c>
      <c r="C326" t="str">
        <f>_xlfn.CONCAT(Table2[[#This Row],[Team]],Table2[[#This Row],[year]])</f>
        <v>Missouri2021</v>
      </c>
      <c r="D326">
        <v>210.28</v>
      </c>
      <c r="E326" t="e">
        <f>_xlfn.RANK.EQ([1]!Table1[[#This Row],[recruiting_score]], $D$263:$D$389, 0)</f>
        <v>#VALUE!</v>
      </c>
      <c r="F326">
        <v>0.72276190476190505</v>
      </c>
      <c r="G326">
        <f>_xlfn.RANK.EQ(Table2[[#This Row],[transfer_portal_rating]], $F$263:$F$393, 0)</f>
        <v>6</v>
      </c>
      <c r="H326">
        <v>627.24</v>
      </c>
      <c r="J326">
        <v>243.4</v>
      </c>
      <c r="K326">
        <v>1504</v>
      </c>
      <c r="L326">
        <v>1356</v>
      </c>
      <c r="M326">
        <v>-2.2330446313350798</v>
      </c>
      <c r="N326" t="str">
        <f>_xlfn.CONCAT(VLOOKUP(Table2[[#This Row],[ID]], 'Full Data'!$C$2:$S$1469, 16, FALSE), " - ",VLOOKUP(Table2[[#This Row],[ID]], 'Full Data'!$C$2:$S$1469, 17, FALSE))</f>
        <v xml:space="preserve"> - </v>
      </c>
      <c r="O326" t="str">
        <f>IF(VLOOKUP(Table2[[#This Row],[ID]], 'Full Data'!$C$2:$S$1469, 14, FALSE)=0, "", VLOOKUP(Table2[[#This Row],[ID]], 'Full Data'!$C$2:$S$1469, 14, FALSE))</f>
        <v/>
      </c>
    </row>
    <row r="327" spans="1:15" x14ac:dyDescent="0.45">
      <c r="A327">
        <v>2021</v>
      </c>
      <c r="B327" t="s">
        <v>77</v>
      </c>
      <c r="C327" t="str">
        <f>_xlfn.CONCAT(Table2[[#This Row],[Team]],Table2[[#This Row],[year]])</f>
        <v>Navy2021</v>
      </c>
      <c r="D327">
        <v>131.51</v>
      </c>
      <c r="E327" t="e">
        <f>_xlfn.RANK.EQ([1]!Table1[[#This Row],[recruiting_score]], $D$263:$D$389, 0)</f>
        <v>#VALUE!</v>
      </c>
      <c r="F327">
        <v>0</v>
      </c>
      <c r="G327">
        <f>_xlfn.RANK.EQ(Table2[[#This Row],[transfer_portal_rating]], $F$263:$F$393, 0)</f>
        <v>88</v>
      </c>
      <c r="H327">
        <v>266.19</v>
      </c>
      <c r="J327">
        <v>44.3</v>
      </c>
      <c r="K327">
        <v>1320</v>
      </c>
      <c r="L327">
        <v>1355</v>
      </c>
      <c r="M327">
        <v>-5.54587801424967</v>
      </c>
      <c r="N327" t="str">
        <f>_xlfn.CONCAT(VLOOKUP(Table2[[#This Row],[ID]], 'Full Data'!$C$2:$S$1469, 16, FALSE), " - ",VLOOKUP(Table2[[#This Row],[ID]], 'Full Data'!$C$2:$S$1469, 17, FALSE))</f>
        <v xml:space="preserve"> - </v>
      </c>
      <c r="O327" t="str">
        <f>IF(VLOOKUP(Table2[[#This Row],[ID]], 'Full Data'!$C$2:$S$1469, 14, FALSE)=0, "", VLOOKUP(Table2[[#This Row],[ID]], 'Full Data'!$C$2:$S$1469, 14, FALSE))</f>
        <v/>
      </c>
    </row>
    <row r="328" spans="1:15" x14ac:dyDescent="0.45">
      <c r="A328">
        <v>2021</v>
      </c>
      <c r="B328" t="s">
        <v>78</v>
      </c>
      <c r="C328" t="str">
        <f>_xlfn.CONCAT(Table2[[#This Row],[Team]],Table2[[#This Row],[year]])</f>
        <v>NC State2021</v>
      </c>
      <c r="D328">
        <v>202.42</v>
      </c>
      <c r="E328" t="e">
        <f>_xlfn.RANK.EQ([1]!Table1[[#This Row],[recruiting_score]], $D$263:$D$389, 0)</f>
        <v>#VALUE!</v>
      </c>
      <c r="F328">
        <v>0.46681818181818202</v>
      </c>
      <c r="G328">
        <f>_xlfn.RANK.EQ(Table2[[#This Row],[transfer_portal_rating]], $F$263:$F$393, 0)</f>
        <v>16</v>
      </c>
      <c r="H328">
        <v>680.31</v>
      </c>
      <c r="J328">
        <v>264.7</v>
      </c>
      <c r="K328">
        <v>1440</v>
      </c>
      <c r="L328">
        <v>1699</v>
      </c>
      <c r="M328">
        <v>13.5258197508163</v>
      </c>
      <c r="N328" t="str">
        <f>_xlfn.CONCAT(VLOOKUP(Table2[[#This Row],[ID]], 'Full Data'!$C$2:$S$1469, 16, FALSE), " - ",VLOOKUP(Table2[[#This Row],[ID]], 'Full Data'!$C$2:$S$1469, 17, FALSE))</f>
        <v xml:space="preserve"> - </v>
      </c>
      <c r="O328" t="str">
        <f>IF(VLOOKUP(Table2[[#This Row],[ID]], 'Full Data'!$C$2:$S$1469, 14, FALSE)=0, "", VLOOKUP(Table2[[#This Row],[ID]], 'Full Data'!$C$2:$S$1469, 14, FALSE))</f>
        <v/>
      </c>
    </row>
    <row r="329" spans="1:15" x14ac:dyDescent="0.45">
      <c r="A329">
        <v>2021</v>
      </c>
      <c r="B329" t="s">
        <v>79</v>
      </c>
      <c r="C329" t="str">
        <f>_xlfn.CONCAT(Table2[[#This Row],[Team]],Table2[[#This Row],[year]])</f>
        <v>Nebraska2021</v>
      </c>
      <c r="D329">
        <v>216.5</v>
      </c>
      <c r="E329" t="e">
        <f>_xlfn.RANK.EQ([1]!Table1[[#This Row],[recruiting_score]], $D$263:$D$389, 0)</f>
        <v>#VALUE!</v>
      </c>
      <c r="F329">
        <v>0.39822222222222198</v>
      </c>
      <c r="G329">
        <f>_xlfn.RANK.EQ(Table2[[#This Row],[transfer_portal_rating]], $F$263:$F$393, 0)</f>
        <v>21</v>
      </c>
      <c r="H329">
        <v>733.39</v>
      </c>
      <c r="J329">
        <v>122.1</v>
      </c>
      <c r="K329">
        <v>1505</v>
      </c>
      <c r="L329">
        <v>1704</v>
      </c>
      <c r="M329">
        <v>7.2596180048069803</v>
      </c>
      <c r="N329" t="str">
        <f>_xlfn.CONCAT(VLOOKUP(Table2[[#This Row],[ID]], 'Full Data'!$C$2:$S$1469, 16, FALSE), " - ",VLOOKUP(Table2[[#This Row],[ID]], 'Full Data'!$C$2:$S$1469, 17, FALSE))</f>
        <v xml:space="preserve"> - </v>
      </c>
      <c r="O329" t="str">
        <f>IF(VLOOKUP(Table2[[#This Row],[ID]], 'Full Data'!$C$2:$S$1469, 14, FALSE)=0, "", VLOOKUP(Table2[[#This Row],[ID]], 'Full Data'!$C$2:$S$1469, 14, FALSE))</f>
        <v/>
      </c>
    </row>
    <row r="330" spans="1:15" x14ac:dyDescent="0.45">
      <c r="A330">
        <v>2021</v>
      </c>
      <c r="B330" t="s">
        <v>80</v>
      </c>
      <c r="C330" t="str">
        <f>_xlfn.CONCAT(Table2[[#This Row],[Team]],Table2[[#This Row],[year]])</f>
        <v>Nevada2021</v>
      </c>
      <c r="D330">
        <v>146.32</v>
      </c>
      <c r="E330" t="e">
        <f>_xlfn.RANK.EQ([1]!Table1[[#This Row],[recruiting_score]], $D$263:$D$389, 0)</f>
        <v>#VALUE!</v>
      </c>
      <c r="F330">
        <v>0</v>
      </c>
      <c r="G330">
        <f>_xlfn.RANK.EQ(Table2[[#This Row],[transfer_portal_rating]], $F$263:$F$393, 0)</f>
        <v>88</v>
      </c>
      <c r="H330">
        <v>400.84</v>
      </c>
      <c r="J330">
        <v>354</v>
      </c>
      <c r="K330">
        <v>1482</v>
      </c>
      <c r="L330">
        <v>1597</v>
      </c>
      <c r="M330">
        <v>6.3066148098244597</v>
      </c>
      <c r="N330" t="str">
        <f>_xlfn.CONCAT(VLOOKUP(Table2[[#This Row],[ID]], 'Full Data'!$C$2:$S$1469, 16, FALSE), " - ",VLOOKUP(Table2[[#This Row],[ID]], 'Full Data'!$C$2:$S$1469, 17, FALSE))</f>
        <v xml:space="preserve"> - </v>
      </c>
      <c r="O330" t="str">
        <f>IF(VLOOKUP(Table2[[#This Row],[ID]], 'Full Data'!$C$2:$S$1469, 14, FALSE)=0, "", VLOOKUP(Table2[[#This Row],[ID]], 'Full Data'!$C$2:$S$1469, 14, FALSE))</f>
        <v/>
      </c>
    </row>
    <row r="331" spans="1:15" x14ac:dyDescent="0.45">
      <c r="A331">
        <v>2021</v>
      </c>
      <c r="B331" t="s">
        <v>81</v>
      </c>
      <c r="C331" t="str">
        <f>_xlfn.CONCAT(Table2[[#This Row],[Team]],Table2[[#This Row],[year]])</f>
        <v>New Mexico2021</v>
      </c>
      <c r="D331">
        <v>140.75</v>
      </c>
      <c r="E331" t="e">
        <f>_xlfn.RANK.EQ([1]!Table1[[#This Row],[recruiting_score]], $D$263:$D$389, 0)</f>
        <v>#VALUE!</v>
      </c>
      <c r="F331">
        <v>0</v>
      </c>
      <c r="G331">
        <f>_xlfn.RANK.EQ(Table2[[#This Row],[transfer_portal_rating]], $F$263:$F$393, 0)</f>
        <v>88</v>
      </c>
      <c r="H331">
        <v>340.16</v>
      </c>
      <c r="J331">
        <v>89.5</v>
      </c>
      <c r="K331">
        <v>1214</v>
      </c>
      <c r="L331">
        <v>1094</v>
      </c>
      <c r="M331">
        <v>-15.1352466970169</v>
      </c>
      <c r="N331" t="str">
        <f>_xlfn.CONCAT(VLOOKUP(Table2[[#This Row],[ID]], 'Full Data'!$C$2:$S$1469, 16, FALSE), " - ",VLOOKUP(Table2[[#This Row],[ID]], 'Full Data'!$C$2:$S$1469, 17, FALSE))</f>
        <v xml:space="preserve"> - </v>
      </c>
      <c r="O331" t="str">
        <f>IF(VLOOKUP(Table2[[#This Row],[ID]], 'Full Data'!$C$2:$S$1469, 14, FALSE)=0, "", VLOOKUP(Table2[[#This Row],[ID]], 'Full Data'!$C$2:$S$1469, 14, FALSE))</f>
        <v/>
      </c>
    </row>
    <row r="332" spans="1:15" x14ac:dyDescent="0.45">
      <c r="A332">
        <v>2021</v>
      </c>
      <c r="B332" t="s">
        <v>83</v>
      </c>
      <c r="C332" t="str">
        <f>_xlfn.CONCAT(Table2[[#This Row],[Team]],Table2[[#This Row],[year]])</f>
        <v>North Carolina2021</v>
      </c>
      <c r="D332">
        <v>253.91</v>
      </c>
      <c r="E332" t="e">
        <f>_xlfn.RANK.EQ([1]!Table1[[#This Row],[recruiting_score]], $D$263:$D$389, 0)</f>
        <v>#VALUE!</v>
      </c>
      <c r="F332">
        <v>0.71761904761904804</v>
      </c>
      <c r="G332">
        <f>_xlfn.RANK.EQ(Table2[[#This Row],[transfer_portal_rating]], $F$263:$F$393, 0)</f>
        <v>7</v>
      </c>
      <c r="H332">
        <v>740.19</v>
      </c>
      <c r="J332">
        <v>307.5</v>
      </c>
      <c r="K332">
        <v>1837</v>
      </c>
      <c r="L332">
        <v>1583</v>
      </c>
      <c r="M332">
        <v>4.6559188348960197</v>
      </c>
      <c r="N332" t="str">
        <f>_xlfn.CONCAT(VLOOKUP(Table2[[#This Row],[ID]], 'Full Data'!$C$2:$S$1469, 16, FALSE), " - ",VLOOKUP(Table2[[#This Row],[ID]], 'Full Data'!$C$2:$S$1469, 17, FALSE))</f>
        <v xml:space="preserve"> - </v>
      </c>
      <c r="O332" t="str">
        <f>IF(VLOOKUP(Table2[[#This Row],[ID]], 'Full Data'!$C$2:$S$1469, 14, FALSE)=0, "", VLOOKUP(Table2[[#This Row],[ID]], 'Full Data'!$C$2:$S$1469, 14, FALSE))</f>
        <v/>
      </c>
    </row>
    <row r="333" spans="1:15" x14ac:dyDescent="0.45">
      <c r="A333">
        <v>2021</v>
      </c>
      <c r="B333" t="s">
        <v>84</v>
      </c>
      <c r="C333" t="str">
        <f>_xlfn.CONCAT(Table2[[#This Row],[Team]],Table2[[#This Row],[year]])</f>
        <v>Northern Illinois2021</v>
      </c>
      <c r="D333">
        <v>142.59</v>
      </c>
      <c r="E333" t="e">
        <f>_xlfn.RANK.EQ([1]!Table1[[#This Row],[recruiting_score]], $D$263:$D$389, 0)</f>
        <v>#VALUE!</v>
      </c>
      <c r="F333">
        <v>0.8</v>
      </c>
      <c r="G333">
        <f>_xlfn.RANK.EQ(Table2[[#This Row],[transfer_portal_rating]], $F$263:$F$393, 0)</f>
        <v>3</v>
      </c>
      <c r="H333">
        <v>262.67</v>
      </c>
      <c r="J333">
        <v>74.900000000000006</v>
      </c>
      <c r="K333">
        <v>1206</v>
      </c>
      <c r="L333">
        <v>1314</v>
      </c>
      <c r="M333">
        <v>-5.98861906617672</v>
      </c>
      <c r="N333" t="str">
        <f>_xlfn.CONCAT(VLOOKUP(Table2[[#This Row],[ID]], 'Full Data'!$C$2:$S$1469, 16, FALSE), " - ",VLOOKUP(Table2[[#This Row],[ID]], 'Full Data'!$C$2:$S$1469, 17, FALSE))</f>
        <v xml:space="preserve"> - </v>
      </c>
      <c r="O333" t="str">
        <f>IF(VLOOKUP(Table2[[#This Row],[ID]], 'Full Data'!$C$2:$S$1469, 14, FALSE)=0, "", VLOOKUP(Table2[[#This Row],[ID]], 'Full Data'!$C$2:$S$1469, 14, FALSE))</f>
        <v/>
      </c>
    </row>
    <row r="334" spans="1:15" x14ac:dyDescent="0.45">
      <c r="A334">
        <v>2021</v>
      </c>
      <c r="B334" t="s">
        <v>85</v>
      </c>
      <c r="C334" t="str">
        <f>_xlfn.CONCAT(Table2[[#This Row],[Team]],Table2[[#This Row],[year]])</f>
        <v>North Texas2021</v>
      </c>
      <c r="D334">
        <v>153.88999999999999</v>
      </c>
      <c r="E334" t="e">
        <f>_xlfn.RANK.EQ([1]!Table1[[#This Row],[recruiting_score]], $D$263:$D$389, 0)</f>
        <v>#VALUE!</v>
      </c>
      <c r="F334">
        <v>-2.5741626794258399E-2</v>
      </c>
      <c r="G334">
        <f>_xlfn.RANK.EQ(Table2[[#This Row],[transfer_portal_rating]], $F$263:$F$393, 0)</f>
        <v>111</v>
      </c>
      <c r="H334">
        <v>415.68</v>
      </c>
      <c r="J334">
        <v>231.4</v>
      </c>
      <c r="K334">
        <v>1193</v>
      </c>
      <c r="L334">
        <v>1389</v>
      </c>
      <c r="M334">
        <v>-12.1288173054957</v>
      </c>
      <c r="N334" t="str">
        <f>_xlfn.CONCAT(VLOOKUP(Table2[[#This Row],[ID]], 'Full Data'!$C$2:$S$1469, 16, FALSE), " - ",VLOOKUP(Table2[[#This Row],[ID]], 'Full Data'!$C$2:$S$1469, 17, FALSE))</f>
        <v xml:space="preserve"> - </v>
      </c>
      <c r="O334" t="str">
        <f>IF(VLOOKUP(Table2[[#This Row],[ID]], 'Full Data'!$C$2:$S$1469, 14, FALSE)=0, "", VLOOKUP(Table2[[#This Row],[ID]], 'Full Data'!$C$2:$S$1469, 14, FALSE))</f>
        <v/>
      </c>
    </row>
    <row r="335" spans="1:15" x14ac:dyDescent="0.45">
      <c r="A335">
        <v>2021</v>
      </c>
      <c r="B335" t="s">
        <v>86</v>
      </c>
      <c r="C335" t="str">
        <f>_xlfn.CONCAT(Table2[[#This Row],[Team]],Table2[[#This Row],[year]])</f>
        <v>Northwestern2021</v>
      </c>
      <c r="D335">
        <v>184.3</v>
      </c>
      <c r="E335" t="e">
        <f>_xlfn.RANK.EQ([1]!Table1[[#This Row],[recruiting_score]], $D$263:$D$389, 0)</f>
        <v>#VALUE!</v>
      </c>
      <c r="F335">
        <v>-6.7678571428571394E-2</v>
      </c>
      <c r="G335">
        <f>_xlfn.RANK.EQ(Table2[[#This Row],[transfer_portal_rating]], $F$263:$F$393, 0)</f>
        <v>116</v>
      </c>
      <c r="H335">
        <v>629.84</v>
      </c>
      <c r="J335">
        <v>32.200000000000003</v>
      </c>
      <c r="K335">
        <v>1709</v>
      </c>
      <c r="L335">
        <v>1292</v>
      </c>
      <c r="M335">
        <v>-7.1568216252588996</v>
      </c>
      <c r="N335" t="str">
        <f>_xlfn.CONCAT(VLOOKUP(Table2[[#This Row],[ID]], 'Full Data'!$C$2:$S$1469, 16, FALSE), " - ",VLOOKUP(Table2[[#This Row],[ID]], 'Full Data'!$C$2:$S$1469, 17, FALSE))</f>
        <v xml:space="preserve"> - </v>
      </c>
      <c r="O335" t="str">
        <f>IF(VLOOKUP(Table2[[#This Row],[ID]], 'Full Data'!$C$2:$S$1469, 14, FALSE)=0, "", VLOOKUP(Table2[[#This Row],[ID]], 'Full Data'!$C$2:$S$1469, 14, FALSE))</f>
        <v/>
      </c>
    </row>
    <row r="336" spans="1:15" x14ac:dyDescent="0.45">
      <c r="A336">
        <v>2021</v>
      </c>
      <c r="B336" t="s">
        <v>87</v>
      </c>
      <c r="C336" t="str">
        <f>_xlfn.CONCAT(Table2[[#This Row],[Team]],Table2[[#This Row],[year]])</f>
        <v>Notre Dame2021</v>
      </c>
      <c r="D336">
        <v>269.14999999999998</v>
      </c>
      <c r="E336" t="e">
        <f>_xlfn.RANK.EQ([1]!Table1[[#This Row],[recruiting_score]], $D$263:$D$389, 0)</f>
        <v>#VALUE!</v>
      </c>
      <c r="F336">
        <v>0.139868421052632</v>
      </c>
      <c r="G336">
        <f>_xlfn.RANK.EQ(Table2[[#This Row],[transfer_portal_rating]], $F$263:$F$393, 0)</f>
        <v>71</v>
      </c>
      <c r="H336">
        <v>866.21</v>
      </c>
      <c r="J336">
        <v>155.80000000000001</v>
      </c>
      <c r="K336">
        <v>1924</v>
      </c>
      <c r="L336">
        <v>1990</v>
      </c>
      <c r="M336">
        <v>16.444035458331602</v>
      </c>
      <c r="N336" t="str">
        <f>_xlfn.CONCAT(VLOOKUP(Table2[[#This Row],[ID]], 'Full Data'!$C$2:$S$1469, 16, FALSE), " - ",VLOOKUP(Table2[[#This Row],[ID]], 'Full Data'!$C$2:$S$1469, 17, FALSE))</f>
        <v xml:space="preserve"> - </v>
      </c>
      <c r="O336" t="str">
        <f>IF(VLOOKUP(Table2[[#This Row],[ID]], 'Full Data'!$C$2:$S$1469, 14, FALSE)=0, "", VLOOKUP(Table2[[#This Row],[ID]], 'Full Data'!$C$2:$S$1469, 14, FALSE))</f>
        <v/>
      </c>
    </row>
    <row r="337" spans="1:15" x14ac:dyDescent="0.45">
      <c r="A337">
        <v>2021</v>
      </c>
      <c r="B337" t="s">
        <v>88</v>
      </c>
      <c r="C337" t="str">
        <f>_xlfn.CONCAT(Table2[[#This Row],[Team]],Table2[[#This Row],[year]])</f>
        <v>Ohio2021</v>
      </c>
      <c r="D337">
        <v>137.6</v>
      </c>
      <c r="E337" t="e">
        <f>_xlfn.RANK.EQ([1]!Table1[[#This Row],[recruiting_score]], $D$263:$D$389, 0)</f>
        <v>#VALUE!</v>
      </c>
      <c r="F337">
        <v>0</v>
      </c>
      <c r="G337">
        <f>_xlfn.RANK.EQ(Table2[[#This Row],[transfer_portal_rating]], $F$263:$F$393, 0)</f>
        <v>88</v>
      </c>
      <c r="H337">
        <v>304.79000000000002</v>
      </c>
      <c r="J337">
        <v>63.9</v>
      </c>
      <c r="K337">
        <v>1596</v>
      </c>
      <c r="L337">
        <v>1303</v>
      </c>
      <c r="M337">
        <v>-13.8111637619329</v>
      </c>
      <c r="N337" t="str">
        <f>_xlfn.CONCAT(VLOOKUP(Table2[[#This Row],[ID]], 'Full Data'!$C$2:$S$1469, 16, FALSE), " - ",VLOOKUP(Table2[[#This Row],[ID]], 'Full Data'!$C$2:$S$1469, 17, FALSE))</f>
        <v xml:space="preserve"> - </v>
      </c>
      <c r="O337" t="str">
        <f>IF(VLOOKUP(Table2[[#This Row],[ID]], 'Full Data'!$C$2:$S$1469, 14, FALSE)=0, "", VLOOKUP(Table2[[#This Row],[ID]], 'Full Data'!$C$2:$S$1469, 14, FALSE))</f>
        <v/>
      </c>
    </row>
    <row r="338" spans="1:15" x14ac:dyDescent="0.45">
      <c r="A338">
        <v>2021</v>
      </c>
      <c r="B338" t="s">
        <v>89</v>
      </c>
      <c r="C338" t="str">
        <f>_xlfn.CONCAT(Table2[[#This Row],[Team]],Table2[[#This Row],[year]])</f>
        <v>Ohio State2021</v>
      </c>
      <c r="D338">
        <v>309.49</v>
      </c>
      <c r="E338" t="e">
        <f>_xlfn.RANK.EQ([1]!Table1[[#This Row],[recruiting_score]], $D$263:$D$389, 0)</f>
        <v>#VALUE!</v>
      </c>
      <c r="F338">
        <v>-0.51600000000000001</v>
      </c>
      <c r="G338">
        <f>_xlfn.RANK.EQ(Table2[[#This Row],[transfer_portal_rating]], $F$263:$F$393, 0)</f>
        <v>126</v>
      </c>
      <c r="H338">
        <v>976.48</v>
      </c>
      <c r="J338">
        <v>174.5</v>
      </c>
      <c r="K338">
        <v>2108</v>
      </c>
      <c r="L338">
        <v>2149</v>
      </c>
      <c r="M338">
        <v>20.994612940279101</v>
      </c>
      <c r="N338" t="str">
        <f>_xlfn.CONCAT(VLOOKUP(Table2[[#This Row],[ID]], 'Full Data'!$C$2:$S$1469, 16, FALSE), " - ",VLOOKUP(Table2[[#This Row],[ID]], 'Full Data'!$C$2:$S$1469, 17, FALSE))</f>
        <v xml:space="preserve"> - </v>
      </c>
      <c r="O338" t="str">
        <f>IF(VLOOKUP(Table2[[#This Row],[ID]], 'Full Data'!$C$2:$S$1469, 14, FALSE)=0, "", VLOOKUP(Table2[[#This Row],[ID]], 'Full Data'!$C$2:$S$1469, 14, FALSE))</f>
        <v/>
      </c>
    </row>
    <row r="339" spans="1:15" x14ac:dyDescent="0.45">
      <c r="A339">
        <v>2021</v>
      </c>
      <c r="B339" t="s">
        <v>90</v>
      </c>
      <c r="C339" t="str">
        <f>_xlfn.CONCAT(Table2[[#This Row],[Team]],Table2[[#This Row],[year]])</f>
        <v>Oklahoma2021</v>
      </c>
      <c r="D339">
        <v>267.92</v>
      </c>
      <c r="E339" t="e">
        <f>_xlfn.RANK.EQ([1]!Table1[[#This Row],[recruiting_score]], $D$263:$D$389, 0)</f>
        <v>#VALUE!</v>
      </c>
      <c r="F339">
        <v>0.291473684210526</v>
      </c>
      <c r="G339">
        <f>_xlfn.RANK.EQ(Table2[[#This Row],[transfer_portal_rating]], $F$263:$F$393, 0)</f>
        <v>39</v>
      </c>
      <c r="H339">
        <v>866.36</v>
      </c>
      <c r="J339">
        <v>347.8</v>
      </c>
      <c r="K339">
        <v>2062</v>
      </c>
      <c r="L339">
        <v>1874</v>
      </c>
      <c r="M339">
        <v>9.5096529397378209</v>
      </c>
      <c r="N339" t="str">
        <f>_xlfn.CONCAT(VLOOKUP(Table2[[#This Row],[ID]], 'Full Data'!$C$2:$S$1469, 16, FALSE), " - ",VLOOKUP(Table2[[#This Row],[ID]], 'Full Data'!$C$2:$S$1469, 17, FALSE))</f>
        <v xml:space="preserve"> - </v>
      </c>
      <c r="O339" t="str">
        <f>IF(VLOOKUP(Table2[[#This Row],[ID]], 'Full Data'!$C$2:$S$1469, 14, FALSE)=0, "", VLOOKUP(Table2[[#This Row],[ID]], 'Full Data'!$C$2:$S$1469, 14, FALSE))</f>
        <v/>
      </c>
    </row>
    <row r="340" spans="1:15" x14ac:dyDescent="0.45">
      <c r="A340">
        <v>2021</v>
      </c>
      <c r="B340" t="s">
        <v>91</v>
      </c>
      <c r="C340" t="str">
        <f>_xlfn.CONCAT(Table2[[#This Row],[Team]],Table2[[#This Row],[year]])</f>
        <v>Oklahoma State2021</v>
      </c>
      <c r="D340">
        <v>196.26</v>
      </c>
      <c r="E340" t="e">
        <f>_xlfn.RANK.EQ([1]!Table1[[#This Row],[recruiting_score]], $D$263:$D$389, 0)</f>
        <v>#VALUE!</v>
      </c>
      <c r="F340">
        <v>0.24675</v>
      </c>
      <c r="G340">
        <f>_xlfn.RANK.EQ(Table2[[#This Row],[transfer_portal_rating]], $F$263:$F$393, 0)</f>
        <v>51</v>
      </c>
      <c r="H340">
        <v>639.23</v>
      </c>
      <c r="J340">
        <v>149.69999999999999</v>
      </c>
      <c r="K340">
        <v>1742</v>
      </c>
      <c r="L340">
        <v>1913</v>
      </c>
      <c r="M340">
        <v>16.473561432424901</v>
      </c>
      <c r="N340" t="str">
        <f>_xlfn.CONCAT(VLOOKUP(Table2[[#This Row],[ID]], 'Full Data'!$C$2:$S$1469, 16, FALSE), " - ",VLOOKUP(Table2[[#This Row],[ID]], 'Full Data'!$C$2:$S$1469, 17, FALSE))</f>
        <v xml:space="preserve"> - </v>
      </c>
      <c r="O340" t="str">
        <f>IF(VLOOKUP(Table2[[#This Row],[ID]], 'Full Data'!$C$2:$S$1469, 14, FALSE)=0, "", VLOOKUP(Table2[[#This Row],[ID]], 'Full Data'!$C$2:$S$1469, 14, FALSE))</f>
        <v/>
      </c>
    </row>
    <row r="341" spans="1:15" x14ac:dyDescent="0.45">
      <c r="A341">
        <v>2021</v>
      </c>
      <c r="B341" t="s">
        <v>93</v>
      </c>
      <c r="C341" t="str">
        <f>_xlfn.CONCAT(Table2[[#This Row],[Team]],Table2[[#This Row],[year]])</f>
        <v>Ole Miss2021</v>
      </c>
      <c r="D341">
        <v>234.56</v>
      </c>
      <c r="E341" t="e">
        <f>_xlfn.RANK.EQ([1]!Table1[[#This Row],[recruiting_score]], $D$263:$D$389, 0)</f>
        <v>#VALUE!</v>
      </c>
      <c r="F341">
        <v>0.29111111111111099</v>
      </c>
      <c r="G341">
        <f>_xlfn.RANK.EQ(Table2[[#This Row],[transfer_portal_rating]], $F$263:$F$393, 0)</f>
        <v>40</v>
      </c>
      <c r="H341">
        <v>702.2</v>
      </c>
      <c r="J341">
        <v>331.6</v>
      </c>
      <c r="K341">
        <v>1614</v>
      </c>
      <c r="L341">
        <v>1737</v>
      </c>
      <c r="M341">
        <v>12.3619755603622</v>
      </c>
      <c r="N341" t="str">
        <f>_xlfn.CONCAT(VLOOKUP(Table2[[#This Row],[ID]], 'Full Data'!$C$2:$S$1469, 16, FALSE), " - ",VLOOKUP(Table2[[#This Row],[ID]], 'Full Data'!$C$2:$S$1469, 17, FALSE))</f>
        <v xml:space="preserve"> - </v>
      </c>
      <c r="O341" t="str">
        <f>IF(VLOOKUP(Table2[[#This Row],[ID]], 'Full Data'!$C$2:$S$1469, 14, FALSE)=0, "", VLOOKUP(Table2[[#This Row],[ID]], 'Full Data'!$C$2:$S$1469, 14, FALSE))</f>
        <v/>
      </c>
    </row>
    <row r="342" spans="1:15" x14ac:dyDescent="0.45">
      <c r="A342">
        <v>2021</v>
      </c>
      <c r="B342" t="s">
        <v>94</v>
      </c>
      <c r="C342" t="str">
        <f>_xlfn.CONCAT(Table2[[#This Row],[Team]],Table2[[#This Row],[year]])</f>
        <v>Oregon2021</v>
      </c>
      <c r="D342">
        <v>287.38</v>
      </c>
      <c r="E342" t="e">
        <f>_xlfn.RANK.EQ([1]!Table1[[#This Row],[recruiting_score]], $D$263:$D$389, 0)</f>
        <v>#VALUE!</v>
      </c>
      <c r="F342">
        <v>-0.211666666666667</v>
      </c>
      <c r="G342">
        <f>_xlfn.RANK.EQ(Table2[[#This Row],[transfer_portal_rating]], $F$263:$F$393, 0)</f>
        <v>125</v>
      </c>
      <c r="H342">
        <v>816.74</v>
      </c>
      <c r="J342">
        <v>144.5</v>
      </c>
      <c r="K342">
        <v>1797</v>
      </c>
      <c r="L342">
        <v>1611</v>
      </c>
      <c r="M342">
        <v>9.8948973054651503</v>
      </c>
      <c r="N342" t="str">
        <f>_xlfn.CONCAT(VLOOKUP(Table2[[#This Row],[ID]], 'Full Data'!$C$2:$S$1469, 16, FALSE), " - ",VLOOKUP(Table2[[#This Row],[ID]], 'Full Data'!$C$2:$S$1469, 17, FALSE))</f>
        <v xml:space="preserve"> - </v>
      </c>
      <c r="O342" t="str">
        <f>IF(VLOOKUP(Table2[[#This Row],[ID]], 'Full Data'!$C$2:$S$1469, 14, FALSE)=0, "", VLOOKUP(Table2[[#This Row],[ID]], 'Full Data'!$C$2:$S$1469, 14, FALSE))</f>
        <v/>
      </c>
    </row>
    <row r="343" spans="1:15" x14ac:dyDescent="0.45">
      <c r="A343">
        <v>2021</v>
      </c>
      <c r="B343" t="s">
        <v>95</v>
      </c>
      <c r="C343" t="str">
        <f>_xlfn.CONCAT(Table2[[#This Row],[Team]],Table2[[#This Row],[year]])</f>
        <v>Oregon State2021</v>
      </c>
      <c r="D343">
        <v>131.44999999999999</v>
      </c>
      <c r="E343" t="e">
        <f>_xlfn.RANK.EQ([1]!Table1[[#This Row],[recruiting_score]], $D$263:$D$389, 0)</f>
        <v>#VALUE!</v>
      </c>
      <c r="F343">
        <v>0.538333333333333</v>
      </c>
      <c r="G343">
        <f>_xlfn.RANK.EQ(Table2[[#This Row],[transfer_portal_rating]], $F$263:$F$393, 0)</f>
        <v>11</v>
      </c>
      <c r="H343">
        <v>616.25</v>
      </c>
      <c r="J343">
        <v>166.6</v>
      </c>
      <c r="K343">
        <v>1423</v>
      </c>
      <c r="L343">
        <v>1567</v>
      </c>
      <c r="M343">
        <v>7.5371032702946099</v>
      </c>
      <c r="N343" t="str">
        <f>_xlfn.CONCAT(VLOOKUP(Table2[[#This Row],[ID]], 'Full Data'!$C$2:$S$1469, 16, FALSE), " - ",VLOOKUP(Table2[[#This Row],[ID]], 'Full Data'!$C$2:$S$1469, 17, FALSE))</f>
        <v xml:space="preserve"> - </v>
      </c>
      <c r="O343" t="str">
        <f>IF(VLOOKUP(Table2[[#This Row],[ID]], 'Full Data'!$C$2:$S$1469, 14, FALSE)=0, "", VLOOKUP(Table2[[#This Row],[ID]], 'Full Data'!$C$2:$S$1469, 14, FALSE))</f>
        <v/>
      </c>
    </row>
    <row r="344" spans="1:15" x14ac:dyDescent="0.45">
      <c r="A344">
        <v>2021</v>
      </c>
      <c r="B344" t="s">
        <v>96</v>
      </c>
      <c r="C344" t="str">
        <f>_xlfn.CONCAT(Table2[[#This Row],[Team]],Table2[[#This Row],[year]])</f>
        <v>Penn State2021</v>
      </c>
      <c r="D344">
        <v>216.43</v>
      </c>
      <c r="E344" t="e">
        <f>_xlfn.RANK.EQ([1]!Table1[[#This Row],[recruiting_score]], $D$263:$D$389, 0)</f>
        <v>#VALUE!</v>
      </c>
      <c r="F344">
        <v>0.32119047619047603</v>
      </c>
      <c r="G344">
        <f>_xlfn.RANK.EQ(Table2[[#This Row],[transfer_portal_rating]], $F$263:$F$393, 0)</f>
        <v>30</v>
      </c>
      <c r="H344">
        <v>850.7</v>
      </c>
      <c r="J344">
        <v>252</v>
      </c>
      <c r="K344">
        <v>1752</v>
      </c>
      <c r="L344">
        <v>1755</v>
      </c>
      <c r="M344">
        <v>13.9914405455409</v>
      </c>
      <c r="N344" t="str">
        <f>_xlfn.CONCAT(VLOOKUP(Table2[[#This Row],[ID]], 'Full Data'!$C$2:$S$1469, 16, FALSE), " - ",VLOOKUP(Table2[[#This Row],[ID]], 'Full Data'!$C$2:$S$1469, 17, FALSE))</f>
        <v xml:space="preserve"> - </v>
      </c>
      <c r="O344" t="str">
        <f>IF(VLOOKUP(Table2[[#This Row],[ID]], 'Full Data'!$C$2:$S$1469, 14, FALSE)=0, "", VLOOKUP(Table2[[#This Row],[ID]], 'Full Data'!$C$2:$S$1469, 14, FALSE))</f>
        <v/>
      </c>
    </row>
    <row r="345" spans="1:15" x14ac:dyDescent="0.45">
      <c r="A345">
        <v>2021</v>
      </c>
      <c r="B345" t="s">
        <v>97</v>
      </c>
      <c r="C345" t="str">
        <f>_xlfn.CONCAT(Table2[[#This Row],[Team]],Table2[[#This Row],[year]])</f>
        <v>Pittsburgh2021</v>
      </c>
      <c r="D345">
        <v>210.45</v>
      </c>
      <c r="E345" t="e">
        <f>_xlfn.RANK.EQ([1]!Table1[[#This Row],[recruiting_score]], $D$263:$D$389, 0)</f>
        <v>#VALUE!</v>
      </c>
      <c r="F345">
        <v>0.20250000000000001</v>
      </c>
      <c r="G345">
        <f>_xlfn.RANK.EQ(Table2[[#This Row],[transfer_portal_rating]], $F$263:$F$393, 0)</f>
        <v>62</v>
      </c>
      <c r="H345">
        <v>653.04999999999995</v>
      </c>
      <c r="J345">
        <v>244.8</v>
      </c>
      <c r="K345">
        <v>1564</v>
      </c>
      <c r="L345">
        <v>1751</v>
      </c>
      <c r="M345">
        <v>10.788339201565901</v>
      </c>
      <c r="N345" t="str">
        <f>_xlfn.CONCAT(VLOOKUP(Table2[[#This Row],[ID]], 'Full Data'!$C$2:$S$1469, 16, FALSE), " - ",VLOOKUP(Table2[[#This Row],[ID]], 'Full Data'!$C$2:$S$1469, 17, FALSE))</f>
        <v xml:space="preserve"> - </v>
      </c>
      <c r="O345" t="str">
        <f>IF(VLOOKUP(Table2[[#This Row],[ID]], 'Full Data'!$C$2:$S$1469, 14, FALSE)=0, "", VLOOKUP(Table2[[#This Row],[ID]], 'Full Data'!$C$2:$S$1469, 14, FALSE))</f>
        <v/>
      </c>
    </row>
    <row r="346" spans="1:15" x14ac:dyDescent="0.45">
      <c r="A346">
        <v>2021</v>
      </c>
      <c r="B346" t="s">
        <v>98</v>
      </c>
      <c r="C346" t="str">
        <f>_xlfn.CONCAT(Table2[[#This Row],[Team]],Table2[[#This Row],[year]])</f>
        <v>Purdue2021</v>
      </c>
      <c r="D346">
        <v>159.72</v>
      </c>
      <c r="E346" t="e">
        <f>_xlfn.RANK.EQ([1]!Table1[[#This Row],[recruiting_score]], $D$263:$D$389, 0)</f>
        <v>#VALUE!</v>
      </c>
      <c r="F346">
        <v>9.8750000000000004E-2</v>
      </c>
      <c r="G346">
        <f>_xlfn.RANK.EQ(Table2[[#This Row],[transfer_portal_rating]], $F$263:$F$393, 0)</f>
        <v>81</v>
      </c>
      <c r="H346">
        <v>644.03</v>
      </c>
      <c r="J346">
        <v>181</v>
      </c>
      <c r="K346">
        <v>1455</v>
      </c>
      <c r="L346">
        <v>1703</v>
      </c>
      <c r="M346">
        <v>7.8906900564197997</v>
      </c>
      <c r="N346" t="str">
        <f>_xlfn.CONCAT(VLOOKUP(Table2[[#This Row],[ID]], 'Full Data'!$C$2:$S$1469, 16, FALSE), " - ",VLOOKUP(Table2[[#This Row],[ID]], 'Full Data'!$C$2:$S$1469, 17, FALSE))</f>
        <v xml:space="preserve"> - </v>
      </c>
      <c r="O346" t="str">
        <f>IF(VLOOKUP(Table2[[#This Row],[ID]], 'Full Data'!$C$2:$S$1469, 14, FALSE)=0, "", VLOOKUP(Table2[[#This Row],[ID]], 'Full Data'!$C$2:$S$1469, 14, FALSE))</f>
        <v/>
      </c>
    </row>
    <row r="347" spans="1:15" x14ac:dyDescent="0.45">
      <c r="A347">
        <v>2021</v>
      </c>
      <c r="B347" t="s">
        <v>99</v>
      </c>
      <c r="C347" t="str">
        <f>_xlfn.CONCAT(Table2[[#This Row],[Team]],Table2[[#This Row],[year]])</f>
        <v>Rice2021</v>
      </c>
      <c r="D347">
        <v>141.38999999999999</v>
      </c>
      <c r="E347" t="e">
        <f>_xlfn.RANK.EQ([1]!Table1[[#This Row],[recruiting_score]], $D$263:$D$389, 0)</f>
        <v>#VALUE!</v>
      </c>
      <c r="F347">
        <v>0.102666666666667</v>
      </c>
      <c r="G347">
        <f>_xlfn.RANK.EQ(Table2[[#This Row],[transfer_portal_rating]], $F$263:$F$393, 0)</f>
        <v>80</v>
      </c>
      <c r="H347">
        <v>358.95</v>
      </c>
      <c r="J347">
        <v>53.3</v>
      </c>
      <c r="K347">
        <v>1421</v>
      </c>
      <c r="L347">
        <v>1118</v>
      </c>
      <c r="M347">
        <v>-15.6228631861716</v>
      </c>
      <c r="N347" t="str">
        <f>_xlfn.CONCAT(VLOOKUP(Table2[[#This Row],[ID]], 'Full Data'!$C$2:$S$1469, 16, FALSE), " - ",VLOOKUP(Table2[[#This Row],[ID]], 'Full Data'!$C$2:$S$1469, 17, FALSE))</f>
        <v xml:space="preserve"> - </v>
      </c>
      <c r="O347" t="str">
        <f>IF(VLOOKUP(Table2[[#This Row],[ID]], 'Full Data'!$C$2:$S$1469, 14, FALSE)=0, "", VLOOKUP(Table2[[#This Row],[ID]], 'Full Data'!$C$2:$S$1469, 14, FALSE))</f>
        <v/>
      </c>
    </row>
    <row r="348" spans="1:15" x14ac:dyDescent="0.45">
      <c r="A348">
        <v>2021</v>
      </c>
      <c r="B348" t="s">
        <v>100</v>
      </c>
      <c r="C348" t="str">
        <f>_xlfn.CONCAT(Table2[[#This Row],[Team]],Table2[[#This Row],[year]])</f>
        <v>Rutgers2021</v>
      </c>
      <c r="D348">
        <v>191.67</v>
      </c>
      <c r="E348" t="e">
        <f>_xlfn.RANK.EQ([1]!Table1[[#This Row],[recruiting_score]], $D$263:$D$389, 0)</f>
        <v>#VALUE!</v>
      </c>
      <c r="F348">
        <v>0.46714285714285703</v>
      </c>
      <c r="G348">
        <f>_xlfn.RANK.EQ(Table2[[#This Row],[transfer_portal_rating]], $F$263:$F$393, 0)</f>
        <v>15</v>
      </c>
      <c r="H348">
        <v>588.55999999999995</v>
      </c>
      <c r="J348">
        <v>142.69999999999999</v>
      </c>
      <c r="K348">
        <v>1339</v>
      </c>
      <c r="L348">
        <v>1298</v>
      </c>
      <c r="M348">
        <v>0.38410213929342901</v>
      </c>
      <c r="N348" t="str">
        <f>_xlfn.CONCAT(VLOOKUP(Table2[[#This Row],[ID]], 'Full Data'!$C$2:$S$1469, 16, FALSE), " - ",VLOOKUP(Table2[[#This Row],[ID]], 'Full Data'!$C$2:$S$1469, 17, FALSE))</f>
        <v xml:space="preserve"> - </v>
      </c>
      <c r="O348" t="str">
        <f>IF(VLOOKUP(Table2[[#This Row],[ID]], 'Full Data'!$C$2:$S$1469, 14, FALSE)=0, "", VLOOKUP(Table2[[#This Row],[ID]], 'Full Data'!$C$2:$S$1469, 14, FALSE))</f>
        <v/>
      </c>
    </row>
    <row r="349" spans="1:15" x14ac:dyDescent="0.45">
      <c r="A349">
        <v>2021</v>
      </c>
      <c r="B349" t="s">
        <v>101</v>
      </c>
      <c r="C349" t="str">
        <f>_xlfn.CONCAT(Table2[[#This Row],[Team]],Table2[[#This Row],[year]])</f>
        <v>San Diego State2021</v>
      </c>
      <c r="D349">
        <v>169.98</v>
      </c>
      <c r="E349" t="e">
        <f>_xlfn.RANK.EQ([1]!Table1[[#This Row],[recruiting_score]], $D$263:$D$389, 0)</f>
        <v>#VALUE!</v>
      </c>
      <c r="F349">
        <v>0.40500000000000003</v>
      </c>
      <c r="G349">
        <f>_xlfn.RANK.EQ(Table2[[#This Row],[transfer_portal_rating]], $F$263:$F$393, 0)</f>
        <v>20</v>
      </c>
      <c r="H349">
        <v>454.6</v>
      </c>
      <c r="J349">
        <v>116.8</v>
      </c>
      <c r="K349">
        <v>1617</v>
      </c>
      <c r="L349">
        <v>1553</v>
      </c>
      <c r="M349">
        <v>5.2087769394203898</v>
      </c>
      <c r="N349" t="str">
        <f>_xlfn.CONCAT(VLOOKUP(Table2[[#This Row],[ID]], 'Full Data'!$C$2:$S$1469, 16, FALSE), " - ",VLOOKUP(Table2[[#This Row],[ID]], 'Full Data'!$C$2:$S$1469, 17, FALSE))</f>
        <v xml:space="preserve"> - </v>
      </c>
      <c r="O349" t="str">
        <f>IF(VLOOKUP(Table2[[#This Row],[ID]], 'Full Data'!$C$2:$S$1469, 14, FALSE)=0, "", VLOOKUP(Table2[[#This Row],[ID]], 'Full Data'!$C$2:$S$1469, 14, FALSE))</f>
        <v/>
      </c>
    </row>
    <row r="350" spans="1:15" x14ac:dyDescent="0.45">
      <c r="A350">
        <v>2021</v>
      </c>
      <c r="B350" t="s">
        <v>102</v>
      </c>
      <c r="C350" t="str">
        <f>_xlfn.CONCAT(Table2[[#This Row],[Team]],Table2[[#This Row],[year]])</f>
        <v>San José State2021</v>
      </c>
      <c r="D350">
        <v>112.81</v>
      </c>
      <c r="E350" t="e">
        <f>_xlfn.RANK.EQ([1]!Table1[[#This Row],[recruiting_score]], $D$263:$D$389, 0)</f>
        <v>#VALUE!</v>
      </c>
      <c r="F350">
        <v>0</v>
      </c>
      <c r="G350">
        <f>_xlfn.RANK.EQ(Table2[[#This Row],[transfer_portal_rating]], $F$263:$F$393, 0)</f>
        <v>88</v>
      </c>
      <c r="H350">
        <v>397.99</v>
      </c>
      <c r="J350">
        <v>194.7</v>
      </c>
      <c r="K350">
        <v>1519</v>
      </c>
      <c r="L350">
        <v>1258</v>
      </c>
      <c r="M350">
        <v>-9.9426068683583804</v>
      </c>
      <c r="N350" t="str">
        <f>_xlfn.CONCAT(VLOOKUP(Table2[[#This Row],[ID]], 'Full Data'!$C$2:$S$1469, 16, FALSE), " - ",VLOOKUP(Table2[[#This Row],[ID]], 'Full Data'!$C$2:$S$1469, 17, FALSE))</f>
        <v xml:space="preserve"> - </v>
      </c>
      <c r="O350" t="str">
        <f>IF(VLOOKUP(Table2[[#This Row],[ID]], 'Full Data'!$C$2:$S$1469, 14, FALSE)=0, "", VLOOKUP(Table2[[#This Row],[ID]], 'Full Data'!$C$2:$S$1469, 14, FALSE))</f>
        <v/>
      </c>
    </row>
    <row r="351" spans="1:15" x14ac:dyDescent="0.45">
      <c r="A351">
        <v>2021</v>
      </c>
      <c r="B351" t="s">
        <v>103</v>
      </c>
      <c r="C351" t="str">
        <f>_xlfn.CONCAT(Table2[[#This Row],[Team]],Table2[[#This Row],[year]])</f>
        <v>SMU2021</v>
      </c>
      <c r="D351">
        <v>181.61</v>
      </c>
      <c r="E351" t="e">
        <f>_xlfn.RANK.EQ([1]!Table1[[#This Row],[recruiting_score]], $D$263:$D$389, 0)</f>
        <v>#VALUE!</v>
      </c>
      <c r="F351">
        <v>0.36357142857142899</v>
      </c>
      <c r="G351">
        <f>_xlfn.RANK.EQ(Table2[[#This Row],[transfer_portal_rating]], $F$263:$F$393, 0)</f>
        <v>24</v>
      </c>
      <c r="H351">
        <v>604.59</v>
      </c>
      <c r="J351">
        <v>182</v>
      </c>
      <c r="K351">
        <v>1531</v>
      </c>
      <c r="L351">
        <v>1611</v>
      </c>
      <c r="M351">
        <v>6.1364131357509102</v>
      </c>
      <c r="N351" t="str">
        <f>_xlfn.CONCAT(VLOOKUP(Table2[[#This Row],[ID]], 'Full Data'!$C$2:$S$1469, 16, FALSE), " - ",VLOOKUP(Table2[[#This Row],[ID]], 'Full Data'!$C$2:$S$1469, 17, FALSE))</f>
        <v xml:space="preserve"> - </v>
      </c>
      <c r="O351" t="str">
        <f>IF(VLOOKUP(Table2[[#This Row],[ID]], 'Full Data'!$C$2:$S$1469, 14, FALSE)=0, "", VLOOKUP(Table2[[#This Row],[ID]], 'Full Data'!$C$2:$S$1469, 14, FALSE))</f>
        <v/>
      </c>
    </row>
    <row r="352" spans="1:15" x14ac:dyDescent="0.45">
      <c r="A352">
        <v>2021</v>
      </c>
      <c r="B352" t="s">
        <v>104</v>
      </c>
      <c r="C352" t="str">
        <f>_xlfn.CONCAT(Table2[[#This Row],[Team]],Table2[[#This Row],[year]])</f>
        <v>South Alabama2021</v>
      </c>
      <c r="D352">
        <v>107.68</v>
      </c>
      <c r="E352" t="e">
        <f>_xlfn.RANK.EQ([1]!Table1[[#This Row],[recruiting_score]], $D$263:$D$389, 0)</f>
        <v>#VALUE!</v>
      </c>
      <c r="F352">
        <v>0.12538461538461501</v>
      </c>
      <c r="G352">
        <f>_xlfn.RANK.EQ(Table2[[#This Row],[transfer_portal_rating]], $F$263:$F$393, 0)</f>
        <v>74</v>
      </c>
      <c r="H352">
        <v>265.69</v>
      </c>
      <c r="J352">
        <v>211.7</v>
      </c>
      <c r="K352">
        <v>1149</v>
      </c>
      <c r="L352">
        <v>1277</v>
      </c>
      <c r="M352">
        <v>-8.5793493315739706</v>
      </c>
      <c r="N352" t="str">
        <f>_xlfn.CONCAT(VLOOKUP(Table2[[#This Row],[ID]], 'Full Data'!$C$2:$S$1469, 16, FALSE), " - ",VLOOKUP(Table2[[#This Row],[ID]], 'Full Data'!$C$2:$S$1469, 17, FALSE))</f>
        <v xml:space="preserve"> - </v>
      </c>
      <c r="O352" t="str">
        <f>IF(VLOOKUP(Table2[[#This Row],[ID]], 'Full Data'!$C$2:$S$1469, 14, FALSE)=0, "", VLOOKUP(Table2[[#This Row],[ID]], 'Full Data'!$C$2:$S$1469, 14, FALSE))</f>
        <v/>
      </c>
    </row>
    <row r="353" spans="1:15" x14ac:dyDescent="0.45">
      <c r="A353">
        <v>2021</v>
      </c>
      <c r="B353" t="s">
        <v>105</v>
      </c>
      <c r="C353" t="str">
        <f>_xlfn.CONCAT(Table2[[#This Row],[Team]],Table2[[#This Row],[year]])</f>
        <v>South Carolina2021</v>
      </c>
      <c r="D353">
        <v>157.05000000000001</v>
      </c>
      <c r="E353" t="e">
        <f>_xlfn.RANK.EQ([1]!Table1[[#This Row],[recruiting_score]], $D$263:$D$389, 0)</f>
        <v>#VALUE!</v>
      </c>
      <c r="F353">
        <v>0.34708333333333302</v>
      </c>
      <c r="G353">
        <f>_xlfn.RANK.EQ(Table2[[#This Row],[transfer_portal_rating]], $F$263:$F$393, 0)</f>
        <v>26</v>
      </c>
      <c r="H353">
        <v>771.64</v>
      </c>
      <c r="J353">
        <v>159</v>
      </c>
      <c r="K353">
        <v>1335</v>
      </c>
      <c r="L353">
        <v>1480</v>
      </c>
      <c r="M353">
        <v>3.3813056364994799E-2</v>
      </c>
      <c r="N353" t="str">
        <f>_xlfn.CONCAT(VLOOKUP(Table2[[#This Row],[ID]], 'Full Data'!$C$2:$S$1469, 16, FALSE), " - ",VLOOKUP(Table2[[#This Row],[ID]], 'Full Data'!$C$2:$S$1469, 17, FALSE))</f>
        <v xml:space="preserve"> - </v>
      </c>
      <c r="O353" t="str">
        <f>IF(VLOOKUP(Table2[[#This Row],[ID]], 'Full Data'!$C$2:$S$1469, 14, FALSE)=0, "", VLOOKUP(Table2[[#This Row],[ID]], 'Full Data'!$C$2:$S$1469, 14, FALSE))</f>
        <v/>
      </c>
    </row>
    <row r="354" spans="1:15" x14ac:dyDescent="0.45">
      <c r="A354">
        <v>2021</v>
      </c>
      <c r="B354" t="s">
        <v>106</v>
      </c>
      <c r="C354" t="str">
        <f>_xlfn.CONCAT(Table2[[#This Row],[Team]],Table2[[#This Row],[year]])</f>
        <v>Southern Mississippi2021</v>
      </c>
      <c r="D354">
        <v>104.36</v>
      </c>
      <c r="E354" t="e">
        <f>_xlfn.RANK.EQ([1]!Table1[[#This Row],[recruiting_score]], $D$263:$D$389, 0)</f>
        <v>#VALUE!</v>
      </c>
      <c r="F354">
        <v>0.14599999999999999</v>
      </c>
      <c r="G354">
        <f>_xlfn.RANK.EQ(Table2[[#This Row],[transfer_portal_rating]], $F$263:$F$393, 0)</f>
        <v>69</v>
      </c>
      <c r="H354">
        <v>401.05</v>
      </c>
      <c r="J354">
        <v>112.5</v>
      </c>
      <c r="K354">
        <v>1290</v>
      </c>
      <c r="L354">
        <v>1150</v>
      </c>
      <c r="M354">
        <v>-19.064840383113602</v>
      </c>
      <c r="N354" t="str">
        <f>_xlfn.CONCAT(VLOOKUP(Table2[[#This Row],[ID]], 'Full Data'!$C$2:$S$1469, 16, FALSE), " - ",VLOOKUP(Table2[[#This Row],[ID]], 'Full Data'!$C$2:$S$1469, 17, FALSE))</f>
        <v xml:space="preserve"> - </v>
      </c>
      <c r="O354" t="str">
        <f>IF(VLOOKUP(Table2[[#This Row],[ID]], 'Full Data'!$C$2:$S$1469, 14, FALSE)=0, "", VLOOKUP(Table2[[#This Row],[ID]], 'Full Data'!$C$2:$S$1469, 14, FALSE))</f>
        <v/>
      </c>
    </row>
    <row r="355" spans="1:15" x14ac:dyDescent="0.45">
      <c r="A355">
        <v>2021</v>
      </c>
      <c r="B355" t="s">
        <v>107</v>
      </c>
      <c r="C355" t="str">
        <f>_xlfn.CONCAT(Table2[[#This Row],[Team]],Table2[[#This Row],[year]])</f>
        <v>South Florida2021</v>
      </c>
      <c r="D355">
        <v>167.63</v>
      </c>
      <c r="E355" t="e">
        <f>_xlfn.RANK.EQ([1]!Table1[[#This Row],[recruiting_score]], $D$263:$D$389, 0)</f>
        <v>#VALUE!</v>
      </c>
      <c r="F355">
        <v>0.11494117647058801</v>
      </c>
      <c r="G355">
        <f>_xlfn.RANK.EQ(Table2[[#This Row],[transfer_portal_rating]], $F$263:$F$393, 0)</f>
        <v>75</v>
      </c>
      <c r="H355">
        <v>538.17999999999995</v>
      </c>
      <c r="J355">
        <v>57.4</v>
      </c>
      <c r="K355">
        <v>1126</v>
      </c>
      <c r="L355">
        <v>1176</v>
      </c>
      <c r="M355">
        <v>-10.5136226153229</v>
      </c>
      <c r="N355" t="str">
        <f>_xlfn.CONCAT(VLOOKUP(Table2[[#This Row],[ID]], 'Full Data'!$C$2:$S$1469, 16, FALSE), " - ",VLOOKUP(Table2[[#This Row],[ID]], 'Full Data'!$C$2:$S$1469, 17, FALSE))</f>
        <v xml:space="preserve"> - </v>
      </c>
      <c r="O355" t="str">
        <f>IF(VLOOKUP(Table2[[#This Row],[ID]], 'Full Data'!$C$2:$S$1469, 14, FALSE)=0, "", VLOOKUP(Table2[[#This Row],[ID]], 'Full Data'!$C$2:$S$1469, 14, FALSE))</f>
        <v/>
      </c>
    </row>
    <row r="356" spans="1:15" x14ac:dyDescent="0.45">
      <c r="A356">
        <v>2021</v>
      </c>
      <c r="B356" t="s">
        <v>108</v>
      </c>
      <c r="C356" t="str">
        <f>_xlfn.CONCAT(Table2[[#This Row],[Team]],Table2[[#This Row],[year]])</f>
        <v>Stanford2021</v>
      </c>
      <c r="D356">
        <v>183.58</v>
      </c>
      <c r="E356" t="e">
        <f>_xlfn.RANK.EQ([1]!Table1[[#This Row],[recruiting_score]], $D$263:$D$389, 0)</f>
        <v>#VALUE!</v>
      </c>
      <c r="F356">
        <v>0</v>
      </c>
      <c r="G356">
        <f>_xlfn.RANK.EQ(Table2[[#This Row],[transfer_portal_rating]], $F$263:$F$393, 0)</f>
        <v>88</v>
      </c>
      <c r="H356">
        <v>801.6</v>
      </c>
      <c r="J356">
        <v>100.5</v>
      </c>
      <c r="K356">
        <v>1486</v>
      </c>
      <c r="L356">
        <v>1283</v>
      </c>
      <c r="M356">
        <v>-2.6567038080938499</v>
      </c>
      <c r="N356" t="str">
        <f>_xlfn.CONCAT(VLOOKUP(Table2[[#This Row],[ID]], 'Full Data'!$C$2:$S$1469, 16, FALSE), " - ",VLOOKUP(Table2[[#This Row],[ID]], 'Full Data'!$C$2:$S$1469, 17, FALSE))</f>
        <v xml:space="preserve"> - </v>
      </c>
      <c r="O356" t="str">
        <f>IF(VLOOKUP(Table2[[#This Row],[ID]], 'Full Data'!$C$2:$S$1469, 14, FALSE)=0, "", VLOOKUP(Table2[[#This Row],[ID]], 'Full Data'!$C$2:$S$1469, 14, FALSE))</f>
        <v/>
      </c>
    </row>
    <row r="357" spans="1:15" x14ac:dyDescent="0.45">
      <c r="A357">
        <v>2021</v>
      </c>
      <c r="B357" t="s">
        <v>109</v>
      </c>
      <c r="C357" t="str">
        <f>_xlfn.CONCAT(Table2[[#This Row],[Team]],Table2[[#This Row],[year]])</f>
        <v>Syracuse2021</v>
      </c>
      <c r="D357">
        <v>176.5</v>
      </c>
      <c r="E357" t="e">
        <f>_xlfn.RANK.EQ([1]!Table1[[#This Row],[recruiting_score]], $D$263:$D$389, 0)</f>
        <v>#VALUE!</v>
      </c>
      <c r="F357">
        <v>0.21666666666666701</v>
      </c>
      <c r="G357">
        <f>_xlfn.RANK.EQ(Table2[[#This Row],[transfer_portal_rating]], $F$263:$F$393, 0)</f>
        <v>57</v>
      </c>
      <c r="H357">
        <v>578.28</v>
      </c>
      <c r="J357">
        <v>74.7</v>
      </c>
      <c r="K357">
        <v>1287</v>
      </c>
      <c r="L357">
        <v>1358</v>
      </c>
      <c r="M357">
        <v>1.08712868672734</v>
      </c>
      <c r="N357" t="str">
        <f>_xlfn.CONCAT(VLOOKUP(Table2[[#This Row],[ID]], 'Full Data'!$C$2:$S$1469, 16, FALSE), " - ",VLOOKUP(Table2[[#This Row],[ID]], 'Full Data'!$C$2:$S$1469, 17, FALSE))</f>
        <v xml:space="preserve"> - </v>
      </c>
      <c r="O357" t="str">
        <f>IF(VLOOKUP(Table2[[#This Row],[ID]], 'Full Data'!$C$2:$S$1469, 14, FALSE)=0, "", VLOOKUP(Table2[[#This Row],[ID]], 'Full Data'!$C$2:$S$1469, 14, FALSE))</f>
        <v/>
      </c>
    </row>
    <row r="358" spans="1:15" x14ac:dyDescent="0.45">
      <c r="A358">
        <v>2021</v>
      </c>
      <c r="B358" t="s">
        <v>110</v>
      </c>
      <c r="C358" t="str">
        <f>_xlfn.CONCAT(Table2[[#This Row],[Team]],Table2[[#This Row],[year]])</f>
        <v>TCU2021</v>
      </c>
      <c r="D358">
        <v>171.83</v>
      </c>
      <c r="E358" t="e">
        <f>_xlfn.RANK.EQ([1]!Table1[[#This Row],[recruiting_score]], $D$263:$D$389, 0)</f>
        <v>#VALUE!</v>
      </c>
      <c r="F358">
        <v>0.49144927536231903</v>
      </c>
      <c r="G358">
        <f>_xlfn.RANK.EQ(Table2[[#This Row],[transfer_portal_rating]], $F$263:$F$393, 0)</f>
        <v>13</v>
      </c>
      <c r="H358">
        <v>712.31</v>
      </c>
      <c r="J358">
        <v>204.4</v>
      </c>
      <c r="K358">
        <v>1719</v>
      </c>
      <c r="L358">
        <v>1405</v>
      </c>
      <c r="M358">
        <v>-2.8157627146307802</v>
      </c>
      <c r="N358" t="str">
        <f>_xlfn.CONCAT(VLOOKUP(Table2[[#This Row],[ID]], 'Full Data'!$C$2:$S$1469, 16, FALSE), " - ",VLOOKUP(Table2[[#This Row],[ID]], 'Full Data'!$C$2:$S$1469, 17, FALSE))</f>
        <v xml:space="preserve"> - </v>
      </c>
      <c r="O358" t="str">
        <f>IF(VLOOKUP(Table2[[#This Row],[ID]], 'Full Data'!$C$2:$S$1469, 14, FALSE)=0, "", VLOOKUP(Table2[[#This Row],[ID]], 'Full Data'!$C$2:$S$1469, 14, FALSE))</f>
        <v/>
      </c>
    </row>
    <row r="359" spans="1:15" x14ac:dyDescent="0.45">
      <c r="A359">
        <v>2021</v>
      </c>
      <c r="B359" t="s">
        <v>111</v>
      </c>
      <c r="C359" t="str">
        <f>_xlfn.CONCAT(Table2[[#This Row],[Team]],Table2[[#This Row],[year]])</f>
        <v>Temple2021</v>
      </c>
      <c r="D359">
        <v>132.83000000000001</v>
      </c>
      <c r="E359" t="e">
        <f>_xlfn.RANK.EQ([1]!Table1[[#This Row],[recruiting_score]], $D$263:$D$389, 0)</f>
        <v>#VALUE!</v>
      </c>
      <c r="F359">
        <v>-2.54545454545455E-2</v>
      </c>
      <c r="G359">
        <f>_xlfn.RANK.EQ(Table2[[#This Row],[transfer_portal_rating]], $F$263:$F$393, 0)</f>
        <v>110</v>
      </c>
      <c r="H359">
        <v>482.14</v>
      </c>
      <c r="J359">
        <v>62.8</v>
      </c>
      <c r="K359">
        <v>1206</v>
      </c>
      <c r="L359">
        <v>902</v>
      </c>
      <c r="M359">
        <v>-19.680981244810901</v>
      </c>
      <c r="N359" t="str">
        <f>_xlfn.CONCAT(VLOOKUP(Table2[[#This Row],[ID]], 'Full Data'!$C$2:$S$1469, 16, FALSE), " - ",VLOOKUP(Table2[[#This Row],[ID]], 'Full Data'!$C$2:$S$1469, 17, FALSE))</f>
        <v xml:space="preserve"> - </v>
      </c>
      <c r="O359" t="str">
        <f>IF(VLOOKUP(Table2[[#This Row],[ID]], 'Full Data'!$C$2:$S$1469, 14, FALSE)=0, "", VLOOKUP(Table2[[#This Row],[ID]], 'Full Data'!$C$2:$S$1469, 14, FALSE))</f>
        <v/>
      </c>
    </row>
    <row r="360" spans="1:15" x14ac:dyDescent="0.45">
      <c r="A360">
        <v>2021</v>
      </c>
      <c r="B360" t="s">
        <v>112</v>
      </c>
      <c r="C360" t="str">
        <f>_xlfn.CONCAT(Table2[[#This Row],[Team]],Table2[[#This Row],[year]])</f>
        <v>Tennessee2021</v>
      </c>
      <c r="D360">
        <v>240.4</v>
      </c>
      <c r="E360" t="e">
        <f>_xlfn.RANK.EQ([1]!Table1[[#This Row],[recruiting_score]], $D$263:$D$389, 0)</f>
        <v>#VALUE!</v>
      </c>
      <c r="F360">
        <v>0.11086486486486501</v>
      </c>
      <c r="G360">
        <f>_xlfn.RANK.EQ(Table2[[#This Row],[transfer_portal_rating]], $F$263:$F$393, 0)</f>
        <v>77</v>
      </c>
      <c r="H360">
        <v>844.16</v>
      </c>
      <c r="J360">
        <v>76</v>
      </c>
      <c r="K360">
        <v>1484</v>
      </c>
      <c r="L360">
        <v>1711</v>
      </c>
      <c r="M360">
        <v>7.9756937276092401</v>
      </c>
      <c r="N360" t="str">
        <f>_xlfn.CONCAT(VLOOKUP(Table2[[#This Row],[ID]], 'Full Data'!$C$2:$S$1469, 16, FALSE), " - ",VLOOKUP(Table2[[#This Row],[ID]], 'Full Data'!$C$2:$S$1469, 17, FALSE))</f>
        <v xml:space="preserve"> - </v>
      </c>
      <c r="O360" t="str">
        <f>IF(VLOOKUP(Table2[[#This Row],[ID]], 'Full Data'!$C$2:$S$1469, 14, FALSE)=0, "", VLOOKUP(Table2[[#This Row],[ID]], 'Full Data'!$C$2:$S$1469, 14, FALSE))</f>
        <v/>
      </c>
    </row>
    <row r="361" spans="1:15" x14ac:dyDescent="0.45">
      <c r="A361">
        <v>2021</v>
      </c>
      <c r="B361" t="s">
        <v>113</v>
      </c>
      <c r="C361" t="str">
        <f>_xlfn.CONCAT(Table2[[#This Row],[Team]],Table2[[#This Row],[year]])</f>
        <v>Texas2021</v>
      </c>
      <c r="D361">
        <v>237.09</v>
      </c>
      <c r="E361" t="e">
        <f>_xlfn.RANK.EQ([1]!Table1[[#This Row],[recruiting_score]], $D$263:$D$389, 0)</f>
        <v>#VALUE!</v>
      </c>
      <c r="F361">
        <v>-6.8749999999999601E-3</v>
      </c>
      <c r="G361">
        <f>_xlfn.RANK.EQ(Table2[[#This Row],[transfer_portal_rating]], $F$263:$F$393, 0)</f>
        <v>108</v>
      </c>
      <c r="H361">
        <v>892.91</v>
      </c>
      <c r="J361">
        <v>160</v>
      </c>
      <c r="K361">
        <v>1900</v>
      </c>
      <c r="L361">
        <v>1700</v>
      </c>
      <c r="M361">
        <v>3.88870869892768</v>
      </c>
      <c r="N361" t="str">
        <f>_xlfn.CONCAT(VLOOKUP(Table2[[#This Row],[ID]], 'Full Data'!$C$2:$S$1469, 16, FALSE), " - ",VLOOKUP(Table2[[#This Row],[ID]], 'Full Data'!$C$2:$S$1469, 17, FALSE))</f>
        <v xml:space="preserve"> - </v>
      </c>
      <c r="O361" t="str">
        <f>IF(VLOOKUP(Table2[[#This Row],[ID]], 'Full Data'!$C$2:$S$1469, 14, FALSE)=0, "", VLOOKUP(Table2[[#This Row],[ID]], 'Full Data'!$C$2:$S$1469, 14, FALSE))</f>
        <v/>
      </c>
    </row>
    <row r="362" spans="1:15" x14ac:dyDescent="0.45">
      <c r="A362">
        <v>2021</v>
      </c>
      <c r="B362" t="s">
        <v>114</v>
      </c>
      <c r="C362" t="str">
        <f>_xlfn.CONCAT(Table2[[#This Row],[Team]],Table2[[#This Row],[year]])</f>
        <v>Texas A&amp;M2021</v>
      </c>
      <c r="D362">
        <v>285.35000000000002</v>
      </c>
      <c r="E362" t="e">
        <f>_xlfn.RANK.EQ([1]!Table1[[#This Row],[recruiting_score]], $D$263:$D$389, 0)</f>
        <v>#VALUE!</v>
      </c>
      <c r="F362">
        <v>0.60052631578947402</v>
      </c>
      <c r="G362">
        <f>_xlfn.RANK.EQ(Table2[[#This Row],[transfer_portal_rating]], $F$263:$F$393, 0)</f>
        <v>9</v>
      </c>
      <c r="H362">
        <v>875.1</v>
      </c>
      <c r="J362">
        <v>241.7</v>
      </c>
      <c r="K362">
        <v>1867</v>
      </c>
      <c r="L362">
        <v>1813</v>
      </c>
      <c r="M362">
        <v>12.1923011405102</v>
      </c>
      <c r="N362" t="str">
        <f>_xlfn.CONCAT(VLOOKUP(Table2[[#This Row],[ID]], 'Full Data'!$C$2:$S$1469, 16, FALSE), " - ",VLOOKUP(Table2[[#This Row],[ID]], 'Full Data'!$C$2:$S$1469, 17, FALSE))</f>
        <v xml:space="preserve"> - </v>
      </c>
      <c r="O362" t="str">
        <f>IF(VLOOKUP(Table2[[#This Row],[ID]], 'Full Data'!$C$2:$S$1469, 14, FALSE)=0, "", VLOOKUP(Table2[[#This Row],[ID]], 'Full Data'!$C$2:$S$1469, 14, FALSE))</f>
        <v/>
      </c>
    </row>
    <row r="363" spans="1:15" x14ac:dyDescent="0.45">
      <c r="A363">
        <v>2021</v>
      </c>
      <c r="B363" t="s">
        <v>115</v>
      </c>
      <c r="C363" t="str">
        <f>_xlfn.CONCAT(Table2[[#This Row],[Team]],Table2[[#This Row],[year]])</f>
        <v>Texas State2021</v>
      </c>
      <c r="D363">
        <v>9.4600000000000009</v>
      </c>
      <c r="E363" t="e">
        <f>_xlfn.RANK.EQ([1]!Table1[[#This Row],[recruiting_score]], $D$263:$D$389, 0)</f>
        <v>#VALUE!</v>
      </c>
      <c r="F363">
        <v>8.5263157894736805E-2</v>
      </c>
      <c r="G363">
        <f>_xlfn.RANK.EQ(Table2[[#This Row],[transfer_portal_rating]], $F$263:$F$393, 0)</f>
        <v>83</v>
      </c>
      <c r="H363">
        <v>382.6</v>
      </c>
      <c r="J363">
        <v>253.5</v>
      </c>
      <c r="K363">
        <v>1154</v>
      </c>
      <c r="L363">
        <v>1155</v>
      </c>
      <c r="M363">
        <v>-15.6185679404539</v>
      </c>
      <c r="N363" t="str">
        <f>_xlfn.CONCAT(VLOOKUP(Table2[[#This Row],[ID]], 'Full Data'!$C$2:$S$1469, 16, FALSE), " - ",VLOOKUP(Table2[[#This Row],[ID]], 'Full Data'!$C$2:$S$1469, 17, FALSE))</f>
        <v xml:space="preserve"> - </v>
      </c>
      <c r="O363" t="str">
        <f>IF(VLOOKUP(Table2[[#This Row],[ID]], 'Full Data'!$C$2:$S$1469, 14, FALSE)=0, "", VLOOKUP(Table2[[#This Row],[ID]], 'Full Data'!$C$2:$S$1469, 14, FALSE))</f>
        <v/>
      </c>
    </row>
    <row r="364" spans="1:15" x14ac:dyDescent="0.45">
      <c r="A364">
        <v>2021</v>
      </c>
      <c r="B364" t="s">
        <v>116</v>
      </c>
      <c r="C364" t="str">
        <f>_xlfn.CONCAT(Table2[[#This Row],[Team]],Table2[[#This Row],[year]])</f>
        <v>Texas Tech2021</v>
      </c>
      <c r="D364">
        <v>167.13</v>
      </c>
      <c r="E364" t="e">
        <f>_xlfn.RANK.EQ([1]!Table1[[#This Row],[recruiting_score]], $D$263:$D$389, 0)</f>
        <v>#VALUE!</v>
      </c>
      <c r="F364">
        <v>0.29710227272727302</v>
      </c>
      <c r="G364">
        <f>_xlfn.RANK.EQ(Table2[[#This Row],[transfer_portal_rating]], $F$263:$F$393, 0)</f>
        <v>37</v>
      </c>
      <c r="H364">
        <v>619.6</v>
      </c>
      <c r="J364">
        <v>197.5</v>
      </c>
      <c r="K364">
        <v>1432</v>
      </c>
      <c r="L364">
        <v>1554</v>
      </c>
      <c r="M364">
        <v>-1.6785508594084599</v>
      </c>
      <c r="N364" t="str">
        <f>_xlfn.CONCAT(VLOOKUP(Table2[[#This Row],[ID]], 'Full Data'!$C$2:$S$1469, 16, FALSE), " - ",VLOOKUP(Table2[[#This Row],[ID]], 'Full Data'!$C$2:$S$1469, 17, FALSE))</f>
        <v xml:space="preserve"> - </v>
      </c>
      <c r="O364" t="str">
        <f>IF(VLOOKUP(Table2[[#This Row],[ID]], 'Full Data'!$C$2:$S$1469, 14, FALSE)=0, "", VLOOKUP(Table2[[#This Row],[ID]], 'Full Data'!$C$2:$S$1469, 14, FALSE))</f>
        <v/>
      </c>
    </row>
    <row r="365" spans="1:15" x14ac:dyDescent="0.45">
      <c r="A365">
        <v>2021</v>
      </c>
      <c r="B365" t="s">
        <v>117</v>
      </c>
      <c r="C365" t="str">
        <f>_xlfn.CONCAT(Table2[[#This Row],[Team]],Table2[[#This Row],[year]])</f>
        <v>Toledo2021</v>
      </c>
      <c r="D365">
        <v>163.18</v>
      </c>
      <c r="E365" t="e">
        <f>_xlfn.RANK.EQ([1]!Table1[[#This Row],[recruiting_score]], $D$263:$D$389, 0)</f>
        <v>#VALUE!</v>
      </c>
      <c r="F365">
        <v>0.16</v>
      </c>
      <c r="G365">
        <f>_xlfn.RANK.EQ(Table2[[#This Row],[transfer_portal_rating]], $F$263:$F$393, 0)</f>
        <v>66</v>
      </c>
      <c r="H365">
        <v>391.54</v>
      </c>
      <c r="J365">
        <v>202.3</v>
      </c>
      <c r="K365">
        <v>1415</v>
      </c>
      <c r="L365">
        <v>1552</v>
      </c>
      <c r="M365">
        <v>0.41971180494954302</v>
      </c>
      <c r="N365" t="str">
        <f>_xlfn.CONCAT(VLOOKUP(Table2[[#This Row],[ID]], 'Full Data'!$C$2:$S$1469, 16, FALSE), " - ",VLOOKUP(Table2[[#This Row],[ID]], 'Full Data'!$C$2:$S$1469, 17, FALSE))</f>
        <v xml:space="preserve"> - </v>
      </c>
      <c r="O365" t="str">
        <f>IF(VLOOKUP(Table2[[#This Row],[ID]], 'Full Data'!$C$2:$S$1469, 14, FALSE)=0, "", VLOOKUP(Table2[[#This Row],[ID]], 'Full Data'!$C$2:$S$1469, 14, FALSE))</f>
        <v/>
      </c>
    </row>
    <row r="366" spans="1:15" x14ac:dyDescent="0.45">
      <c r="A366">
        <v>2021</v>
      </c>
      <c r="B366" t="s">
        <v>118</v>
      </c>
      <c r="C366" t="str">
        <f>_xlfn.CONCAT(Table2[[#This Row],[Team]],Table2[[#This Row],[year]])</f>
        <v>Troy2021</v>
      </c>
      <c r="D366">
        <v>133.65</v>
      </c>
      <c r="E366" t="e">
        <f>_xlfn.RANK.EQ([1]!Table1[[#This Row],[recruiting_score]], $D$263:$D$389, 0)</f>
        <v>#VALUE!</v>
      </c>
      <c r="F366">
        <v>0.30125000000000002</v>
      </c>
      <c r="G366">
        <f>_xlfn.RANK.EQ(Table2[[#This Row],[transfer_portal_rating]], $F$263:$F$393, 0)</f>
        <v>36</v>
      </c>
      <c r="H366">
        <v>323.67</v>
      </c>
      <c r="J366">
        <v>184.2</v>
      </c>
      <c r="K366">
        <v>1442</v>
      </c>
      <c r="L366">
        <v>1271</v>
      </c>
      <c r="M366">
        <v>-10.416038009497701</v>
      </c>
      <c r="N366" t="str">
        <f>_xlfn.CONCAT(VLOOKUP(Table2[[#This Row],[ID]], 'Full Data'!$C$2:$S$1469, 16, FALSE), " - ",VLOOKUP(Table2[[#This Row],[ID]], 'Full Data'!$C$2:$S$1469, 17, FALSE))</f>
        <v xml:space="preserve"> - </v>
      </c>
      <c r="O366" t="str">
        <f>IF(VLOOKUP(Table2[[#This Row],[ID]], 'Full Data'!$C$2:$S$1469, 14, FALSE)=0, "", VLOOKUP(Table2[[#This Row],[ID]], 'Full Data'!$C$2:$S$1469, 14, FALSE))</f>
        <v/>
      </c>
    </row>
    <row r="367" spans="1:15" x14ac:dyDescent="0.45">
      <c r="A367">
        <v>2021</v>
      </c>
      <c r="B367" t="s">
        <v>119</v>
      </c>
      <c r="C367" t="str">
        <f>_xlfn.CONCAT(Table2[[#This Row],[Team]],Table2[[#This Row],[year]])</f>
        <v>Tulane2021</v>
      </c>
      <c r="D367">
        <v>156.56</v>
      </c>
      <c r="E367" t="e">
        <f>_xlfn.RANK.EQ([1]!Table1[[#This Row],[recruiting_score]], $D$263:$D$389, 0)</f>
        <v>#VALUE!</v>
      </c>
      <c r="F367">
        <v>0</v>
      </c>
      <c r="G367">
        <f>_xlfn.RANK.EQ(Table2[[#This Row],[transfer_portal_rating]], $F$263:$F$393, 0)</f>
        <v>88</v>
      </c>
      <c r="H367">
        <v>526.19000000000005</v>
      </c>
      <c r="J367">
        <v>266.89999999999998</v>
      </c>
      <c r="K367">
        <v>1646</v>
      </c>
      <c r="L367">
        <v>1416</v>
      </c>
      <c r="M367">
        <v>-6.6438660273758003</v>
      </c>
      <c r="N367" t="str">
        <f>_xlfn.CONCAT(VLOOKUP(Table2[[#This Row],[ID]], 'Full Data'!$C$2:$S$1469, 16, FALSE), " - ",VLOOKUP(Table2[[#This Row],[ID]], 'Full Data'!$C$2:$S$1469, 17, FALSE))</f>
        <v xml:space="preserve"> - </v>
      </c>
      <c r="O367" t="str">
        <f>IF(VLOOKUP(Table2[[#This Row],[ID]], 'Full Data'!$C$2:$S$1469, 14, FALSE)=0, "", VLOOKUP(Table2[[#This Row],[ID]], 'Full Data'!$C$2:$S$1469, 14, FALSE))</f>
        <v/>
      </c>
    </row>
    <row r="368" spans="1:15" x14ac:dyDescent="0.45">
      <c r="A368">
        <v>2021</v>
      </c>
      <c r="B368" t="s">
        <v>120</v>
      </c>
      <c r="C368" t="str">
        <f>_xlfn.CONCAT(Table2[[#This Row],[Team]],Table2[[#This Row],[year]])</f>
        <v>Tulsa2021</v>
      </c>
      <c r="D368">
        <v>97.89</v>
      </c>
      <c r="E368" t="e">
        <f>_xlfn.RANK.EQ([1]!Table1[[#This Row],[recruiting_score]], $D$263:$D$389, 0)</f>
        <v>#VALUE!</v>
      </c>
      <c r="F368">
        <v>-0.107857142857143</v>
      </c>
      <c r="G368">
        <f>_xlfn.RANK.EQ(Table2[[#This Row],[transfer_portal_rating]], $F$263:$F$393, 0)</f>
        <v>120</v>
      </c>
      <c r="H368">
        <v>470.03</v>
      </c>
      <c r="J368">
        <v>173.6</v>
      </c>
      <c r="K368">
        <v>1538</v>
      </c>
      <c r="L368">
        <v>1503</v>
      </c>
      <c r="M368">
        <v>-1.11872971325673</v>
      </c>
      <c r="N368" t="str">
        <f>_xlfn.CONCAT(VLOOKUP(Table2[[#This Row],[ID]], 'Full Data'!$C$2:$S$1469, 16, FALSE), " - ",VLOOKUP(Table2[[#This Row],[ID]], 'Full Data'!$C$2:$S$1469, 17, FALSE))</f>
        <v xml:space="preserve"> - </v>
      </c>
      <c r="O368" t="str">
        <f>IF(VLOOKUP(Table2[[#This Row],[ID]], 'Full Data'!$C$2:$S$1469, 14, FALSE)=0, "", VLOOKUP(Table2[[#This Row],[ID]], 'Full Data'!$C$2:$S$1469, 14, FALSE))</f>
        <v/>
      </c>
    </row>
    <row r="369" spans="1:15" x14ac:dyDescent="0.45">
      <c r="A369">
        <v>2021</v>
      </c>
      <c r="B369" t="s">
        <v>121</v>
      </c>
      <c r="C369" t="str">
        <f>_xlfn.CONCAT(Table2[[#This Row],[Team]],Table2[[#This Row],[year]])</f>
        <v>UAB2021</v>
      </c>
      <c r="D369">
        <v>123.44</v>
      </c>
      <c r="E369" t="e">
        <f>_xlfn.RANK.EQ([1]!Table1[[#This Row],[recruiting_score]], $D$263:$D$389, 0)</f>
        <v>#VALUE!</v>
      </c>
      <c r="F369">
        <v>0.133333333333333</v>
      </c>
      <c r="G369">
        <f>_xlfn.RANK.EQ(Table2[[#This Row],[transfer_portal_rating]], $F$263:$F$393, 0)</f>
        <v>72</v>
      </c>
      <c r="H369">
        <v>383.56</v>
      </c>
      <c r="J369">
        <v>170.5</v>
      </c>
      <c r="K369">
        <v>1531</v>
      </c>
      <c r="L369">
        <v>1570</v>
      </c>
      <c r="M369">
        <v>0.99096773261759596</v>
      </c>
      <c r="N369" t="str">
        <f>_xlfn.CONCAT(VLOOKUP(Table2[[#This Row],[ID]], 'Full Data'!$C$2:$S$1469, 16, FALSE), " - ",VLOOKUP(Table2[[#This Row],[ID]], 'Full Data'!$C$2:$S$1469, 17, FALSE))</f>
        <v xml:space="preserve"> - </v>
      </c>
      <c r="O369" t="str">
        <f>IF(VLOOKUP(Table2[[#This Row],[ID]], 'Full Data'!$C$2:$S$1469, 14, FALSE)=0, "", VLOOKUP(Table2[[#This Row],[ID]], 'Full Data'!$C$2:$S$1469, 14, FALSE))</f>
        <v/>
      </c>
    </row>
    <row r="370" spans="1:15" x14ac:dyDescent="0.45">
      <c r="A370">
        <v>2021</v>
      </c>
      <c r="B370" t="s">
        <v>122</v>
      </c>
      <c r="C370" t="str">
        <f>_xlfn.CONCAT(Table2[[#This Row],[Team]],Table2[[#This Row],[year]])</f>
        <v>UCF2021</v>
      </c>
      <c r="D370">
        <v>177.69</v>
      </c>
      <c r="E370" t="e">
        <f>_xlfn.RANK.EQ([1]!Table1[[#This Row],[recruiting_score]], $D$263:$D$389, 0)</f>
        <v>#VALUE!</v>
      </c>
      <c r="F370">
        <v>-0.13258823529411801</v>
      </c>
      <c r="G370">
        <f>_xlfn.RANK.EQ(Table2[[#This Row],[transfer_portal_rating]], $F$263:$F$393, 0)</f>
        <v>122</v>
      </c>
      <c r="H370">
        <v>593.07000000000005</v>
      </c>
      <c r="J370">
        <v>324.8</v>
      </c>
      <c r="K370">
        <v>1722</v>
      </c>
      <c r="L370">
        <v>1604</v>
      </c>
      <c r="M370">
        <v>0.75695530222950302</v>
      </c>
      <c r="N370" t="str">
        <f>_xlfn.CONCAT(VLOOKUP(Table2[[#This Row],[ID]], 'Full Data'!$C$2:$S$1469, 16, FALSE), " - ",VLOOKUP(Table2[[#This Row],[ID]], 'Full Data'!$C$2:$S$1469, 17, FALSE))</f>
        <v xml:space="preserve"> - </v>
      </c>
      <c r="O370" t="str">
        <f>IF(VLOOKUP(Table2[[#This Row],[ID]], 'Full Data'!$C$2:$S$1469, 14, FALSE)=0, "", VLOOKUP(Table2[[#This Row],[ID]], 'Full Data'!$C$2:$S$1469, 14, FALSE))</f>
        <v/>
      </c>
    </row>
    <row r="371" spans="1:15" x14ac:dyDescent="0.45">
      <c r="A371">
        <v>2021</v>
      </c>
      <c r="B371" t="s">
        <v>123</v>
      </c>
      <c r="C371" t="str">
        <f>_xlfn.CONCAT(Table2[[#This Row],[Team]],Table2[[#This Row],[year]])</f>
        <v>UCLA2021</v>
      </c>
      <c r="D371">
        <v>206.5</v>
      </c>
      <c r="E371" t="e">
        <f>_xlfn.RANK.EQ([1]!Table1[[#This Row],[recruiting_score]], $D$263:$D$389, 0)</f>
        <v>#VALUE!</v>
      </c>
      <c r="F371">
        <v>0.74875000000000003</v>
      </c>
      <c r="G371">
        <f>_xlfn.RANK.EQ(Table2[[#This Row],[transfer_portal_rating]], $F$263:$F$393, 0)</f>
        <v>4</v>
      </c>
      <c r="H371">
        <v>660.71</v>
      </c>
      <c r="J371">
        <v>229.4</v>
      </c>
      <c r="K371">
        <v>1525</v>
      </c>
      <c r="L371">
        <v>1751</v>
      </c>
      <c r="M371">
        <v>9.2028400247849795</v>
      </c>
      <c r="N371" t="str">
        <f>_xlfn.CONCAT(VLOOKUP(Table2[[#This Row],[ID]], 'Full Data'!$C$2:$S$1469, 16, FALSE), " - ",VLOOKUP(Table2[[#This Row],[ID]], 'Full Data'!$C$2:$S$1469, 17, FALSE))</f>
        <v xml:space="preserve"> - </v>
      </c>
      <c r="O371" t="str">
        <f>IF(VLOOKUP(Table2[[#This Row],[ID]], 'Full Data'!$C$2:$S$1469, 14, FALSE)=0, "", VLOOKUP(Table2[[#This Row],[ID]], 'Full Data'!$C$2:$S$1469, 14, FALSE))</f>
        <v/>
      </c>
    </row>
    <row r="372" spans="1:15" x14ac:dyDescent="0.45">
      <c r="A372">
        <v>2021</v>
      </c>
      <c r="B372" t="s">
        <v>124</v>
      </c>
      <c r="C372" t="str">
        <f>_xlfn.CONCAT(Table2[[#This Row],[Team]],Table2[[#This Row],[year]])</f>
        <v>UMass2021</v>
      </c>
      <c r="D372">
        <v>121.74</v>
      </c>
      <c r="E372" t="e">
        <f>_xlfn.RANK.EQ([1]!Table1[[#This Row],[recruiting_score]], $D$263:$D$389, 0)</f>
        <v>#VALUE!</v>
      </c>
      <c r="F372">
        <v>3.4632034632034597E-2</v>
      </c>
      <c r="G372">
        <f>_xlfn.RANK.EQ(Table2[[#This Row],[transfer_portal_rating]], $F$263:$F$393, 0)</f>
        <v>85</v>
      </c>
      <c r="H372">
        <v>246.83</v>
      </c>
      <c r="J372">
        <v>-5.3</v>
      </c>
      <c r="K372">
        <v>841</v>
      </c>
      <c r="L372">
        <v>804</v>
      </c>
      <c r="M372">
        <v>-19.704561495748202</v>
      </c>
      <c r="N372" t="str">
        <f>_xlfn.CONCAT(VLOOKUP(Table2[[#This Row],[ID]], 'Full Data'!$C$2:$S$1469, 16, FALSE), " - ",VLOOKUP(Table2[[#This Row],[ID]], 'Full Data'!$C$2:$S$1469, 17, FALSE))</f>
        <v xml:space="preserve"> - </v>
      </c>
      <c r="O372" t="str">
        <f>IF(VLOOKUP(Table2[[#This Row],[ID]], 'Full Data'!$C$2:$S$1469, 14, FALSE)=0, "", VLOOKUP(Table2[[#This Row],[ID]], 'Full Data'!$C$2:$S$1469, 14, FALSE))</f>
        <v/>
      </c>
    </row>
    <row r="373" spans="1:15" x14ac:dyDescent="0.45">
      <c r="A373">
        <v>2021</v>
      </c>
      <c r="B373" t="s">
        <v>125</v>
      </c>
      <c r="C373" t="str">
        <f>_xlfn.CONCAT(Table2[[#This Row],[Team]],Table2[[#This Row],[year]])</f>
        <v>UNLV2021</v>
      </c>
      <c r="D373">
        <v>161.88999999999999</v>
      </c>
      <c r="E373" t="e">
        <f>_xlfn.RANK.EQ([1]!Table1[[#This Row],[recruiting_score]], $D$263:$D$389, 0)</f>
        <v>#VALUE!</v>
      </c>
      <c r="F373">
        <v>-0.06</v>
      </c>
      <c r="G373">
        <f>_xlfn.RANK.EQ(Table2[[#This Row],[transfer_portal_rating]], $F$263:$F$393, 0)</f>
        <v>114</v>
      </c>
      <c r="H373">
        <v>447.31</v>
      </c>
      <c r="J373">
        <v>78.900000000000006</v>
      </c>
      <c r="K373">
        <v>1134</v>
      </c>
      <c r="L373">
        <v>1201</v>
      </c>
      <c r="M373">
        <v>-7.9133755306092199</v>
      </c>
      <c r="N373" t="str">
        <f>_xlfn.CONCAT(VLOOKUP(Table2[[#This Row],[ID]], 'Full Data'!$C$2:$S$1469, 16, FALSE), " - ",VLOOKUP(Table2[[#This Row],[ID]], 'Full Data'!$C$2:$S$1469, 17, FALSE))</f>
        <v xml:space="preserve"> - </v>
      </c>
      <c r="O373" t="str">
        <f>IF(VLOOKUP(Table2[[#This Row],[ID]], 'Full Data'!$C$2:$S$1469, 14, FALSE)=0, "", VLOOKUP(Table2[[#This Row],[ID]], 'Full Data'!$C$2:$S$1469, 14, FALSE))</f>
        <v/>
      </c>
    </row>
    <row r="374" spans="1:15" x14ac:dyDescent="0.45">
      <c r="A374">
        <v>2021</v>
      </c>
      <c r="B374" t="s">
        <v>126</v>
      </c>
      <c r="C374" t="str">
        <f>_xlfn.CONCAT(Table2[[#This Row],[Team]],Table2[[#This Row],[year]])</f>
        <v>USC2021</v>
      </c>
      <c r="D374">
        <v>280.72000000000003</v>
      </c>
      <c r="E374" t="e">
        <f>_xlfn.RANK.EQ([1]!Table1[[#This Row],[recruiting_score]], $D$263:$D$389, 0)</f>
        <v>#VALUE!</v>
      </c>
      <c r="F374">
        <v>0.36777777777777798</v>
      </c>
      <c r="G374">
        <f>_xlfn.RANK.EQ(Table2[[#This Row],[transfer_portal_rating]], $F$263:$F$393, 0)</f>
        <v>22</v>
      </c>
      <c r="H374">
        <v>853.16</v>
      </c>
      <c r="J374">
        <v>183.1</v>
      </c>
      <c r="K374">
        <v>1692</v>
      </c>
      <c r="L374">
        <v>1481</v>
      </c>
      <c r="M374">
        <v>0.39771294746232799</v>
      </c>
      <c r="N374" t="str">
        <f>_xlfn.CONCAT(VLOOKUP(Table2[[#This Row],[ID]], 'Full Data'!$C$2:$S$1469, 16, FALSE), " - ",VLOOKUP(Table2[[#This Row],[ID]], 'Full Data'!$C$2:$S$1469, 17, FALSE))</f>
        <v xml:space="preserve"> - </v>
      </c>
      <c r="O374" t="str">
        <f>IF(VLOOKUP(Table2[[#This Row],[ID]], 'Full Data'!$C$2:$S$1469, 14, FALSE)=0, "", VLOOKUP(Table2[[#This Row],[ID]], 'Full Data'!$C$2:$S$1469, 14, FALSE))</f>
        <v/>
      </c>
    </row>
    <row r="375" spans="1:15" x14ac:dyDescent="0.45">
      <c r="A375">
        <v>2021</v>
      </c>
      <c r="B375" t="s">
        <v>127</v>
      </c>
      <c r="C375" t="str">
        <f>_xlfn.CONCAT(Table2[[#This Row],[Team]],Table2[[#This Row],[year]])</f>
        <v>Utah2021</v>
      </c>
      <c r="D375">
        <v>203.23</v>
      </c>
      <c r="E375" t="e">
        <f>_xlfn.RANK.EQ([1]!Table1[[#This Row],[recruiting_score]], $D$263:$D$389, 0)</f>
        <v>#VALUE!</v>
      </c>
      <c r="F375">
        <v>0.217867647058824</v>
      </c>
      <c r="G375">
        <f>_xlfn.RANK.EQ(Table2[[#This Row],[transfer_portal_rating]], $F$263:$F$393, 0)</f>
        <v>55</v>
      </c>
      <c r="H375">
        <v>649.86</v>
      </c>
      <c r="J375">
        <v>40.5</v>
      </c>
      <c r="K375">
        <v>1709</v>
      </c>
      <c r="L375">
        <v>1935</v>
      </c>
      <c r="M375">
        <v>15.3437537992166</v>
      </c>
      <c r="N375" t="str">
        <f>_xlfn.CONCAT(VLOOKUP(Table2[[#This Row],[ID]], 'Full Data'!$C$2:$S$1469, 16, FALSE), " - ",VLOOKUP(Table2[[#This Row],[ID]], 'Full Data'!$C$2:$S$1469, 17, FALSE))</f>
        <v xml:space="preserve"> - </v>
      </c>
      <c r="O375" t="str">
        <f>IF(VLOOKUP(Table2[[#This Row],[ID]], 'Full Data'!$C$2:$S$1469, 14, FALSE)=0, "", VLOOKUP(Table2[[#This Row],[ID]], 'Full Data'!$C$2:$S$1469, 14, FALSE))</f>
        <v/>
      </c>
    </row>
    <row r="376" spans="1:15" x14ac:dyDescent="0.45">
      <c r="A376">
        <v>2021</v>
      </c>
      <c r="B376" t="s">
        <v>128</v>
      </c>
      <c r="C376" t="str">
        <f>_xlfn.CONCAT(Table2[[#This Row],[Team]],Table2[[#This Row],[year]])</f>
        <v>Utah State2021</v>
      </c>
      <c r="D376">
        <v>55.32</v>
      </c>
      <c r="E376" t="e">
        <f>_xlfn.RANK.EQ([1]!Table1[[#This Row],[recruiting_score]], $D$263:$D$389, 0)</f>
        <v>#VALUE!</v>
      </c>
      <c r="F376">
        <v>-2.02083333333333E-2</v>
      </c>
      <c r="G376">
        <f>_xlfn.RANK.EQ(Table2[[#This Row],[transfer_portal_rating]], $F$263:$F$393, 0)</f>
        <v>109</v>
      </c>
      <c r="H376">
        <v>400.78</v>
      </c>
      <c r="J376">
        <v>48.2</v>
      </c>
      <c r="K376">
        <v>1228</v>
      </c>
      <c r="L376">
        <v>1599</v>
      </c>
      <c r="M376">
        <v>0.35553118768527298</v>
      </c>
      <c r="N376" t="str">
        <f>_xlfn.CONCAT(VLOOKUP(Table2[[#This Row],[ID]], 'Full Data'!$C$2:$S$1469, 16, FALSE), " - ",VLOOKUP(Table2[[#This Row],[ID]], 'Full Data'!$C$2:$S$1469, 17, FALSE))</f>
        <v xml:space="preserve"> - </v>
      </c>
      <c r="O376" t="str">
        <f>IF(VLOOKUP(Table2[[#This Row],[ID]], 'Full Data'!$C$2:$S$1469, 14, FALSE)=0, "", VLOOKUP(Table2[[#This Row],[ID]], 'Full Data'!$C$2:$S$1469, 14, FALSE))</f>
        <v/>
      </c>
    </row>
    <row r="377" spans="1:15" x14ac:dyDescent="0.45">
      <c r="A377">
        <v>2021</v>
      </c>
      <c r="B377" t="s">
        <v>129</v>
      </c>
      <c r="C377" t="str">
        <f>_xlfn.CONCAT(Table2[[#This Row],[Team]],Table2[[#This Row],[year]])</f>
        <v>UTEP2021</v>
      </c>
      <c r="D377">
        <v>60.62</v>
      </c>
      <c r="E377" t="e">
        <f>_xlfn.RANK.EQ([1]!Table1[[#This Row],[recruiting_score]], $D$263:$D$389, 0)</f>
        <v>#VALUE!</v>
      </c>
      <c r="F377">
        <v>0</v>
      </c>
      <c r="G377">
        <f>_xlfn.RANK.EQ(Table2[[#This Row],[transfer_portal_rating]], $F$263:$F$393, 0)</f>
        <v>88</v>
      </c>
      <c r="H377">
        <v>297.36</v>
      </c>
      <c r="J377">
        <v>206.6</v>
      </c>
      <c r="K377">
        <v>1083</v>
      </c>
      <c r="L377">
        <v>1290</v>
      </c>
      <c r="M377">
        <v>-6.7458926413398199</v>
      </c>
      <c r="N377" t="str">
        <f>_xlfn.CONCAT(VLOOKUP(Table2[[#This Row],[ID]], 'Full Data'!$C$2:$S$1469, 16, FALSE), " - ",VLOOKUP(Table2[[#This Row],[ID]], 'Full Data'!$C$2:$S$1469, 17, FALSE))</f>
        <v xml:space="preserve"> - </v>
      </c>
      <c r="O377" t="str">
        <f>IF(VLOOKUP(Table2[[#This Row],[ID]], 'Full Data'!$C$2:$S$1469, 14, FALSE)=0, "", VLOOKUP(Table2[[#This Row],[ID]], 'Full Data'!$C$2:$S$1469, 14, FALSE))</f>
        <v/>
      </c>
    </row>
    <row r="378" spans="1:15" x14ac:dyDescent="0.45">
      <c r="A378">
        <v>2021</v>
      </c>
      <c r="B378" t="s">
        <v>130</v>
      </c>
      <c r="C378" t="str">
        <f>_xlfn.CONCAT(Table2[[#This Row],[Team]],Table2[[#This Row],[year]])</f>
        <v>UT San Antonio2021</v>
      </c>
      <c r="D378">
        <v>154.80000000000001</v>
      </c>
      <c r="E378" t="e">
        <f>_xlfn.RANK.EQ([1]!Table1[[#This Row],[recruiting_score]], $D$263:$D$389, 0)</f>
        <v>#VALUE!</v>
      </c>
      <c r="F378">
        <v>0.09</v>
      </c>
      <c r="G378">
        <f>_xlfn.RANK.EQ(Table2[[#This Row],[transfer_portal_rating]], $F$263:$F$393, 0)</f>
        <v>82</v>
      </c>
      <c r="H378">
        <v>458.03</v>
      </c>
      <c r="J378">
        <v>289.39999999999998</v>
      </c>
      <c r="K378">
        <v>1417</v>
      </c>
      <c r="L378">
        <v>1518</v>
      </c>
      <c r="M378">
        <v>6.36012264372921</v>
      </c>
      <c r="N378" t="str">
        <f>_xlfn.CONCAT(VLOOKUP(Table2[[#This Row],[ID]], 'Full Data'!$C$2:$S$1469, 16, FALSE), " - ",VLOOKUP(Table2[[#This Row],[ID]], 'Full Data'!$C$2:$S$1469, 17, FALSE))</f>
        <v xml:space="preserve"> - </v>
      </c>
      <c r="O378" t="str">
        <f>IF(VLOOKUP(Table2[[#This Row],[ID]], 'Full Data'!$C$2:$S$1469, 14, FALSE)=0, "", VLOOKUP(Table2[[#This Row],[ID]], 'Full Data'!$C$2:$S$1469, 14, FALSE))</f>
        <v/>
      </c>
    </row>
    <row r="379" spans="1:15" x14ac:dyDescent="0.45">
      <c r="A379">
        <v>2021</v>
      </c>
      <c r="B379" t="s">
        <v>131</v>
      </c>
      <c r="C379" t="str">
        <f>_xlfn.CONCAT(Table2[[#This Row],[Team]],Table2[[#This Row],[year]])</f>
        <v>Vanderbilt2021</v>
      </c>
      <c r="D379">
        <v>184.46</v>
      </c>
      <c r="E379" t="e">
        <f>_xlfn.RANK.EQ([1]!Table1[[#This Row],[recruiting_score]], $D$263:$D$389, 0)</f>
        <v>#VALUE!</v>
      </c>
      <c r="F379">
        <v>0.20990476190476201</v>
      </c>
      <c r="G379">
        <f>_xlfn.RANK.EQ(Table2[[#This Row],[transfer_portal_rating]], $F$263:$F$393, 0)</f>
        <v>59</v>
      </c>
      <c r="H379">
        <v>607.67999999999995</v>
      </c>
      <c r="J379">
        <v>122.1</v>
      </c>
      <c r="K379">
        <v>1088</v>
      </c>
      <c r="L379">
        <v>1084</v>
      </c>
      <c r="M379">
        <v>-10.185991234920101</v>
      </c>
      <c r="N379" t="str">
        <f>_xlfn.CONCAT(VLOOKUP(Table2[[#This Row],[ID]], 'Full Data'!$C$2:$S$1469, 16, FALSE), " - ",VLOOKUP(Table2[[#This Row],[ID]], 'Full Data'!$C$2:$S$1469, 17, FALSE))</f>
        <v xml:space="preserve"> - </v>
      </c>
      <c r="O379" t="str">
        <f>IF(VLOOKUP(Table2[[#This Row],[ID]], 'Full Data'!$C$2:$S$1469, 14, FALSE)=0, "", VLOOKUP(Table2[[#This Row],[ID]], 'Full Data'!$C$2:$S$1469, 14, FALSE))</f>
        <v/>
      </c>
    </row>
    <row r="380" spans="1:15" x14ac:dyDescent="0.45">
      <c r="A380">
        <v>2021</v>
      </c>
      <c r="B380" t="s">
        <v>132</v>
      </c>
      <c r="C380" t="str">
        <f>_xlfn.CONCAT(Table2[[#This Row],[Team]],Table2[[#This Row],[year]])</f>
        <v>Virginia2021</v>
      </c>
      <c r="D380">
        <v>205.33</v>
      </c>
      <c r="E380" t="e">
        <f>_xlfn.RANK.EQ([1]!Table1[[#This Row],[recruiting_score]], $D$263:$D$389, 0)</f>
        <v>#VALUE!</v>
      </c>
      <c r="F380">
        <v>0.185</v>
      </c>
      <c r="G380">
        <f>_xlfn.RANK.EQ(Table2[[#This Row],[transfer_portal_rating]], $F$263:$F$393, 0)</f>
        <v>63</v>
      </c>
      <c r="H380">
        <v>588.54</v>
      </c>
      <c r="J380">
        <v>267.8</v>
      </c>
      <c r="K380">
        <v>1513</v>
      </c>
      <c r="L380">
        <v>1539</v>
      </c>
      <c r="M380">
        <v>2.0731895884023799</v>
      </c>
      <c r="N380" t="str">
        <f>_xlfn.CONCAT(VLOOKUP(Table2[[#This Row],[ID]], 'Full Data'!$C$2:$S$1469, 16, FALSE), " - ",VLOOKUP(Table2[[#This Row],[ID]], 'Full Data'!$C$2:$S$1469, 17, FALSE))</f>
        <v xml:space="preserve"> - </v>
      </c>
      <c r="O380" t="str">
        <f>IF(VLOOKUP(Table2[[#This Row],[ID]], 'Full Data'!$C$2:$S$1469, 14, FALSE)=0, "", VLOOKUP(Table2[[#This Row],[ID]], 'Full Data'!$C$2:$S$1469, 14, FALSE))</f>
        <v/>
      </c>
    </row>
    <row r="381" spans="1:15" x14ac:dyDescent="0.45">
      <c r="A381">
        <v>2021</v>
      </c>
      <c r="B381" t="s">
        <v>133</v>
      </c>
      <c r="C381" t="str">
        <f>_xlfn.CONCAT(Table2[[#This Row],[Team]],Table2[[#This Row],[year]])</f>
        <v>Virginia Tech2021</v>
      </c>
      <c r="D381">
        <v>189.84</v>
      </c>
      <c r="E381" t="e">
        <f>_xlfn.RANK.EQ([1]!Table1[[#This Row],[recruiting_score]], $D$263:$D$389, 0)</f>
        <v>#VALUE!</v>
      </c>
      <c r="F381">
        <v>0.21834586466165401</v>
      </c>
      <c r="G381">
        <f>_xlfn.RANK.EQ(Table2[[#This Row],[transfer_portal_rating]], $F$263:$F$393, 0)</f>
        <v>54</v>
      </c>
      <c r="H381">
        <v>670.7</v>
      </c>
      <c r="J381">
        <v>199.4</v>
      </c>
      <c r="K381">
        <v>1552</v>
      </c>
      <c r="L381">
        <v>1369</v>
      </c>
      <c r="M381">
        <v>1.1920853815938699</v>
      </c>
      <c r="N381" t="str">
        <f>_xlfn.CONCAT(VLOOKUP(Table2[[#This Row],[ID]], 'Full Data'!$C$2:$S$1469, 16, FALSE), " - ",VLOOKUP(Table2[[#This Row],[ID]], 'Full Data'!$C$2:$S$1469, 17, FALSE))</f>
        <v xml:space="preserve"> - </v>
      </c>
      <c r="O381" t="str">
        <f>IF(VLOOKUP(Table2[[#This Row],[ID]], 'Full Data'!$C$2:$S$1469, 14, FALSE)=0, "", VLOOKUP(Table2[[#This Row],[ID]], 'Full Data'!$C$2:$S$1469, 14, FALSE))</f>
        <v/>
      </c>
    </row>
    <row r="382" spans="1:15" x14ac:dyDescent="0.45">
      <c r="A382">
        <v>2021</v>
      </c>
      <c r="B382" t="s">
        <v>134</v>
      </c>
      <c r="C382" t="str">
        <f>_xlfn.CONCAT(Table2[[#This Row],[Team]],Table2[[#This Row],[year]])</f>
        <v>Wake Forest2021</v>
      </c>
      <c r="D382">
        <v>165.75</v>
      </c>
      <c r="E382" t="e">
        <f>_xlfn.RANK.EQ([1]!Table1[[#This Row],[recruiting_score]], $D$263:$D$389, 0)</f>
        <v>#VALUE!</v>
      </c>
      <c r="F382">
        <v>0.104242424242424</v>
      </c>
      <c r="G382">
        <f>_xlfn.RANK.EQ(Table2[[#This Row],[transfer_portal_rating]], $F$263:$F$393, 0)</f>
        <v>79</v>
      </c>
      <c r="H382">
        <v>577.29999999999995</v>
      </c>
      <c r="J382">
        <v>314.5</v>
      </c>
      <c r="K382">
        <v>1529</v>
      </c>
      <c r="L382">
        <v>1711</v>
      </c>
      <c r="M382">
        <v>12.530608409205101</v>
      </c>
      <c r="N382" t="str">
        <f>_xlfn.CONCAT(VLOOKUP(Table2[[#This Row],[ID]], 'Full Data'!$C$2:$S$1469, 16, FALSE), " - ",VLOOKUP(Table2[[#This Row],[ID]], 'Full Data'!$C$2:$S$1469, 17, FALSE))</f>
        <v xml:space="preserve"> - </v>
      </c>
      <c r="O382" t="str">
        <f>IF(VLOOKUP(Table2[[#This Row],[ID]], 'Full Data'!$C$2:$S$1469, 14, FALSE)=0, "", VLOOKUP(Table2[[#This Row],[ID]], 'Full Data'!$C$2:$S$1469, 14, FALSE))</f>
        <v/>
      </c>
    </row>
    <row r="383" spans="1:15" x14ac:dyDescent="0.45">
      <c r="A383">
        <v>2021</v>
      </c>
      <c r="B383" t="s">
        <v>135</v>
      </c>
      <c r="C383" t="str">
        <f>_xlfn.CONCAT(Table2[[#This Row],[Team]],Table2[[#This Row],[year]])</f>
        <v>Washington2021</v>
      </c>
      <c r="D383">
        <v>201.78</v>
      </c>
      <c r="E383" t="e">
        <f>_xlfn.RANK.EQ([1]!Table1[[#This Row],[recruiting_score]], $D$263:$D$389, 0)</f>
        <v>#VALUE!</v>
      </c>
      <c r="F383">
        <v>0.27750000000000002</v>
      </c>
      <c r="G383">
        <f>_xlfn.RANK.EQ(Table2[[#This Row],[transfer_portal_rating]], $F$263:$F$393, 0)</f>
        <v>43</v>
      </c>
      <c r="H383">
        <v>815.23</v>
      </c>
      <c r="J383">
        <v>114.6</v>
      </c>
      <c r="K383">
        <v>1724</v>
      </c>
      <c r="L383">
        <v>1555</v>
      </c>
      <c r="M383">
        <v>2.3010253551472899</v>
      </c>
      <c r="N383" t="str">
        <f>_xlfn.CONCAT(VLOOKUP(Table2[[#This Row],[ID]], 'Full Data'!$C$2:$S$1469, 16, FALSE), " - ",VLOOKUP(Table2[[#This Row],[ID]], 'Full Data'!$C$2:$S$1469, 17, FALSE))</f>
        <v xml:space="preserve"> - </v>
      </c>
      <c r="O383" t="str">
        <f>IF(VLOOKUP(Table2[[#This Row],[ID]], 'Full Data'!$C$2:$S$1469, 14, FALSE)=0, "", VLOOKUP(Table2[[#This Row],[ID]], 'Full Data'!$C$2:$S$1469, 14, FALSE))</f>
        <v/>
      </c>
    </row>
    <row r="384" spans="1:15" x14ac:dyDescent="0.45">
      <c r="A384">
        <v>2021</v>
      </c>
      <c r="B384" t="s">
        <v>136</v>
      </c>
      <c r="C384" t="str">
        <f>_xlfn.CONCAT(Table2[[#This Row],[Team]],Table2[[#This Row],[year]])</f>
        <v>Washington State2021</v>
      </c>
      <c r="D384">
        <v>172.58</v>
      </c>
      <c r="E384" t="e">
        <f>_xlfn.RANK.EQ([1]!Table1[[#This Row],[recruiting_score]], $D$263:$D$389, 0)</f>
        <v>#VALUE!</v>
      </c>
      <c r="F384">
        <v>0.31910714285714298</v>
      </c>
      <c r="G384">
        <f>_xlfn.RANK.EQ(Table2[[#This Row],[transfer_portal_rating]], $F$263:$F$393, 0)</f>
        <v>31</v>
      </c>
      <c r="H384">
        <v>516.96</v>
      </c>
      <c r="J384">
        <v>33.700000000000003</v>
      </c>
      <c r="K384">
        <v>1517</v>
      </c>
      <c r="L384">
        <v>1635</v>
      </c>
      <c r="M384">
        <v>4.5257930410712204</v>
      </c>
      <c r="N384" t="str">
        <f>_xlfn.CONCAT(VLOOKUP(Table2[[#This Row],[ID]], 'Full Data'!$C$2:$S$1469, 16, FALSE), " - ",VLOOKUP(Table2[[#This Row],[ID]], 'Full Data'!$C$2:$S$1469, 17, FALSE))</f>
        <v xml:space="preserve"> - </v>
      </c>
      <c r="O384" t="str">
        <f>IF(VLOOKUP(Table2[[#This Row],[ID]], 'Full Data'!$C$2:$S$1469, 14, FALSE)=0, "", VLOOKUP(Table2[[#This Row],[ID]], 'Full Data'!$C$2:$S$1469, 14, FALSE))</f>
        <v/>
      </c>
    </row>
    <row r="385" spans="1:15" x14ac:dyDescent="0.45">
      <c r="A385">
        <v>2021</v>
      </c>
      <c r="B385" t="s">
        <v>137</v>
      </c>
      <c r="C385" t="str">
        <f>_xlfn.CONCAT(Table2[[#This Row],[Team]],Table2[[#This Row],[year]])</f>
        <v>Western Kentucky2021</v>
      </c>
      <c r="D385">
        <v>49.62</v>
      </c>
      <c r="E385" t="e">
        <f>_xlfn.RANK.EQ([1]!Table1[[#This Row],[recruiting_score]], $D$263:$D$389, 0)</f>
        <v>#VALUE!</v>
      </c>
      <c r="F385">
        <v>5.2258771929824602E-2</v>
      </c>
      <c r="G385">
        <f>_xlfn.RANK.EQ(Table2[[#This Row],[transfer_portal_rating]], $F$263:$F$393, 0)</f>
        <v>84</v>
      </c>
      <c r="H385">
        <v>447.91</v>
      </c>
      <c r="J385">
        <v>63.8</v>
      </c>
      <c r="K385">
        <v>1349</v>
      </c>
      <c r="L385">
        <v>1776</v>
      </c>
      <c r="M385">
        <v>4.9611366678195798</v>
      </c>
      <c r="N385" t="str">
        <f>_xlfn.CONCAT(VLOOKUP(Table2[[#This Row],[ID]], 'Full Data'!$C$2:$S$1469, 16, FALSE), " - ",VLOOKUP(Table2[[#This Row],[ID]], 'Full Data'!$C$2:$S$1469, 17, FALSE))</f>
        <v xml:space="preserve"> - </v>
      </c>
      <c r="O385" t="str">
        <f>IF(VLOOKUP(Table2[[#This Row],[ID]], 'Full Data'!$C$2:$S$1469, 14, FALSE)=0, "", VLOOKUP(Table2[[#This Row],[ID]], 'Full Data'!$C$2:$S$1469, 14, FALSE))</f>
        <v/>
      </c>
    </row>
    <row r="386" spans="1:15" x14ac:dyDescent="0.45">
      <c r="A386">
        <v>2021</v>
      </c>
      <c r="B386" t="s">
        <v>138</v>
      </c>
      <c r="C386" t="str">
        <f>_xlfn.CONCAT(Table2[[#This Row],[Team]],Table2[[#This Row],[year]])</f>
        <v>Western Michigan2021</v>
      </c>
      <c r="D386">
        <v>139.11000000000001</v>
      </c>
      <c r="E386" t="e">
        <f>_xlfn.RANK.EQ([1]!Table1[[#This Row],[recruiting_score]], $D$263:$D$389, 0)</f>
        <v>#VALUE!</v>
      </c>
      <c r="F386">
        <v>-0.12</v>
      </c>
      <c r="G386">
        <f>_xlfn.RANK.EQ(Table2[[#This Row],[transfer_portal_rating]], $F$263:$F$393, 0)</f>
        <v>121</v>
      </c>
      <c r="H386">
        <v>382.78</v>
      </c>
      <c r="J386">
        <v>224.8</v>
      </c>
      <c r="K386">
        <v>1515</v>
      </c>
      <c r="L386">
        <v>1557</v>
      </c>
      <c r="M386">
        <v>-7.0493381062851102</v>
      </c>
      <c r="N386" t="str">
        <f>_xlfn.CONCAT(VLOOKUP(Table2[[#This Row],[ID]], 'Full Data'!$C$2:$S$1469, 16, FALSE), " - ",VLOOKUP(Table2[[#This Row],[ID]], 'Full Data'!$C$2:$S$1469, 17, FALSE))</f>
        <v xml:space="preserve"> - </v>
      </c>
      <c r="O386" t="str">
        <f>IF(VLOOKUP(Table2[[#This Row],[ID]], 'Full Data'!$C$2:$S$1469, 14, FALSE)=0, "", VLOOKUP(Table2[[#This Row],[ID]], 'Full Data'!$C$2:$S$1469, 14, FALSE))</f>
        <v/>
      </c>
    </row>
    <row r="387" spans="1:15" x14ac:dyDescent="0.45">
      <c r="A387">
        <v>2021</v>
      </c>
      <c r="B387" t="s">
        <v>139</v>
      </c>
      <c r="C387" t="str">
        <f>_xlfn.CONCAT(Table2[[#This Row],[Team]],Table2[[#This Row],[year]])</f>
        <v>West Virginia2021</v>
      </c>
      <c r="D387">
        <v>195.07</v>
      </c>
      <c r="E387" t="e">
        <f>_xlfn.RANK.EQ([1]!Table1[[#This Row],[recruiting_score]], $D$263:$D$389, 0)</f>
        <v>#VALUE!</v>
      </c>
      <c r="F387">
        <v>0.676086956521739</v>
      </c>
      <c r="G387">
        <f>_xlfn.RANK.EQ(Table2[[#This Row],[transfer_portal_rating]], $F$263:$F$393, 0)</f>
        <v>8</v>
      </c>
      <c r="H387">
        <v>631.27</v>
      </c>
      <c r="J387">
        <v>236.3</v>
      </c>
      <c r="K387">
        <v>1573</v>
      </c>
      <c r="L387">
        <v>1485</v>
      </c>
      <c r="M387">
        <v>1.0652407804475501</v>
      </c>
      <c r="N387" t="str">
        <f>_xlfn.CONCAT(VLOOKUP(Table2[[#This Row],[ID]], 'Full Data'!$C$2:$S$1469, 16, FALSE), " - ",VLOOKUP(Table2[[#This Row],[ID]], 'Full Data'!$C$2:$S$1469, 17, FALSE))</f>
        <v xml:space="preserve"> - </v>
      </c>
      <c r="O387" t="str">
        <f>IF(VLOOKUP(Table2[[#This Row],[ID]], 'Full Data'!$C$2:$S$1469, 14, FALSE)=0, "", VLOOKUP(Table2[[#This Row],[ID]], 'Full Data'!$C$2:$S$1469, 14, FALSE))</f>
        <v/>
      </c>
    </row>
    <row r="388" spans="1:15" x14ac:dyDescent="0.45">
      <c r="A388">
        <v>2021</v>
      </c>
      <c r="B388" t="s">
        <v>140</v>
      </c>
      <c r="C388" t="str">
        <f>_xlfn.CONCAT(Table2[[#This Row],[Team]],Table2[[#This Row],[year]])</f>
        <v>Wisconsin2021</v>
      </c>
      <c r="D388">
        <v>240.8</v>
      </c>
      <c r="E388" t="e">
        <f>_xlfn.RANK.EQ([1]!Table1[[#This Row],[recruiting_score]], $D$263:$D$389, 0)</f>
        <v>#VALUE!</v>
      </c>
      <c r="F388">
        <v>0.30875000000000002</v>
      </c>
      <c r="G388">
        <f>_xlfn.RANK.EQ(Table2[[#This Row],[transfer_portal_rating]], $F$263:$F$393, 0)</f>
        <v>34</v>
      </c>
      <c r="H388">
        <v>676.48</v>
      </c>
      <c r="J388">
        <v>105.8</v>
      </c>
      <c r="K388">
        <v>1867</v>
      </c>
      <c r="L388">
        <v>1864</v>
      </c>
      <c r="M388">
        <v>13.9972728798988</v>
      </c>
      <c r="N388" t="str">
        <f>_xlfn.CONCAT(VLOOKUP(Table2[[#This Row],[ID]], 'Full Data'!$C$2:$S$1469, 16, FALSE), " - ",VLOOKUP(Table2[[#This Row],[ID]], 'Full Data'!$C$2:$S$1469, 17, FALSE))</f>
        <v xml:space="preserve"> - </v>
      </c>
      <c r="O388" t="str">
        <f>IF(VLOOKUP(Table2[[#This Row],[ID]], 'Full Data'!$C$2:$S$1469, 14, FALSE)=0, "", VLOOKUP(Table2[[#This Row],[ID]], 'Full Data'!$C$2:$S$1469, 14, FALSE))</f>
        <v/>
      </c>
    </row>
    <row r="389" spans="1:15" x14ac:dyDescent="0.45">
      <c r="A389">
        <v>2021</v>
      </c>
      <c r="B389" t="s">
        <v>141</v>
      </c>
      <c r="C389" t="str">
        <f>_xlfn.CONCAT(Table2[[#This Row],[Team]],Table2[[#This Row],[year]])</f>
        <v>Wyoming2021</v>
      </c>
      <c r="D389">
        <v>130.41</v>
      </c>
      <c r="E389" t="e">
        <f>_xlfn.RANK.EQ([1]!Table1[[#This Row],[recruiting_score]], $D$263:$D$389, 0)</f>
        <v>#VALUE!</v>
      </c>
      <c r="F389">
        <v>0</v>
      </c>
      <c r="G389">
        <f>_xlfn.RANK.EQ(Table2[[#This Row],[transfer_portal_rating]], $F$263:$F$393, 0)</f>
        <v>88</v>
      </c>
      <c r="H389">
        <v>352.91</v>
      </c>
      <c r="J389">
        <v>102.9</v>
      </c>
      <c r="K389">
        <v>1584</v>
      </c>
      <c r="L389">
        <v>1496</v>
      </c>
      <c r="M389">
        <v>-0.354679320333741</v>
      </c>
      <c r="N389" t="str">
        <f>_xlfn.CONCAT(VLOOKUP(Table2[[#This Row],[ID]], 'Full Data'!$C$2:$S$1469, 16, FALSE), " - ",VLOOKUP(Table2[[#This Row],[ID]], 'Full Data'!$C$2:$S$1469, 17, FALSE))</f>
        <v xml:space="preserve"> - </v>
      </c>
      <c r="O389" t="str">
        <f>IF(VLOOKUP(Table2[[#This Row],[ID]], 'Full Data'!$C$2:$S$1469, 14, FALSE)=0, "", VLOOKUP(Table2[[#This Row],[ID]], 'Full Data'!$C$2:$S$1469, 14, FALSE))</f>
        <v/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D1F4-D1C3-4DFE-AF07-E6E44BB0481B}">
  <dimension ref="A1:D131"/>
  <sheetViews>
    <sheetView workbookViewId="0">
      <selection sqref="A1:D131"/>
    </sheetView>
  </sheetViews>
  <sheetFormatPr defaultRowHeight="14.25" x14ac:dyDescent="0.45"/>
  <cols>
    <col min="2" max="2" width="13.796875" bestFit="1" customWidth="1"/>
    <col min="3" max="3" width="8" bestFit="1" customWidth="1"/>
    <col min="4" max="4" width="10.1328125" bestFit="1" customWidth="1"/>
  </cols>
  <sheetData>
    <row r="1" spans="1:4" x14ac:dyDescent="0.45">
      <c r="A1" t="s">
        <v>179</v>
      </c>
      <c r="B1" t="s">
        <v>169</v>
      </c>
      <c r="C1" t="s">
        <v>177</v>
      </c>
      <c r="D1" t="s">
        <v>176</v>
      </c>
    </row>
    <row r="2" spans="1:4" x14ac:dyDescent="0.45">
      <c r="A2">
        <v>2024</v>
      </c>
      <c r="B2" t="s">
        <v>93</v>
      </c>
      <c r="C2">
        <v>73.400000000000006</v>
      </c>
      <c r="D2">
        <v>1</v>
      </c>
    </row>
    <row r="3" spans="1:4" x14ac:dyDescent="0.45">
      <c r="A3">
        <v>2024</v>
      </c>
      <c r="B3" t="s">
        <v>94</v>
      </c>
      <c r="C3">
        <v>70.45</v>
      </c>
      <c r="D3">
        <v>2</v>
      </c>
    </row>
    <row r="4" spans="1:4" x14ac:dyDescent="0.45">
      <c r="A4">
        <v>2024</v>
      </c>
      <c r="B4" t="s">
        <v>13</v>
      </c>
      <c r="C4">
        <v>70.08</v>
      </c>
      <c r="D4">
        <v>3</v>
      </c>
    </row>
    <row r="5" spans="1:4" x14ac:dyDescent="0.45">
      <c r="A5">
        <v>2024</v>
      </c>
      <c r="B5" t="s">
        <v>114</v>
      </c>
      <c r="C5">
        <v>65.849999999999994</v>
      </c>
      <c r="D5">
        <v>4</v>
      </c>
    </row>
    <row r="6" spans="1:4" x14ac:dyDescent="0.45">
      <c r="A6">
        <v>2024</v>
      </c>
      <c r="B6" t="s">
        <v>40</v>
      </c>
      <c r="C6">
        <v>63.51</v>
      </c>
      <c r="D6">
        <v>5</v>
      </c>
    </row>
    <row r="7" spans="1:4" x14ac:dyDescent="0.45">
      <c r="A7">
        <v>2024</v>
      </c>
      <c r="B7" t="s">
        <v>113</v>
      </c>
      <c r="C7">
        <v>63.21</v>
      </c>
      <c r="D7">
        <v>6</v>
      </c>
    </row>
    <row r="8" spans="1:4" x14ac:dyDescent="0.45">
      <c r="A8">
        <v>2024</v>
      </c>
      <c r="B8" t="s">
        <v>43</v>
      </c>
      <c r="C8">
        <v>62.26</v>
      </c>
      <c r="D8">
        <v>7</v>
      </c>
    </row>
    <row r="9" spans="1:4" x14ac:dyDescent="0.45">
      <c r="A9">
        <v>2024</v>
      </c>
      <c r="B9" t="s">
        <v>34</v>
      </c>
      <c r="C9">
        <v>60.82</v>
      </c>
      <c r="D9">
        <v>8</v>
      </c>
    </row>
    <row r="10" spans="1:4" x14ac:dyDescent="0.45">
      <c r="A10">
        <v>2024</v>
      </c>
      <c r="B10" t="s">
        <v>89</v>
      </c>
      <c r="C10">
        <v>59.92</v>
      </c>
      <c r="D10">
        <v>9</v>
      </c>
    </row>
    <row r="11" spans="1:4" x14ac:dyDescent="0.45">
      <c r="A11">
        <v>2024</v>
      </c>
      <c r="B11" t="s">
        <v>69</v>
      </c>
      <c r="C11">
        <v>58.02</v>
      </c>
      <c r="D11">
        <v>10</v>
      </c>
    </row>
    <row r="12" spans="1:4" x14ac:dyDescent="0.45">
      <c r="A12">
        <v>2024</v>
      </c>
      <c r="B12" t="s">
        <v>135</v>
      </c>
      <c r="C12">
        <v>56.24</v>
      </c>
      <c r="D12">
        <v>11</v>
      </c>
    </row>
    <row r="13" spans="1:4" x14ac:dyDescent="0.45">
      <c r="A13">
        <v>2024</v>
      </c>
      <c r="B13" t="s">
        <v>72</v>
      </c>
      <c r="C13">
        <v>55.28</v>
      </c>
      <c r="D13">
        <v>12</v>
      </c>
    </row>
    <row r="14" spans="1:4" x14ac:dyDescent="0.45">
      <c r="A14">
        <v>2024</v>
      </c>
      <c r="B14" t="s">
        <v>76</v>
      </c>
      <c r="C14">
        <v>54.24</v>
      </c>
      <c r="D14">
        <v>13</v>
      </c>
    </row>
    <row r="15" spans="1:4" x14ac:dyDescent="0.45">
      <c r="A15">
        <v>2024</v>
      </c>
      <c r="B15" t="s">
        <v>64</v>
      </c>
      <c r="C15">
        <v>53.92</v>
      </c>
      <c r="D15">
        <v>14</v>
      </c>
    </row>
    <row r="16" spans="1:4" x14ac:dyDescent="0.45">
      <c r="A16">
        <v>2024</v>
      </c>
      <c r="B16" t="s">
        <v>45</v>
      </c>
      <c r="C16">
        <v>53.85</v>
      </c>
      <c r="D16">
        <v>15</v>
      </c>
    </row>
    <row r="17" spans="1:4" x14ac:dyDescent="0.45">
      <c r="A17">
        <v>2024</v>
      </c>
      <c r="B17" t="s">
        <v>105</v>
      </c>
      <c r="C17">
        <v>52.43</v>
      </c>
      <c r="D17">
        <v>16</v>
      </c>
    </row>
    <row r="18" spans="1:4" x14ac:dyDescent="0.45">
      <c r="A18">
        <v>2024</v>
      </c>
      <c r="B18" t="s">
        <v>28</v>
      </c>
      <c r="C18">
        <v>51.94</v>
      </c>
      <c r="D18">
        <v>17</v>
      </c>
    </row>
    <row r="19" spans="1:4" x14ac:dyDescent="0.45">
      <c r="A19">
        <v>2024</v>
      </c>
      <c r="B19" t="s">
        <v>78</v>
      </c>
      <c r="C19">
        <v>51.63</v>
      </c>
      <c r="D19">
        <v>18</v>
      </c>
    </row>
    <row r="20" spans="1:4" x14ac:dyDescent="0.45">
      <c r="A20">
        <v>2024</v>
      </c>
      <c r="B20" t="s">
        <v>126</v>
      </c>
      <c r="C20">
        <v>50.13</v>
      </c>
      <c r="D20">
        <v>19</v>
      </c>
    </row>
    <row r="21" spans="1:4" x14ac:dyDescent="0.45">
      <c r="A21">
        <v>2024</v>
      </c>
      <c r="B21" t="s">
        <v>90</v>
      </c>
      <c r="C21">
        <v>49.18</v>
      </c>
      <c r="D21">
        <v>20</v>
      </c>
    </row>
    <row r="22" spans="1:4" x14ac:dyDescent="0.45">
      <c r="A22">
        <v>2024</v>
      </c>
      <c r="B22" t="s">
        <v>59</v>
      </c>
      <c r="C22">
        <v>48.75</v>
      </c>
      <c r="D22">
        <v>21</v>
      </c>
    </row>
    <row r="23" spans="1:4" x14ac:dyDescent="0.45">
      <c r="A23">
        <v>2024</v>
      </c>
      <c r="B23" t="s">
        <v>122</v>
      </c>
      <c r="C23">
        <v>48.02</v>
      </c>
      <c r="D23">
        <v>22</v>
      </c>
    </row>
    <row r="24" spans="1:4" x14ac:dyDescent="0.45">
      <c r="A24">
        <v>2024</v>
      </c>
      <c r="B24" t="s">
        <v>140</v>
      </c>
      <c r="C24">
        <v>46.64</v>
      </c>
      <c r="D24">
        <v>23</v>
      </c>
    </row>
    <row r="25" spans="1:4" x14ac:dyDescent="0.45">
      <c r="A25">
        <v>2024</v>
      </c>
      <c r="B25" t="s">
        <v>109</v>
      </c>
      <c r="C25">
        <v>46.12</v>
      </c>
      <c r="D25">
        <v>24</v>
      </c>
    </row>
    <row r="26" spans="1:4" x14ac:dyDescent="0.45">
      <c r="A26">
        <v>2024</v>
      </c>
      <c r="B26" t="s">
        <v>110</v>
      </c>
      <c r="C26">
        <v>46.02</v>
      </c>
      <c r="D26">
        <v>25</v>
      </c>
    </row>
    <row r="27" spans="1:4" x14ac:dyDescent="0.45">
      <c r="A27">
        <v>2024</v>
      </c>
      <c r="B27" t="s">
        <v>17</v>
      </c>
      <c r="C27">
        <v>45.83</v>
      </c>
      <c r="D27">
        <v>26</v>
      </c>
    </row>
    <row r="28" spans="1:4" x14ac:dyDescent="0.45">
      <c r="A28">
        <v>2024</v>
      </c>
      <c r="B28" t="s">
        <v>20</v>
      </c>
      <c r="C28">
        <v>45.39</v>
      </c>
      <c r="D28">
        <v>27</v>
      </c>
    </row>
    <row r="29" spans="1:4" x14ac:dyDescent="0.45">
      <c r="A29">
        <v>2024</v>
      </c>
      <c r="B29" t="s">
        <v>52</v>
      </c>
      <c r="C29">
        <v>45.1</v>
      </c>
      <c r="D29">
        <v>28</v>
      </c>
    </row>
    <row r="30" spans="1:4" x14ac:dyDescent="0.45">
      <c r="A30">
        <v>2024</v>
      </c>
      <c r="B30" t="s">
        <v>98</v>
      </c>
      <c r="C30">
        <v>44.81</v>
      </c>
      <c r="D30">
        <v>29</v>
      </c>
    </row>
    <row r="31" spans="1:4" x14ac:dyDescent="0.45">
      <c r="A31">
        <v>2024</v>
      </c>
      <c r="B31" t="s">
        <v>16</v>
      </c>
      <c r="C31">
        <v>44.63</v>
      </c>
      <c r="D31">
        <v>30</v>
      </c>
    </row>
    <row r="32" spans="1:4" x14ac:dyDescent="0.45">
      <c r="A32">
        <v>2024</v>
      </c>
      <c r="B32" t="s">
        <v>112</v>
      </c>
      <c r="C32">
        <v>44.42</v>
      </c>
      <c r="D32">
        <v>31</v>
      </c>
    </row>
    <row r="33" spans="1:4" x14ac:dyDescent="0.45">
      <c r="A33">
        <v>2024</v>
      </c>
      <c r="B33" t="s">
        <v>103</v>
      </c>
      <c r="C33">
        <v>43.52</v>
      </c>
      <c r="D33">
        <v>32</v>
      </c>
    </row>
    <row r="34" spans="1:4" x14ac:dyDescent="0.45">
      <c r="A34">
        <v>2024</v>
      </c>
      <c r="B34" t="s">
        <v>127</v>
      </c>
      <c r="C34">
        <v>43.29</v>
      </c>
      <c r="D34">
        <v>33</v>
      </c>
    </row>
    <row r="35" spans="1:4" x14ac:dyDescent="0.45">
      <c r="A35">
        <v>2024</v>
      </c>
      <c r="B35" t="s">
        <v>50</v>
      </c>
      <c r="C35">
        <v>43.04</v>
      </c>
      <c r="D35">
        <v>34</v>
      </c>
    </row>
    <row r="36" spans="1:4" x14ac:dyDescent="0.45">
      <c r="A36">
        <v>2024</v>
      </c>
      <c r="B36" t="s">
        <v>74</v>
      </c>
      <c r="C36">
        <v>42.8</v>
      </c>
      <c r="D36">
        <v>35</v>
      </c>
    </row>
    <row r="37" spans="1:4" x14ac:dyDescent="0.45">
      <c r="A37">
        <v>2024</v>
      </c>
      <c r="B37" t="s">
        <v>116</v>
      </c>
      <c r="C37">
        <v>42.54</v>
      </c>
      <c r="D37">
        <v>36</v>
      </c>
    </row>
    <row r="38" spans="1:4" x14ac:dyDescent="0.45">
      <c r="A38">
        <v>2024</v>
      </c>
      <c r="B38" t="s">
        <v>15</v>
      </c>
      <c r="C38">
        <v>41.59</v>
      </c>
      <c r="D38">
        <v>37</v>
      </c>
    </row>
    <row r="39" spans="1:4" x14ac:dyDescent="0.45">
      <c r="A39">
        <v>2024</v>
      </c>
      <c r="B39" t="s">
        <v>22</v>
      </c>
      <c r="C39">
        <v>41.55</v>
      </c>
      <c r="D39">
        <v>38</v>
      </c>
    </row>
    <row r="40" spans="1:4" x14ac:dyDescent="0.45">
      <c r="A40">
        <v>2024</v>
      </c>
      <c r="B40" t="s">
        <v>65</v>
      </c>
      <c r="C40">
        <v>41.06</v>
      </c>
      <c r="D40">
        <v>39</v>
      </c>
    </row>
    <row r="41" spans="1:4" x14ac:dyDescent="0.45">
      <c r="A41">
        <v>2024</v>
      </c>
      <c r="B41" t="s">
        <v>131</v>
      </c>
      <c r="C41">
        <v>40.65</v>
      </c>
      <c r="D41">
        <v>40</v>
      </c>
    </row>
    <row r="42" spans="1:4" x14ac:dyDescent="0.45">
      <c r="A42">
        <v>2024</v>
      </c>
      <c r="B42" t="s">
        <v>87</v>
      </c>
      <c r="C42">
        <v>40.56</v>
      </c>
      <c r="D42">
        <v>41</v>
      </c>
    </row>
    <row r="43" spans="1:4" x14ac:dyDescent="0.45">
      <c r="A43">
        <v>2024</v>
      </c>
      <c r="B43" t="s">
        <v>31</v>
      </c>
      <c r="C43">
        <v>40.28</v>
      </c>
      <c r="D43">
        <v>42</v>
      </c>
    </row>
    <row r="44" spans="1:4" x14ac:dyDescent="0.45">
      <c r="A44">
        <v>2024</v>
      </c>
      <c r="B44" t="s">
        <v>37</v>
      </c>
      <c r="C44">
        <v>40.020000000000003</v>
      </c>
      <c r="D44">
        <v>43</v>
      </c>
    </row>
    <row r="45" spans="1:4" x14ac:dyDescent="0.45">
      <c r="A45">
        <v>2024</v>
      </c>
      <c r="B45" t="s">
        <v>123</v>
      </c>
      <c r="C45">
        <v>38.950000000000003</v>
      </c>
      <c r="D45">
        <v>44</v>
      </c>
    </row>
    <row r="46" spans="1:4" x14ac:dyDescent="0.45">
      <c r="A46">
        <v>2024</v>
      </c>
      <c r="B46" t="s">
        <v>75</v>
      </c>
      <c r="C46">
        <v>38.270000000000003</v>
      </c>
      <c r="D46">
        <v>45</v>
      </c>
    </row>
    <row r="47" spans="1:4" x14ac:dyDescent="0.45">
      <c r="A47">
        <v>2024</v>
      </c>
      <c r="B47" t="s">
        <v>51</v>
      </c>
      <c r="C47">
        <v>36.07</v>
      </c>
      <c r="D47">
        <v>46</v>
      </c>
    </row>
    <row r="48" spans="1:4" x14ac:dyDescent="0.45">
      <c r="A48">
        <v>2024</v>
      </c>
      <c r="B48" t="s">
        <v>68</v>
      </c>
      <c r="C48">
        <v>35.68</v>
      </c>
      <c r="D48">
        <v>47</v>
      </c>
    </row>
    <row r="49" spans="1:4" x14ac:dyDescent="0.45">
      <c r="A49">
        <v>2024</v>
      </c>
      <c r="B49" t="s">
        <v>119</v>
      </c>
      <c r="C49">
        <v>35.369999999999997</v>
      </c>
      <c r="D49">
        <v>48</v>
      </c>
    </row>
    <row r="50" spans="1:4" x14ac:dyDescent="0.45">
      <c r="A50">
        <v>2024</v>
      </c>
      <c r="B50" t="s">
        <v>139</v>
      </c>
      <c r="C50">
        <v>34.67</v>
      </c>
      <c r="D50">
        <v>49</v>
      </c>
    </row>
    <row r="51" spans="1:4" x14ac:dyDescent="0.45">
      <c r="A51">
        <v>2024</v>
      </c>
      <c r="B51" t="s">
        <v>97</v>
      </c>
      <c r="C51">
        <v>34.08</v>
      </c>
      <c r="D51">
        <v>50</v>
      </c>
    </row>
    <row r="52" spans="1:4" x14ac:dyDescent="0.45">
      <c r="A52">
        <v>2024</v>
      </c>
      <c r="B52" t="s">
        <v>56</v>
      </c>
      <c r="C52">
        <v>33.51</v>
      </c>
      <c r="D52">
        <v>51</v>
      </c>
    </row>
    <row r="53" spans="1:4" x14ac:dyDescent="0.45">
      <c r="A53">
        <v>2024</v>
      </c>
      <c r="B53" t="s">
        <v>95</v>
      </c>
      <c r="C53">
        <v>33.11</v>
      </c>
      <c r="D53">
        <v>52</v>
      </c>
    </row>
    <row r="54" spans="1:4" x14ac:dyDescent="0.45">
      <c r="A54">
        <v>2024</v>
      </c>
      <c r="B54" t="s">
        <v>79</v>
      </c>
      <c r="C54">
        <v>32.6</v>
      </c>
      <c r="D54">
        <v>53</v>
      </c>
    </row>
    <row r="55" spans="1:4" x14ac:dyDescent="0.45">
      <c r="A55">
        <v>2024</v>
      </c>
      <c r="B55" t="s">
        <v>132</v>
      </c>
      <c r="C55">
        <v>32.33</v>
      </c>
      <c r="D55">
        <v>54</v>
      </c>
    </row>
    <row r="56" spans="1:4" x14ac:dyDescent="0.45">
      <c r="A56">
        <v>2024</v>
      </c>
      <c r="B56" t="s">
        <v>24</v>
      </c>
      <c r="C56">
        <v>32.32</v>
      </c>
      <c r="D56">
        <v>55</v>
      </c>
    </row>
    <row r="57" spans="1:4" x14ac:dyDescent="0.45">
      <c r="A57">
        <v>2024</v>
      </c>
      <c r="B57" t="s">
        <v>137</v>
      </c>
      <c r="C57">
        <v>32.270000000000003</v>
      </c>
      <c r="D57">
        <v>56</v>
      </c>
    </row>
    <row r="58" spans="1:4" x14ac:dyDescent="0.45">
      <c r="A58">
        <v>2024</v>
      </c>
      <c r="B58" t="s">
        <v>96</v>
      </c>
      <c r="C58">
        <v>31.85</v>
      </c>
      <c r="D58">
        <v>57</v>
      </c>
    </row>
    <row r="59" spans="1:4" x14ac:dyDescent="0.45">
      <c r="A59">
        <v>2024</v>
      </c>
      <c r="B59" t="s">
        <v>71</v>
      </c>
      <c r="C59">
        <v>31.5</v>
      </c>
      <c r="D59">
        <v>58</v>
      </c>
    </row>
    <row r="60" spans="1:4" x14ac:dyDescent="0.45">
      <c r="A60">
        <v>2024</v>
      </c>
      <c r="B60" t="s">
        <v>83</v>
      </c>
      <c r="C60">
        <v>31.21</v>
      </c>
      <c r="D60">
        <v>59</v>
      </c>
    </row>
    <row r="61" spans="1:4" x14ac:dyDescent="0.45">
      <c r="A61">
        <v>2024</v>
      </c>
      <c r="B61" t="s">
        <v>125</v>
      </c>
      <c r="C61">
        <v>30.99</v>
      </c>
      <c r="D61">
        <v>60</v>
      </c>
    </row>
    <row r="62" spans="1:4" x14ac:dyDescent="0.45">
      <c r="A62">
        <v>2024</v>
      </c>
      <c r="B62" t="s">
        <v>130</v>
      </c>
      <c r="C62">
        <v>30.75</v>
      </c>
      <c r="D62">
        <v>61</v>
      </c>
    </row>
    <row r="63" spans="1:4" x14ac:dyDescent="0.45">
      <c r="A63">
        <v>2024</v>
      </c>
      <c r="B63" t="s">
        <v>115</v>
      </c>
      <c r="C63">
        <v>30.6</v>
      </c>
      <c r="D63">
        <v>62</v>
      </c>
    </row>
    <row r="64" spans="1:4" x14ac:dyDescent="0.45">
      <c r="A64">
        <v>2024</v>
      </c>
      <c r="B64" t="s">
        <v>57</v>
      </c>
      <c r="C64">
        <v>30.26</v>
      </c>
      <c r="D64">
        <v>63</v>
      </c>
    </row>
    <row r="65" spans="1:4" x14ac:dyDescent="0.45">
      <c r="A65">
        <v>2024</v>
      </c>
      <c r="B65" t="s">
        <v>66</v>
      </c>
      <c r="C65">
        <v>30.12</v>
      </c>
      <c r="D65">
        <v>64</v>
      </c>
    </row>
    <row r="66" spans="1:4" x14ac:dyDescent="0.45">
      <c r="A66">
        <v>2024</v>
      </c>
      <c r="B66" t="s">
        <v>101</v>
      </c>
      <c r="C66">
        <v>29.94</v>
      </c>
      <c r="D66">
        <v>65</v>
      </c>
    </row>
    <row r="67" spans="1:4" x14ac:dyDescent="0.45">
      <c r="A67">
        <v>2024</v>
      </c>
      <c r="B67" t="s">
        <v>48</v>
      </c>
      <c r="C67">
        <v>29.57</v>
      </c>
      <c r="D67">
        <v>66</v>
      </c>
    </row>
    <row r="68" spans="1:4" x14ac:dyDescent="0.45">
      <c r="A68">
        <v>2024</v>
      </c>
      <c r="B68" t="s">
        <v>38</v>
      </c>
      <c r="C68">
        <v>29.01</v>
      </c>
      <c r="D68">
        <v>67</v>
      </c>
    </row>
    <row r="69" spans="1:4" x14ac:dyDescent="0.45">
      <c r="A69">
        <v>2024</v>
      </c>
      <c r="B69" t="s">
        <v>172</v>
      </c>
      <c r="C69">
        <v>28.43</v>
      </c>
      <c r="D69">
        <v>68</v>
      </c>
    </row>
    <row r="70" spans="1:4" x14ac:dyDescent="0.45">
      <c r="A70">
        <v>2024</v>
      </c>
      <c r="B70" t="s">
        <v>91</v>
      </c>
      <c r="C70">
        <v>28.02</v>
      </c>
      <c r="D70">
        <v>69</v>
      </c>
    </row>
    <row r="71" spans="1:4" x14ac:dyDescent="0.45">
      <c r="A71">
        <v>2024</v>
      </c>
      <c r="B71" t="s">
        <v>55</v>
      </c>
      <c r="C71">
        <v>27.77</v>
      </c>
      <c r="D71">
        <v>70</v>
      </c>
    </row>
    <row r="72" spans="1:4" x14ac:dyDescent="0.45">
      <c r="A72">
        <v>2024</v>
      </c>
      <c r="B72" t="s">
        <v>30</v>
      </c>
      <c r="C72">
        <v>27.73</v>
      </c>
      <c r="D72">
        <v>71</v>
      </c>
    </row>
    <row r="73" spans="1:4" x14ac:dyDescent="0.45">
      <c r="A73">
        <v>2024</v>
      </c>
      <c r="B73" t="s">
        <v>41</v>
      </c>
      <c r="C73">
        <v>27.12</v>
      </c>
      <c r="D73">
        <v>72</v>
      </c>
    </row>
    <row r="74" spans="1:4" x14ac:dyDescent="0.45">
      <c r="A74">
        <v>2024</v>
      </c>
      <c r="B74" t="s">
        <v>80</v>
      </c>
      <c r="C74">
        <v>26.97</v>
      </c>
      <c r="D74">
        <v>73</v>
      </c>
    </row>
    <row r="75" spans="1:4" x14ac:dyDescent="0.45">
      <c r="A75">
        <v>2024</v>
      </c>
      <c r="B75" t="s">
        <v>85</v>
      </c>
      <c r="C75">
        <v>25.94</v>
      </c>
      <c r="D75">
        <v>74</v>
      </c>
    </row>
    <row r="76" spans="1:4" x14ac:dyDescent="0.45">
      <c r="A76">
        <v>2024</v>
      </c>
      <c r="B76" t="s">
        <v>36</v>
      </c>
      <c r="C76">
        <v>25.44</v>
      </c>
      <c r="D76">
        <v>75</v>
      </c>
    </row>
    <row r="77" spans="1:4" x14ac:dyDescent="0.45">
      <c r="A77">
        <v>2024</v>
      </c>
      <c r="B77" t="s">
        <v>178</v>
      </c>
      <c r="C77">
        <v>25.07</v>
      </c>
      <c r="D77">
        <v>76</v>
      </c>
    </row>
    <row r="78" spans="1:4" x14ac:dyDescent="0.45">
      <c r="A78">
        <v>2024</v>
      </c>
      <c r="B78" t="s">
        <v>133</v>
      </c>
      <c r="C78">
        <v>24.77</v>
      </c>
      <c r="D78">
        <v>77</v>
      </c>
    </row>
    <row r="79" spans="1:4" x14ac:dyDescent="0.45">
      <c r="A79">
        <v>2024</v>
      </c>
      <c r="B79" t="s">
        <v>136</v>
      </c>
      <c r="C79">
        <v>24.61</v>
      </c>
      <c r="D79">
        <v>78</v>
      </c>
    </row>
    <row r="80" spans="1:4" x14ac:dyDescent="0.45">
      <c r="A80">
        <v>2024</v>
      </c>
      <c r="B80" t="s">
        <v>39</v>
      </c>
      <c r="C80">
        <v>24.02</v>
      </c>
      <c r="D80">
        <v>79</v>
      </c>
    </row>
    <row r="81" spans="1:4" x14ac:dyDescent="0.45">
      <c r="A81">
        <v>2024</v>
      </c>
      <c r="B81" t="s">
        <v>124</v>
      </c>
      <c r="C81">
        <v>23.95</v>
      </c>
      <c r="D81">
        <v>80</v>
      </c>
    </row>
    <row r="82" spans="1:4" x14ac:dyDescent="0.45">
      <c r="A82">
        <v>2024</v>
      </c>
      <c r="B82" t="s">
        <v>63</v>
      </c>
      <c r="C82">
        <v>23.57</v>
      </c>
      <c r="D82">
        <v>81</v>
      </c>
    </row>
    <row r="83" spans="1:4" x14ac:dyDescent="0.45">
      <c r="A83">
        <v>2024</v>
      </c>
      <c r="B83" t="s">
        <v>129</v>
      </c>
      <c r="C83">
        <v>23.53</v>
      </c>
      <c r="D83">
        <v>82</v>
      </c>
    </row>
    <row r="84" spans="1:4" x14ac:dyDescent="0.45">
      <c r="A84">
        <v>2024</v>
      </c>
      <c r="B84" t="s">
        <v>54</v>
      </c>
      <c r="C84">
        <v>23.42</v>
      </c>
      <c r="D84">
        <v>83</v>
      </c>
    </row>
    <row r="85" spans="1:4" x14ac:dyDescent="0.45">
      <c r="A85">
        <v>2024</v>
      </c>
      <c r="B85" t="s">
        <v>33</v>
      </c>
      <c r="C85">
        <v>22.96</v>
      </c>
      <c r="D85">
        <v>84</v>
      </c>
    </row>
    <row r="86" spans="1:4" x14ac:dyDescent="0.45">
      <c r="A86">
        <v>2024</v>
      </c>
      <c r="B86" t="s">
        <v>67</v>
      </c>
      <c r="C86">
        <v>22.79</v>
      </c>
      <c r="D86">
        <v>85</v>
      </c>
    </row>
    <row r="87" spans="1:4" x14ac:dyDescent="0.45">
      <c r="A87">
        <v>2024</v>
      </c>
      <c r="B87" t="s">
        <v>14</v>
      </c>
      <c r="C87">
        <v>22.69</v>
      </c>
      <c r="D87">
        <v>86</v>
      </c>
    </row>
    <row r="88" spans="1:4" x14ac:dyDescent="0.45">
      <c r="A88">
        <v>2024</v>
      </c>
      <c r="B88" t="s">
        <v>44</v>
      </c>
      <c r="C88">
        <v>22.69</v>
      </c>
      <c r="D88">
        <v>86</v>
      </c>
    </row>
    <row r="89" spans="1:4" x14ac:dyDescent="0.45">
      <c r="A89">
        <v>2024</v>
      </c>
      <c r="B89" t="s">
        <v>121</v>
      </c>
      <c r="C89">
        <v>22.51</v>
      </c>
      <c r="D89">
        <v>88</v>
      </c>
    </row>
    <row r="90" spans="1:4" x14ac:dyDescent="0.45">
      <c r="A90">
        <v>2024</v>
      </c>
      <c r="B90" t="s">
        <v>23</v>
      </c>
      <c r="C90">
        <v>22.06</v>
      </c>
      <c r="D90">
        <v>89</v>
      </c>
    </row>
    <row r="91" spans="1:4" x14ac:dyDescent="0.45">
      <c r="A91">
        <v>2024</v>
      </c>
      <c r="B91" t="s">
        <v>128</v>
      </c>
      <c r="C91">
        <v>21.83</v>
      </c>
      <c r="D91">
        <v>90</v>
      </c>
    </row>
    <row r="92" spans="1:4" x14ac:dyDescent="0.45">
      <c r="A92">
        <v>2024</v>
      </c>
      <c r="B92" t="s">
        <v>60</v>
      </c>
      <c r="C92">
        <v>21.57</v>
      </c>
      <c r="D92">
        <v>91</v>
      </c>
    </row>
    <row r="93" spans="1:4" x14ac:dyDescent="0.45">
      <c r="A93">
        <v>2024</v>
      </c>
      <c r="B93" t="s">
        <v>111</v>
      </c>
      <c r="C93">
        <v>21.56</v>
      </c>
      <c r="D93">
        <v>92</v>
      </c>
    </row>
    <row r="94" spans="1:4" x14ac:dyDescent="0.45">
      <c r="A94">
        <v>2024</v>
      </c>
      <c r="B94" t="s">
        <v>81</v>
      </c>
      <c r="C94">
        <v>21.24</v>
      </c>
      <c r="D94">
        <v>93</v>
      </c>
    </row>
    <row r="95" spans="1:4" x14ac:dyDescent="0.45">
      <c r="A95">
        <v>2024</v>
      </c>
      <c r="B95" t="s">
        <v>107</v>
      </c>
      <c r="C95">
        <v>21.1</v>
      </c>
      <c r="D95">
        <v>94</v>
      </c>
    </row>
    <row r="96" spans="1:4" x14ac:dyDescent="0.45">
      <c r="A96">
        <v>2024</v>
      </c>
      <c r="B96" t="s">
        <v>47</v>
      </c>
      <c r="C96">
        <v>20.96</v>
      </c>
      <c r="D96">
        <v>95</v>
      </c>
    </row>
    <row r="97" spans="1:4" x14ac:dyDescent="0.45">
      <c r="A97">
        <v>2024</v>
      </c>
      <c r="B97" t="s">
        <v>12</v>
      </c>
      <c r="C97">
        <v>20.79</v>
      </c>
      <c r="D97">
        <v>96</v>
      </c>
    </row>
    <row r="98" spans="1:4" x14ac:dyDescent="0.45">
      <c r="A98">
        <v>2024</v>
      </c>
      <c r="B98" t="s">
        <v>18</v>
      </c>
      <c r="C98">
        <v>20.55</v>
      </c>
      <c r="D98">
        <v>97</v>
      </c>
    </row>
    <row r="99" spans="1:4" x14ac:dyDescent="0.45">
      <c r="A99">
        <v>2024</v>
      </c>
      <c r="B99" t="s">
        <v>92</v>
      </c>
      <c r="C99">
        <v>20.309999999999999</v>
      </c>
      <c r="D99">
        <v>98</v>
      </c>
    </row>
    <row r="100" spans="1:4" x14ac:dyDescent="0.45">
      <c r="A100">
        <v>2024</v>
      </c>
      <c r="B100" t="s">
        <v>82</v>
      </c>
      <c r="C100">
        <v>20.04</v>
      </c>
      <c r="D100">
        <v>99</v>
      </c>
    </row>
    <row r="101" spans="1:4" x14ac:dyDescent="0.45">
      <c r="A101">
        <v>2024</v>
      </c>
      <c r="B101" t="s">
        <v>138</v>
      </c>
      <c r="C101">
        <v>19.68</v>
      </c>
      <c r="D101">
        <v>100</v>
      </c>
    </row>
    <row r="102" spans="1:4" x14ac:dyDescent="0.45">
      <c r="A102">
        <v>2024</v>
      </c>
      <c r="B102" t="s">
        <v>120</v>
      </c>
      <c r="C102">
        <v>18.82</v>
      </c>
      <c r="D102">
        <v>101</v>
      </c>
    </row>
    <row r="103" spans="1:4" x14ac:dyDescent="0.45">
      <c r="A103">
        <v>2024</v>
      </c>
      <c r="B103" t="s">
        <v>25</v>
      </c>
      <c r="C103">
        <v>18.52</v>
      </c>
      <c r="D103">
        <v>102</v>
      </c>
    </row>
    <row r="104" spans="1:4" x14ac:dyDescent="0.45">
      <c r="A104">
        <v>2024</v>
      </c>
      <c r="B104" t="s">
        <v>118</v>
      </c>
      <c r="C104">
        <v>18.27</v>
      </c>
      <c r="D104">
        <v>103</v>
      </c>
    </row>
    <row r="105" spans="1:4" x14ac:dyDescent="0.45">
      <c r="A105">
        <v>2024</v>
      </c>
      <c r="B105" t="s">
        <v>46</v>
      </c>
      <c r="C105">
        <v>18.04</v>
      </c>
      <c r="D105">
        <v>104</v>
      </c>
    </row>
    <row r="106" spans="1:4" x14ac:dyDescent="0.45">
      <c r="A106">
        <v>2024</v>
      </c>
      <c r="B106" t="s">
        <v>58</v>
      </c>
      <c r="C106">
        <v>17.989999999999998</v>
      </c>
      <c r="D106">
        <v>105</v>
      </c>
    </row>
    <row r="107" spans="1:4" x14ac:dyDescent="0.45">
      <c r="A107">
        <v>2024</v>
      </c>
      <c r="B107" t="s">
        <v>88</v>
      </c>
      <c r="C107">
        <v>17.940000000000001</v>
      </c>
      <c r="D107">
        <v>106</v>
      </c>
    </row>
    <row r="108" spans="1:4" x14ac:dyDescent="0.45">
      <c r="A108">
        <v>2024</v>
      </c>
      <c r="B108" t="s">
        <v>100</v>
      </c>
      <c r="C108">
        <v>17.48</v>
      </c>
      <c r="D108">
        <v>107</v>
      </c>
    </row>
    <row r="109" spans="1:4" x14ac:dyDescent="0.45">
      <c r="A109">
        <v>2024</v>
      </c>
      <c r="B109" t="s">
        <v>35</v>
      </c>
      <c r="C109">
        <v>17.23</v>
      </c>
      <c r="D109">
        <v>108</v>
      </c>
    </row>
    <row r="110" spans="1:4" x14ac:dyDescent="0.45">
      <c r="A110">
        <v>2024</v>
      </c>
      <c r="B110" t="s">
        <v>61</v>
      </c>
      <c r="C110">
        <v>17.2</v>
      </c>
      <c r="D110">
        <v>109</v>
      </c>
    </row>
    <row r="111" spans="1:4" x14ac:dyDescent="0.45">
      <c r="A111">
        <v>2024</v>
      </c>
      <c r="B111" t="s">
        <v>73</v>
      </c>
      <c r="C111">
        <v>17.04</v>
      </c>
      <c r="D111">
        <v>110</v>
      </c>
    </row>
    <row r="112" spans="1:4" x14ac:dyDescent="0.45">
      <c r="A112">
        <v>2024</v>
      </c>
      <c r="B112" t="s">
        <v>99</v>
      </c>
      <c r="C112">
        <v>16.91</v>
      </c>
      <c r="D112">
        <v>111</v>
      </c>
    </row>
    <row r="113" spans="1:4" x14ac:dyDescent="0.45">
      <c r="A113">
        <v>2024</v>
      </c>
      <c r="B113" t="s">
        <v>21</v>
      </c>
      <c r="C113">
        <v>16.5</v>
      </c>
      <c r="D113">
        <v>112</v>
      </c>
    </row>
    <row r="114" spans="1:4" x14ac:dyDescent="0.45">
      <c r="A114">
        <v>2024</v>
      </c>
      <c r="B114" t="s">
        <v>26</v>
      </c>
      <c r="C114">
        <v>16.09</v>
      </c>
      <c r="D114">
        <v>113</v>
      </c>
    </row>
    <row r="115" spans="1:4" x14ac:dyDescent="0.45">
      <c r="A115">
        <v>2024</v>
      </c>
      <c r="B115" t="s">
        <v>134</v>
      </c>
      <c r="C115">
        <v>15.99</v>
      </c>
      <c r="D115">
        <v>114</v>
      </c>
    </row>
    <row r="116" spans="1:4" x14ac:dyDescent="0.45">
      <c r="A116">
        <v>2024</v>
      </c>
      <c r="B116" t="s">
        <v>42</v>
      </c>
      <c r="C116">
        <v>15.71</v>
      </c>
      <c r="D116">
        <v>115</v>
      </c>
    </row>
    <row r="117" spans="1:4" x14ac:dyDescent="0.45">
      <c r="A117">
        <v>2024</v>
      </c>
      <c r="B117" t="s">
        <v>117</v>
      </c>
      <c r="C117">
        <v>15.5</v>
      </c>
      <c r="D117">
        <v>116</v>
      </c>
    </row>
    <row r="118" spans="1:4" x14ac:dyDescent="0.45">
      <c r="A118">
        <v>2024</v>
      </c>
      <c r="B118" t="s">
        <v>62</v>
      </c>
      <c r="C118">
        <v>15.23</v>
      </c>
      <c r="D118">
        <v>117</v>
      </c>
    </row>
    <row r="119" spans="1:4" x14ac:dyDescent="0.45">
      <c r="A119">
        <v>2024</v>
      </c>
      <c r="B119" t="s">
        <v>104</v>
      </c>
      <c r="C119">
        <v>15.17</v>
      </c>
      <c r="D119">
        <v>118</v>
      </c>
    </row>
    <row r="120" spans="1:4" x14ac:dyDescent="0.45">
      <c r="A120">
        <v>2024</v>
      </c>
      <c r="B120" t="s">
        <v>86</v>
      </c>
      <c r="C120">
        <v>15.13</v>
      </c>
      <c r="D120">
        <v>119</v>
      </c>
    </row>
    <row r="121" spans="1:4" x14ac:dyDescent="0.45">
      <c r="A121">
        <v>2024</v>
      </c>
      <c r="B121" t="s">
        <v>84</v>
      </c>
      <c r="C121">
        <v>14.3</v>
      </c>
      <c r="D121">
        <v>120</v>
      </c>
    </row>
    <row r="122" spans="1:4" x14ac:dyDescent="0.45">
      <c r="A122">
        <v>2024</v>
      </c>
      <c r="B122" t="s">
        <v>175</v>
      </c>
      <c r="C122">
        <v>13.97</v>
      </c>
      <c r="D122">
        <v>121</v>
      </c>
    </row>
    <row r="123" spans="1:4" x14ac:dyDescent="0.45">
      <c r="A123">
        <v>2024</v>
      </c>
      <c r="B123" t="s">
        <v>49</v>
      </c>
      <c r="C123">
        <v>12.44</v>
      </c>
      <c r="D123">
        <v>122</v>
      </c>
    </row>
    <row r="124" spans="1:4" x14ac:dyDescent="0.45">
      <c r="A124">
        <v>2024</v>
      </c>
      <c r="B124" t="s">
        <v>70</v>
      </c>
      <c r="C124">
        <v>11.92</v>
      </c>
      <c r="D124">
        <v>123</v>
      </c>
    </row>
    <row r="125" spans="1:4" x14ac:dyDescent="0.45">
      <c r="A125">
        <v>2024</v>
      </c>
      <c r="B125" t="s">
        <v>108</v>
      </c>
      <c r="C125">
        <v>11.2</v>
      </c>
      <c r="D125">
        <v>124</v>
      </c>
    </row>
    <row r="126" spans="1:4" x14ac:dyDescent="0.45">
      <c r="A126">
        <v>2024</v>
      </c>
      <c r="B126" t="s">
        <v>53</v>
      </c>
      <c r="C126">
        <v>10.42</v>
      </c>
      <c r="D126">
        <v>125</v>
      </c>
    </row>
    <row r="127" spans="1:4" x14ac:dyDescent="0.45">
      <c r="A127">
        <v>2024</v>
      </c>
      <c r="B127" t="s">
        <v>29</v>
      </c>
      <c r="C127">
        <v>9.91</v>
      </c>
      <c r="D127">
        <v>126</v>
      </c>
    </row>
    <row r="128" spans="1:4" x14ac:dyDescent="0.45">
      <c r="A128">
        <v>2024</v>
      </c>
      <c r="B128" t="s">
        <v>141</v>
      </c>
      <c r="C128">
        <v>7.66</v>
      </c>
      <c r="D128">
        <v>127</v>
      </c>
    </row>
    <row r="129" spans="1:4" x14ac:dyDescent="0.45">
      <c r="A129">
        <v>2024</v>
      </c>
      <c r="B129" t="s">
        <v>19</v>
      </c>
      <c r="C129">
        <v>0</v>
      </c>
      <c r="D129">
        <v>128</v>
      </c>
    </row>
    <row r="130" spans="1:4" x14ac:dyDescent="0.45">
      <c r="A130">
        <v>2024</v>
      </c>
      <c r="B130" t="s">
        <v>77</v>
      </c>
      <c r="C130">
        <v>0</v>
      </c>
      <c r="D130">
        <v>128</v>
      </c>
    </row>
    <row r="131" spans="1:4" x14ac:dyDescent="0.45">
      <c r="A131">
        <v>2024</v>
      </c>
      <c r="B131" t="s">
        <v>11</v>
      </c>
      <c r="C131">
        <v>0</v>
      </c>
      <c r="D131">
        <v>128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5C5B-0E67-463B-948A-F164D695165C}">
  <dimension ref="A1:D127"/>
  <sheetViews>
    <sheetView workbookViewId="0">
      <selection sqref="A1:D127"/>
    </sheetView>
  </sheetViews>
  <sheetFormatPr defaultRowHeight="14.25" x14ac:dyDescent="0.45"/>
  <cols>
    <col min="2" max="2" width="13.796875" bestFit="1" customWidth="1"/>
    <col min="3" max="3" width="8" bestFit="1" customWidth="1"/>
    <col min="4" max="4" width="10.1328125" customWidth="1"/>
    <col min="5" max="5" width="15.265625" bestFit="1" customWidth="1"/>
    <col min="6" max="6" width="13" bestFit="1" customWidth="1"/>
  </cols>
  <sheetData>
    <row r="1" spans="1:4" x14ac:dyDescent="0.45">
      <c r="A1" t="s">
        <v>179</v>
      </c>
      <c r="B1" t="s">
        <v>169</v>
      </c>
      <c r="C1" t="s">
        <v>177</v>
      </c>
      <c r="D1" t="s">
        <v>176</v>
      </c>
    </row>
    <row r="2" spans="1:4" x14ac:dyDescent="0.45">
      <c r="A2">
        <v>2023</v>
      </c>
      <c r="B2" t="s">
        <v>34</v>
      </c>
      <c r="C2">
        <v>75.94</v>
      </c>
      <c r="D2">
        <v>1</v>
      </c>
    </row>
    <row r="3" spans="1:4" x14ac:dyDescent="0.45">
      <c r="A3">
        <v>2023</v>
      </c>
      <c r="B3" t="s">
        <v>93</v>
      </c>
      <c r="C3">
        <v>72.709999999999994</v>
      </c>
      <c r="D3">
        <v>2</v>
      </c>
    </row>
    <row r="4" spans="1:4" x14ac:dyDescent="0.45">
      <c r="A4">
        <v>2023</v>
      </c>
      <c r="B4" t="s">
        <v>126</v>
      </c>
      <c r="C4">
        <v>72.3</v>
      </c>
      <c r="D4">
        <v>3</v>
      </c>
    </row>
    <row r="5" spans="1:4" x14ac:dyDescent="0.45">
      <c r="A5">
        <v>2023</v>
      </c>
      <c r="B5" t="s">
        <v>65</v>
      </c>
      <c r="C5">
        <v>72.069999999999993</v>
      </c>
      <c r="D5">
        <v>4</v>
      </c>
    </row>
    <row r="6" spans="1:4" x14ac:dyDescent="0.45">
      <c r="A6">
        <v>2023</v>
      </c>
      <c r="B6" t="s">
        <v>20</v>
      </c>
      <c r="C6">
        <v>71.930000000000007</v>
      </c>
      <c r="D6">
        <v>5</v>
      </c>
    </row>
    <row r="7" spans="1:4" x14ac:dyDescent="0.45">
      <c r="A7">
        <v>2023</v>
      </c>
      <c r="B7" t="s">
        <v>43</v>
      </c>
      <c r="C7">
        <v>70.709999999999994</v>
      </c>
      <c r="D7">
        <v>6</v>
      </c>
    </row>
    <row r="8" spans="1:4" x14ac:dyDescent="0.45">
      <c r="A8">
        <v>2023</v>
      </c>
      <c r="B8" t="s">
        <v>69</v>
      </c>
      <c r="C8">
        <v>66.39</v>
      </c>
      <c r="D8">
        <v>7</v>
      </c>
    </row>
    <row r="9" spans="1:4" x14ac:dyDescent="0.45">
      <c r="A9">
        <v>2023</v>
      </c>
      <c r="B9" t="s">
        <v>90</v>
      </c>
      <c r="C9">
        <v>64.930000000000007</v>
      </c>
      <c r="D9">
        <v>8</v>
      </c>
    </row>
    <row r="10" spans="1:4" x14ac:dyDescent="0.45">
      <c r="A10">
        <v>2023</v>
      </c>
      <c r="B10" t="s">
        <v>94</v>
      </c>
      <c r="C10">
        <v>64.400000000000006</v>
      </c>
      <c r="D10">
        <v>9</v>
      </c>
    </row>
    <row r="11" spans="1:4" x14ac:dyDescent="0.45">
      <c r="A11">
        <v>2023</v>
      </c>
      <c r="B11" t="s">
        <v>123</v>
      </c>
      <c r="C11">
        <v>61.06</v>
      </c>
      <c r="D11">
        <v>10</v>
      </c>
    </row>
    <row r="12" spans="1:4" x14ac:dyDescent="0.45">
      <c r="A12">
        <v>2023</v>
      </c>
      <c r="B12" t="s">
        <v>17</v>
      </c>
      <c r="C12">
        <v>60.14</v>
      </c>
      <c r="D12">
        <v>11</v>
      </c>
    </row>
    <row r="13" spans="1:4" x14ac:dyDescent="0.45">
      <c r="A13">
        <v>2023</v>
      </c>
      <c r="B13" t="s">
        <v>64</v>
      </c>
      <c r="C13">
        <v>59.32</v>
      </c>
      <c r="D13">
        <v>12</v>
      </c>
    </row>
    <row r="14" spans="1:4" x14ac:dyDescent="0.45">
      <c r="A14">
        <v>2023</v>
      </c>
      <c r="B14" t="s">
        <v>103</v>
      </c>
      <c r="C14">
        <v>58.25</v>
      </c>
      <c r="D14">
        <v>13</v>
      </c>
    </row>
    <row r="15" spans="1:4" x14ac:dyDescent="0.45">
      <c r="A15">
        <v>2023</v>
      </c>
      <c r="B15" t="s">
        <v>59</v>
      </c>
      <c r="C15">
        <v>57.16</v>
      </c>
      <c r="D15">
        <v>14</v>
      </c>
    </row>
    <row r="16" spans="1:4" x14ac:dyDescent="0.45">
      <c r="A16">
        <v>2023</v>
      </c>
      <c r="B16" t="s">
        <v>71</v>
      </c>
      <c r="C16">
        <v>54.94</v>
      </c>
      <c r="D16">
        <v>15</v>
      </c>
    </row>
    <row r="17" spans="1:4" x14ac:dyDescent="0.45">
      <c r="A17">
        <v>2023</v>
      </c>
      <c r="B17" t="s">
        <v>40</v>
      </c>
      <c r="C17">
        <v>54.63</v>
      </c>
      <c r="D17">
        <v>16</v>
      </c>
    </row>
    <row r="18" spans="1:4" x14ac:dyDescent="0.45">
      <c r="A18">
        <v>2023</v>
      </c>
      <c r="B18" t="s">
        <v>16</v>
      </c>
      <c r="C18">
        <v>54.41</v>
      </c>
      <c r="D18">
        <v>17</v>
      </c>
    </row>
    <row r="19" spans="1:4" x14ac:dyDescent="0.45">
      <c r="A19">
        <v>2023</v>
      </c>
      <c r="B19" t="s">
        <v>28</v>
      </c>
      <c r="C19">
        <v>54.08</v>
      </c>
      <c r="D19">
        <v>18</v>
      </c>
    </row>
    <row r="20" spans="1:4" x14ac:dyDescent="0.45">
      <c r="A20">
        <v>2023</v>
      </c>
      <c r="B20" t="s">
        <v>52</v>
      </c>
      <c r="C20">
        <v>53.77</v>
      </c>
      <c r="D20">
        <v>19</v>
      </c>
    </row>
    <row r="21" spans="1:4" x14ac:dyDescent="0.45">
      <c r="A21">
        <v>2023</v>
      </c>
      <c r="B21" t="s">
        <v>173</v>
      </c>
      <c r="C21">
        <v>52.07</v>
      </c>
      <c r="D21">
        <v>20</v>
      </c>
    </row>
    <row r="22" spans="1:4" x14ac:dyDescent="0.45">
      <c r="A22">
        <v>2023</v>
      </c>
      <c r="B22" t="s">
        <v>110</v>
      </c>
      <c r="C22">
        <v>51.95</v>
      </c>
      <c r="D22">
        <v>21</v>
      </c>
    </row>
    <row r="23" spans="1:4" x14ac:dyDescent="0.45">
      <c r="A23">
        <v>2023</v>
      </c>
      <c r="B23" t="s">
        <v>91</v>
      </c>
      <c r="C23">
        <v>50.63</v>
      </c>
      <c r="D23">
        <v>22</v>
      </c>
    </row>
    <row r="24" spans="1:4" x14ac:dyDescent="0.45">
      <c r="A24">
        <v>2023</v>
      </c>
      <c r="B24" t="s">
        <v>22</v>
      </c>
      <c r="C24">
        <v>50.16</v>
      </c>
      <c r="D24">
        <v>23</v>
      </c>
    </row>
    <row r="25" spans="1:4" x14ac:dyDescent="0.45">
      <c r="A25">
        <v>2023</v>
      </c>
      <c r="B25" t="s">
        <v>67</v>
      </c>
      <c r="C25">
        <v>49.75</v>
      </c>
      <c r="D25">
        <v>24</v>
      </c>
    </row>
    <row r="26" spans="1:4" x14ac:dyDescent="0.45">
      <c r="A26">
        <v>2023</v>
      </c>
      <c r="B26" t="s">
        <v>140</v>
      </c>
      <c r="C26">
        <v>48.98</v>
      </c>
      <c r="D26">
        <v>25</v>
      </c>
    </row>
    <row r="27" spans="1:4" x14ac:dyDescent="0.45">
      <c r="A27">
        <v>2023</v>
      </c>
      <c r="B27" t="s">
        <v>114</v>
      </c>
      <c r="C27">
        <v>48.76</v>
      </c>
      <c r="D27">
        <v>26</v>
      </c>
    </row>
    <row r="28" spans="1:4" x14ac:dyDescent="0.45">
      <c r="A28">
        <v>2023</v>
      </c>
      <c r="B28" t="s">
        <v>105</v>
      </c>
      <c r="C28">
        <v>47.66</v>
      </c>
      <c r="D28">
        <v>27</v>
      </c>
    </row>
    <row r="29" spans="1:4" x14ac:dyDescent="0.45">
      <c r="A29">
        <v>2023</v>
      </c>
      <c r="B29" t="s">
        <v>79</v>
      </c>
      <c r="C29">
        <v>46.64</v>
      </c>
      <c r="D29">
        <v>28</v>
      </c>
    </row>
    <row r="30" spans="1:4" x14ac:dyDescent="0.45">
      <c r="A30">
        <v>2023</v>
      </c>
      <c r="B30" t="s">
        <v>89</v>
      </c>
      <c r="C30">
        <v>45.78</v>
      </c>
      <c r="D30">
        <v>29</v>
      </c>
    </row>
    <row r="31" spans="1:4" x14ac:dyDescent="0.45">
      <c r="A31">
        <v>2023</v>
      </c>
      <c r="B31" t="s">
        <v>83</v>
      </c>
      <c r="C31">
        <v>45.09</v>
      </c>
      <c r="D31">
        <v>30</v>
      </c>
    </row>
    <row r="32" spans="1:4" x14ac:dyDescent="0.45">
      <c r="A32">
        <v>2023</v>
      </c>
      <c r="B32" t="s">
        <v>139</v>
      </c>
      <c r="C32">
        <v>44.04</v>
      </c>
      <c r="D32">
        <v>31</v>
      </c>
    </row>
    <row r="33" spans="1:4" x14ac:dyDescent="0.45">
      <c r="A33">
        <v>2023</v>
      </c>
      <c r="B33" t="s">
        <v>122</v>
      </c>
      <c r="C33">
        <v>43.13</v>
      </c>
      <c r="D33">
        <v>32</v>
      </c>
    </row>
    <row r="34" spans="1:4" x14ac:dyDescent="0.45">
      <c r="A34">
        <v>2023</v>
      </c>
      <c r="B34" t="s">
        <v>98</v>
      </c>
      <c r="C34">
        <v>43.08</v>
      </c>
      <c r="D34">
        <v>33</v>
      </c>
    </row>
    <row r="35" spans="1:4" x14ac:dyDescent="0.45">
      <c r="A35">
        <v>2023</v>
      </c>
      <c r="B35" t="s">
        <v>133</v>
      </c>
      <c r="C35">
        <v>42.98</v>
      </c>
      <c r="D35">
        <v>34</v>
      </c>
    </row>
    <row r="36" spans="1:4" x14ac:dyDescent="0.45">
      <c r="A36">
        <v>2023</v>
      </c>
      <c r="B36" t="s">
        <v>50</v>
      </c>
      <c r="C36">
        <v>42.88</v>
      </c>
      <c r="D36">
        <v>35</v>
      </c>
    </row>
    <row r="37" spans="1:4" x14ac:dyDescent="0.45">
      <c r="A37">
        <v>2023</v>
      </c>
      <c r="B37" t="s">
        <v>112</v>
      </c>
      <c r="C37">
        <v>42.57</v>
      </c>
      <c r="D37">
        <v>36</v>
      </c>
    </row>
    <row r="38" spans="1:4" x14ac:dyDescent="0.45">
      <c r="A38">
        <v>2023</v>
      </c>
      <c r="B38" t="s">
        <v>75</v>
      </c>
      <c r="C38">
        <v>41.89</v>
      </c>
      <c r="D38">
        <v>37</v>
      </c>
    </row>
    <row r="39" spans="1:4" x14ac:dyDescent="0.45">
      <c r="A39">
        <v>2023</v>
      </c>
      <c r="B39" t="s">
        <v>87</v>
      </c>
      <c r="C39">
        <v>41.22</v>
      </c>
      <c r="D39">
        <v>38</v>
      </c>
    </row>
    <row r="40" spans="1:4" x14ac:dyDescent="0.45">
      <c r="A40">
        <v>2023</v>
      </c>
      <c r="B40" t="s">
        <v>72</v>
      </c>
      <c r="C40">
        <v>40.82</v>
      </c>
      <c r="D40">
        <v>39</v>
      </c>
    </row>
    <row r="41" spans="1:4" x14ac:dyDescent="0.45">
      <c r="A41">
        <v>2023</v>
      </c>
      <c r="B41" t="s">
        <v>76</v>
      </c>
      <c r="C41">
        <v>40.799999999999997</v>
      </c>
      <c r="D41">
        <v>40</v>
      </c>
    </row>
    <row r="42" spans="1:4" x14ac:dyDescent="0.45">
      <c r="A42">
        <v>2023</v>
      </c>
      <c r="B42" t="s">
        <v>74</v>
      </c>
      <c r="C42">
        <v>40.549999999999997</v>
      </c>
      <c r="D42">
        <v>41</v>
      </c>
    </row>
    <row r="43" spans="1:4" x14ac:dyDescent="0.45">
      <c r="A43">
        <v>2023</v>
      </c>
      <c r="B43" t="s">
        <v>31</v>
      </c>
      <c r="C43">
        <v>40.04</v>
      </c>
      <c r="D43">
        <v>42</v>
      </c>
    </row>
    <row r="44" spans="1:4" x14ac:dyDescent="0.45">
      <c r="A44">
        <v>2023</v>
      </c>
      <c r="B44" t="s">
        <v>48</v>
      </c>
      <c r="C44">
        <v>40.03</v>
      </c>
      <c r="D44">
        <v>43</v>
      </c>
    </row>
    <row r="45" spans="1:4" x14ac:dyDescent="0.45">
      <c r="A45">
        <v>2023</v>
      </c>
      <c r="B45" t="s">
        <v>127</v>
      </c>
      <c r="C45">
        <v>39.549999999999997</v>
      </c>
      <c r="D45">
        <v>44</v>
      </c>
    </row>
    <row r="46" spans="1:4" x14ac:dyDescent="0.45">
      <c r="A46">
        <v>2023</v>
      </c>
      <c r="B46" t="s">
        <v>135</v>
      </c>
      <c r="C46">
        <v>39.24</v>
      </c>
      <c r="D46">
        <v>45</v>
      </c>
    </row>
    <row r="47" spans="1:4" x14ac:dyDescent="0.45">
      <c r="A47">
        <v>2023</v>
      </c>
      <c r="B47" t="s">
        <v>24</v>
      </c>
      <c r="C47">
        <v>39.06</v>
      </c>
      <c r="D47">
        <v>46</v>
      </c>
    </row>
    <row r="48" spans="1:4" x14ac:dyDescent="0.45">
      <c r="A48">
        <v>2023</v>
      </c>
      <c r="B48" t="s">
        <v>113</v>
      </c>
      <c r="C48">
        <v>37.74</v>
      </c>
      <c r="D48">
        <v>47</v>
      </c>
    </row>
    <row r="49" spans="1:4" x14ac:dyDescent="0.45">
      <c r="A49">
        <v>2023</v>
      </c>
      <c r="B49" t="s">
        <v>56</v>
      </c>
      <c r="C49">
        <v>37.5</v>
      </c>
      <c r="D49">
        <v>48</v>
      </c>
    </row>
    <row r="50" spans="1:4" x14ac:dyDescent="0.45">
      <c r="A50">
        <v>2023</v>
      </c>
      <c r="B50" t="s">
        <v>132</v>
      </c>
      <c r="C50">
        <v>36.270000000000003</v>
      </c>
      <c r="D50">
        <v>49</v>
      </c>
    </row>
    <row r="51" spans="1:4" x14ac:dyDescent="0.45">
      <c r="A51">
        <v>2023</v>
      </c>
      <c r="B51" t="s">
        <v>38</v>
      </c>
      <c r="C51">
        <v>35.5</v>
      </c>
      <c r="D51">
        <v>50</v>
      </c>
    </row>
    <row r="52" spans="1:4" x14ac:dyDescent="0.45">
      <c r="A52">
        <v>2023</v>
      </c>
      <c r="B52" t="s">
        <v>15</v>
      </c>
      <c r="C52">
        <v>35</v>
      </c>
      <c r="D52">
        <v>51</v>
      </c>
    </row>
    <row r="53" spans="1:4" x14ac:dyDescent="0.45">
      <c r="A53">
        <v>2023</v>
      </c>
      <c r="B53" t="s">
        <v>13</v>
      </c>
      <c r="C53">
        <v>33.81</v>
      </c>
      <c r="D53">
        <v>52</v>
      </c>
    </row>
    <row r="54" spans="1:4" x14ac:dyDescent="0.45">
      <c r="A54">
        <v>2023</v>
      </c>
      <c r="B54" t="s">
        <v>96</v>
      </c>
      <c r="C54">
        <v>33.72</v>
      </c>
      <c r="D54">
        <v>53</v>
      </c>
    </row>
    <row r="55" spans="1:4" x14ac:dyDescent="0.45">
      <c r="A55">
        <v>2023</v>
      </c>
      <c r="B55" t="s">
        <v>100</v>
      </c>
      <c r="C55">
        <v>33.25</v>
      </c>
      <c r="D55">
        <v>54</v>
      </c>
    </row>
    <row r="56" spans="1:4" x14ac:dyDescent="0.45">
      <c r="A56">
        <v>2023</v>
      </c>
      <c r="B56" t="s">
        <v>45</v>
      </c>
      <c r="C56">
        <v>32.71</v>
      </c>
      <c r="D56">
        <v>55</v>
      </c>
    </row>
    <row r="57" spans="1:4" x14ac:dyDescent="0.45">
      <c r="A57">
        <v>2023</v>
      </c>
      <c r="B57" t="s">
        <v>53</v>
      </c>
      <c r="C57">
        <v>32.31</v>
      </c>
      <c r="D57">
        <v>56</v>
      </c>
    </row>
    <row r="58" spans="1:4" x14ac:dyDescent="0.45">
      <c r="A58">
        <v>2023</v>
      </c>
      <c r="B58" t="s">
        <v>95</v>
      </c>
      <c r="C58">
        <v>32.1</v>
      </c>
      <c r="D58">
        <v>57</v>
      </c>
    </row>
    <row r="59" spans="1:4" x14ac:dyDescent="0.45">
      <c r="A59">
        <v>2023</v>
      </c>
      <c r="B59" t="s">
        <v>37</v>
      </c>
      <c r="C59">
        <v>31.19</v>
      </c>
      <c r="D59">
        <v>58</v>
      </c>
    </row>
    <row r="60" spans="1:4" x14ac:dyDescent="0.45">
      <c r="A60">
        <v>2023</v>
      </c>
      <c r="B60" t="s">
        <v>116</v>
      </c>
      <c r="C60">
        <v>31.17</v>
      </c>
      <c r="D60">
        <v>59</v>
      </c>
    </row>
    <row r="61" spans="1:4" x14ac:dyDescent="0.45">
      <c r="A61">
        <v>2023</v>
      </c>
      <c r="B61" t="s">
        <v>97</v>
      </c>
      <c r="C61">
        <v>30.02</v>
      </c>
      <c r="D61">
        <v>60</v>
      </c>
    </row>
    <row r="62" spans="1:4" x14ac:dyDescent="0.45">
      <c r="A62">
        <v>2023</v>
      </c>
      <c r="B62" t="s">
        <v>124</v>
      </c>
      <c r="C62">
        <v>29.77</v>
      </c>
      <c r="D62">
        <v>61</v>
      </c>
    </row>
    <row r="63" spans="1:4" x14ac:dyDescent="0.45">
      <c r="A63">
        <v>2023</v>
      </c>
      <c r="B63" t="s">
        <v>109</v>
      </c>
      <c r="C63">
        <v>26.77</v>
      </c>
      <c r="D63">
        <v>62</v>
      </c>
    </row>
    <row r="64" spans="1:4" x14ac:dyDescent="0.45">
      <c r="A64">
        <v>2023</v>
      </c>
      <c r="B64" t="s">
        <v>136</v>
      </c>
      <c r="C64">
        <v>26.49</v>
      </c>
      <c r="D64">
        <v>63</v>
      </c>
    </row>
    <row r="65" spans="1:4" x14ac:dyDescent="0.45">
      <c r="A65">
        <v>2023</v>
      </c>
      <c r="B65" t="s">
        <v>78</v>
      </c>
      <c r="C65">
        <v>26.43</v>
      </c>
      <c r="D65">
        <v>64</v>
      </c>
    </row>
    <row r="66" spans="1:4" x14ac:dyDescent="0.45">
      <c r="A66">
        <v>2023</v>
      </c>
      <c r="B66" t="s">
        <v>51</v>
      </c>
      <c r="C66">
        <v>25.65</v>
      </c>
      <c r="D66">
        <v>65</v>
      </c>
    </row>
    <row r="67" spans="1:4" x14ac:dyDescent="0.45">
      <c r="A67">
        <v>2023</v>
      </c>
      <c r="B67" t="s">
        <v>57</v>
      </c>
      <c r="C67">
        <v>25.6</v>
      </c>
      <c r="D67">
        <v>66</v>
      </c>
    </row>
    <row r="68" spans="1:4" x14ac:dyDescent="0.45">
      <c r="A68">
        <v>2023</v>
      </c>
      <c r="B68" t="s">
        <v>26</v>
      </c>
      <c r="C68">
        <v>22.36</v>
      </c>
      <c r="D68">
        <v>67</v>
      </c>
    </row>
    <row r="69" spans="1:4" x14ac:dyDescent="0.45">
      <c r="A69">
        <v>2023</v>
      </c>
      <c r="B69" t="s">
        <v>115</v>
      </c>
      <c r="C69">
        <v>21.93</v>
      </c>
      <c r="D69">
        <v>68</v>
      </c>
    </row>
    <row r="70" spans="1:4" x14ac:dyDescent="0.45">
      <c r="A70">
        <v>2023</v>
      </c>
      <c r="B70" t="s">
        <v>47</v>
      </c>
      <c r="C70">
        <v>18.18</v>
      </c>
      <c r="D70">
        <v>69</v>
      </c>
    </row>
    <row r="71" spans="1:4" x14ac:dyDescent="0.45">
      <c r="A71">
        <v>2023</v>
      </c>
      <c r="B71" t="s">
        <v>101</v>
      </c>
      <c r="C71">
        <v>17.600000000000001</v>
      </c>
      <c r="D71">
        <v>70</v>
      </c>
    </row>
    <row r="72" spans="1:4" x14ac:dyDescent="0.45">
      <c r="A72">
        <v>2023</v>
      </c>
      <c r="B72" t="s">
        <v>63</v>
      </c>
      <c r="C72">
        <v>16.66</v>
      </c>
      <c r="D72">
        <v>71</v>
      </c>
    </row>
    <row r="73" spans="1:4" x14ac:dyDescent="0.45">
      <c r="A73">
        <v>2023</v>
      </c>
      <c r="B73" t="s">
        <v>33</v>
      </c>
      <c r="C73">
        <v>15.84</v>
      </c>
      <c r="D73">
        <v>72</v>
      </c>
    </row>
    <row r="74" spans="1:4" x14ac:dyDescent="0.45">
      <c r="A74">
        <v>2023</v>
      </c>
      <c r="B74" t="s">
        <v>68</v>
      </c>
      <c r="C74">
        <v>15.52</v>
      </c>
      <c r="D74">
        <v>73</v>
      </c>
    </row>
    <row r="75" spans="1:4" x14ac:dyDescent="0.45">
      <c r="A75">
        <v>2023</v>
      </c>
      <c r="B75" t="s">
        <v>86</v>
      </c>
      <c r="C75">
        <v>15.2</v>
      </c>
      <c r="D75">
        <v>74</v>
      </c>
    </row>
    <row r="76" spans="1:4" x14ac:dyDescent="0.45">
      <c r="A76">
        <v>2023</v>
      </c>
      <c r="B76" t="s">
        <v>134</v>
      </c>
      <c r="C76">
        <v>14.69</v>
      </c>
      <c r="D76">
        <v>75</v>
      </c>
    </row>
    <row r="77" spans="1:4" x14ac:dyDescent="0.45">
      <c r="A77">
        <v>2023</v>
      </c>
      <c r="B77" t="s">
        <v>108</v>
      </c>
      <c r="C77">
        <v>12.29</v>
      </c>
      <c r="D77">
        <v>76</v>
      </c>
    </row>
    <row r="78" spans="1:4" x14ac:dyDescent="0.45">
      <c r="A78">
        <v>2023</v>
      </c>
      <c r="B78" t="s">
        <v>104</v>
      </c>
      <c r="C78">
        <v>11.93</v>
      </c>
      <c r="D78">
        <v>77</v>
      </c>
    </row>
    <row r="79" spans="1:4" x14ac:dyDescent="0.45">
      <c r="A79">
        <v>2023</v>
      </c>
      <c r="B79" t="s">
        <v>120</v>
      </c>
      <c r="C79">
        <v>11.51</v>
      </c>
      <c r="D79">
        <v>78</v>
      </c>
    </row>
    <row r="80" spans="1:4" x14ac:dyDescent="0.45">
      <c r="A80">
        <v>2023</v>
      </c>
      <c r="B80" t="s">
        <v>80</v>
      </c>
      <c r="C80">
        <v>11.32</v>
      </c>
      <c r="D80">
        <v>79</v>
      </c>
    </row>
    <row r="81" spans="1:4" x14ac:dyDescent="0.45">
      <c r="A81">
        <v>2023</v>
      </c>
      <c r="B81" t="s">
        <v>41</v>
      </c>
      <c r="C81">
        <v>11.32</v>
      </c>
      <c r="D81">
        <v>79</v>
      </c>
    </row>
    <row r="82" spans="1:4" x14ac:dyDescent="0.45">
      <c r="A82">
        <v>2023</v>
      </c>
      <c r="B82" t="s">
        <v>44</v>
      </c>
      <c r="C82">
        <v>10.96</v>
      </c>
      <c r="D82">
        <v>81</v>
      </c>
    </row>
    <row r="83" spans="1:4" x14ac:dyDescent="0.45">
      <c r="A83">
        <v>2023</v>
      </c>
      <c r="B83" t="s">
        <v>119</v>
      </c>
      <c r="C83">
        <v>10.67</v>
      </c>
      <c r="D83">
        <v>82</v>
      </c>
    </row>
    <row r="84" spans="1:4" x14ac:dyDescent="0.45">
      <c r="A84">
        <v>2023</v>
      </c>
      <c r="B84" t="s">
        <v>118</v>
      </c>
      <c r="C84">
        <v>10.49</v>
      </c>
      <c r="D84">
        <v>83</v>
      </c>
    </row>
    <row r="85" spans="1:4" x14ac:dyDescent="0.45">
      <c r="A85">
        <v>2023</v>
      </c>
      <c r="B85" t="s">
        <v>54</v>
      </c>
      <c r="C85">
        <v>9.66</v>
      </c>
      <c r="D85">
        <v>84</v>
      </c>
    </row>
    <row r="86" spans="1:4" x14ac:dyDescent="0.45">
      <c r="A86">
        <v>2023</v>
      </c>
      <c r="B86" t="s">
        <v>23</v>
      </c>
      <c r="C86">
        <v>9.2200000000000006</v>
      </c>
      <c r="D86">
        <v>85</v>
      </c>
    </row>
    <row r="87" spans="1:4" x14ac:dyDescent="0.45">
      <c r="A87">
        <v>2023</v>
      </c>
      <c r="B87" t="s">
        <v>107</v>
      </c>
      <c r="C87">
        <v>8.67</v>
      </c>
      <c r="D87">
        <v>86</v>
      </c>
    </row>
    <row r="88" spans="1:4" x14ac:dyDescent="0.45">
      <c r="A88">
        <v>2023</v>
      </c>
      <c r="B88" t="s">
        <v>131</v>
      </c>
      <c r="C88">
        <v>8.49</v>
      </c>
      <c r="D88">
        <v>87</v>
      </c>
    </row>
    <row r="89" spans="1:4" x14ac:dyDescent="0.45">
      <c r="A89">
        <v>2023</v>
      </c>
      <c r="B89" t="s">
        <v>111</v>
      </c>
      <c r="C89">
        <v>7.15</v>
      </c>
      <c r="D89">
        <v>88</v>
      </c>
    </row>
    <row r="90" spans="1:4" x14ac:dyDescent="0.45">
      <c r="A90">
        <v>2023</v>
      </c>
      <c r="B90" t="s">
        <v>35</v>
      </c>
      <c r="C90">
        <v>6.31</v>
      </c>
      <c r="D90">
        <v>89</v>
      </c>
    </row>
    <row r="91" spans="1:4" x14ac:dyDescent="0.45">
      <c r="A91">
        <v>2023</v>
      </c>
      <c r="B91" t="s">
        <v>55</v>
      </c>
      <c r="C91">
        <v>6.31</v>
      </c>
      <c r="D91">
        <v>89</v>
      </c>
    </row>
    <row r="92" spans="1:4" x14ac:dyDescent="0.45">
      <c r="A92">
        <v>2023</v>
      </c>
      <c r="B92" t="s">
        <v>130</v>
      </c>
      <c r="C92">
        <v>6.31</v>
      </c>
      <c r="D92">
        <v>89</v>
      </c>
    </row>
    <row r="93" spans="1:4" x14ac:dyDescent="0.45">
      <c r="A93">
        <v>2023</v>
      </c>
      <c r="B93" t="s">
        <v>12</v>
      </c>
      <c r="C93">
        <v>4.8600000000000003</v>
      </c>
      <c r="D93">
        <v>92</v>
      </c>
    </row>
    <row r="94" spans="1:4" x14ac:dyDescent="0.45">
      <c r="A94">
        <v>2023</v>
      </c>
      <c r="B94" t="s">
        <v>62</v>
      </c>
      <c r="C94">
        <v>4.8600000000000003</v>
      </c>
      <c r="D94">
        <v>92</v>
      </c>
    </row>
    <row r="95" spans="1:4" x14ac:dyDescent="0.45">
      <c r="A95">
        <v>2023</v>
      </c>
      <c r="B95" t="s">
        <v>138</v>
      </c>
      <c r="C95">
        <v>4.8600000000000003</v>
      </c>
      <c r="D95">
        <v>92</v>
      </c>
    </row>
    <row r="96" spans="1:4" x14ac:dyDescent="0.45">
      <c r="A96">
        <v>2023</v>
      </c>
      <c r="B96" t="s">
        <v>66</v>
      </c>
      <c r="C96">
        <v>4.8600000000000003</v>
      </c>
      <c r="D96">
        <v>92</v>
      </c>
    </row>
    <row r="97" spans="1:4" x14ac:dyDescent="0.45">
      <c r="A97">
        <v>2023</v>
      </c>
      <c r="B97" t="s">
        <v>81</v>
      </c>
      <c r="C97">
        <v>4.28</v>
      </c>
      <c r="D97">
        <v>96</v>
      </c>
    </row>
    <row r="98" spans="1:4" x14ac:dyDescent="0.45">
      <c r="A98">
        <v>2023</v>
      </c>
      <c r="B98" t="s">
        <v>128</v>
      </c>
      <c r="C98">
        <v>4.28</v>
      </c>
      <c r="D98">
        <v>96</v>
      </c>
    </row>
    <row r="99" spans="1:4" x14ac:dyDescent="0.45">
      <c r="A99">
        <v>2023</v>
      </c>
      <c r="B99" t="s">
        <v>121</v>
      </c>
      <c r="C99">
        <v>3.79</v>
      </c>
      <c r="D99">
        <v>98</v>
      </c>
    </row>
    <row r="100" spans="1:4" x14ac:dyDescent="0.45">
      <c r="A100">
        <v>2023</v>
      </c>
      <c r="B100" t="s">
        <v>14</v>
      </c>
      <c r="C100">
        <v>3.79</v>
      </c>
      <c r="D100">
        <v>98</v>
      </c>
    </row>
    <row r="101" spans="1:4" x14ac:dyDescent="0.45">
      <c r="A101">
        <v>2023</v>
      </c>
      <c r="B101" t="s">
        <v>30</v>
      </c>
      <c r="C101">
        <v>3.36</v>
      </c>
      <c r="D101">
        <v>100</v>
      </c>
    </row>
    <row r="102" spans="1:4" x14ac:dyDescent="0.45">
      <c r="A102">
        <v>2023</v>
      </c>
      <c r="B102" t="s">
        <v>21</v>
      </c>
      <c r="C102">
        <v>3.36</v>
      </c>
      <c r="D102">
        <v>100</v>
      </c>
    </row>
    <row r="103" spans="1:4" x14ac:dyDescent="0.45">
      <c r="A103">
        <v>2023</v>
      </c>
      <c r="B103" t="s">
        <v>32</v>
      </c>
      <c r="C103">
        <v>3.36</v>
      </c>
      <c r="D103">
        <v>100</v>
      </c>
    </row>
    <row r="104" spans="1:4" x14ac:dyDescent="0.45">
      <c r="A104">
        <v>2023</v>
      </c>
      <c r="B104" t="s">
        <v>99</v>
      </c>
      <c r="C104">
        <v>3.36</v>
      </c>
      <c r="D104">
        <v>100</v>
      </c>
    </row>
    <row r="105" spans="1:4" x14ac:dyDescent="0.45">
      <c r="A105">
        <v>2023</v>
      </c>
      <c r="B105" t="s">
        <v>70</v>
      </c>
      <c r="C105">
        <v>3</v>
      </c>
      <c r="D105">
        <v>104</v>
      </c>
    </row>
    <row r="106" spans="1:4" x14ac:dyDescent="0.45">
      <c r="A106">
        <v>2023</v>
      </c>
      <c r="B106" t="s">
        <v>29</v>
      </c>
      <c r="C106">
        <v>0</v>
      </c>
      <c r="D106">
        <v>105</v>
      </c>
    </row>
    <row r="107" spans="1:4" x14ac:dyDescent="0.45">
      <c r="A107">
        <v>2023</v>
      </c>
      <c r="B107" t="s">
        <v>36</v>
      </c>
      <c r="C107">
        <v>0</v>
      </c>
      <c r="D107">
        <v>105</v>
      </c>
    </row>
    <row r="108" spans="1:4" x14ac:dyDescent="0.45">
      <c r="A108">
        <v>2023</v>
      </c>
      <c r="B108" t="s">
        <v>125</v>
      </c>
      <c r="C108">
        <v>0</v>
      </c>
      <c r="D108">
        <v>105</v>
      </c>
    </row>
    <row r="109" spans="1:4" x14ac:dyDescent="0.45">
      <c r="A109">
        <v>2023</v>
      </c>
      <c r="B109" t="s">
        <v>92</v>
      </c>
      <c r="C109">
        <v>0</v>
      </c>
      <c r="D109">
        <v>105</v>
      </c>
    </row>
    <row r="110" spans="1:4" x14ac:dyDescent="0.45">
      <c r="A110">
        <v>2023</v>
      </c>
      <c r="B110" t="s">
        <v>42</v>
      </c>
      <c r="C110">
        <v>0</v>
      </c>
      <c r="D110">
        <v>105</v>
      </c>
    </row>
    <row r="111" spans="1:4" x14ac:dyDescent="0.45">
      <c r="A111">
        <v>2023</v>
      </c>
      <c r="B111" t="s">
        <v>117</v>
      </c>
      <c r="C111">
        <v>0</v>
      </c>
      <c r="D111">
        <v>105</v>
      </c>
    </row>
    <row r="112" spans="1:4" x14ac:dyDescent="0.45">
      <c r="A112">
        <v>2023</v>
      </c>
      <c r="B112" t="s">
        <v>46</v>
      </c>
      <c r="C112">
        <v>0</v>
      </c>
      <c r="D112">
        <v>105</v>
      </c>
    </row>
    <row r="113" spans="1:4" x14ac:dyDescent="0.45">
      <c r="A113">
        <v>2023</v>
      </c>
      <c r="B113" t="s">
        <v>129</v>
      </c>
      <c r="C113">
        <v>0</v>
      </c>
      <c r="D113">
        <v>105</v>
      </c>
    </row>
    <row r="114" spans="1:4" x14ac:dyDescent="0.45">
      <c r="A114">
        <v>2023</v>
      </c>
      <c r="B114" t="s">
        <v>82</v>
      </c>
      <c r="C114">
        <v>0</v>
      </c>
      <c r="D114">
        <v>105</v>
      </c>
    </row>
    <row r="115" spans="1:4" x14ac:dyDescent="0.45">
      <c r="A115">
        <v>2023</v>
      </c>
      <c r="B115" t="s">
        <v>49</v>
      </c>
      <c r="C115">
        <v>0</v>
      </c>
      <c r="D115">
        <v>105</v>
      </c>
    </row>
    <row r="116" spans="1:4" x14ac:dyDescent="0.45">
      <c r="A116">
        <v>2023</v>
      </c>
      <c r="B116" t="s">
        <v>61</v>
      </c>
      <c r="C116">
        <v>0</v>
      </c>
      <c r="D116">
        <v>105</v>
      </c>
    </row>
    <row r="117" spans="1:4" x14ac:dyDescent="0.45">
      <c r="A117">
        <v>2023</v>
      </c>
      <c r="B117" t="s">
        <v>141</v>
      </c>
      <c r="C117">
        <v>0</v>
      </c>
      <c r="D117">
        <v>105</v>
      </c>
    </row>
    <row r="118" spans="1:4" x14ac:dyDescent="0.45">
      <c r="A118">
        <v>2023</v>
      </c>
      <c r="B118" t="s">
        <v>58</v>
      </c>
      <c r="C118">
        <v>0</v>
      </c>
      <c r="D118">
        <v>105</v>
      </c>
    </row>
    <row r="119" spans="1:4" x14ac:dyDescent="0.45">
      <c r="A119">
        <v>2023</v>
      </c>
      <c r="B119" t="s">
        <v>88</v>
      </c>
      <c r="C119">
        <v>0</v>
      </c>
      <c r="D119">
        <v>105</v>
      </c>
    </row>
    <row r="120" spans="1:4" x14ac:dyDescent="0.45">
      <c r="A120">
        <v>2023</v>
      </c>
      <c r="B120" t="s">
        <v>73</v>
      </c>
      <c r="C120">
        <v>0</v>
      </c>
      <c r="D120">
        <v>105</v>
      </c>
    </row>
    <row r="121" spans="1:4" x14ac:dyDescent="0.45">
      <c r="A121">
        <v>2023</v>
      </c>
      <c r="B121" t="s">
        <v>25</v>
      </c>
      <c r="C121">
        <v>0</v>
      </c>
      <c r="D121">
        <v>105</v>
      </c>
    </row>
    <row r="122" spans="1:4" x14ac:dyDescent="0.45">
      <c r="A122">
        <v>2023</v>
      </c>
      <c r="B122" t="s">
        <v>85</v>
      </c>
      <c r="C122">
        <v>0</v>
      </c>
      <c r="D122">
        <v>105</v>
      </c>
    </row>
    <row r="123" spans="1:4" x14ac:dyDescent="0.45">
      <c r="A123">
        <v>2023</v>
      </c>
      <c r="B123" t="s">
        <v>60</v>
      </c>
      <c r="C123">
        <v>0</v>
      </c>
      <c r="D123">
        <v>105</v>
      </c>
    </row>
    <row r="124" spans="1:4" x14ac:dyDescent="0.45">
      <c r="A124">
        <v>2023</v>
      </c>
      <c r="B124" t="s">
        <v>137</v>
      </c>
      <c r="C124">
        <v>0</v>
      </c>
      <c r="D124">
        <v>105</v>
      </c>
    </row>
    <row r="125" spans="1:4" x14ac:dyDescent="0.45">
      <c r="A125">
        <v>2023</v>
      </c>
      <c r="B125" t="s">
        <v>19</v>
      </c>
      <c r="C125">
        <v>0</v>
      </c>
      <c r="D125">
        <v>105</v>
      </c>
    </row>
    <row r="126" spans="1:4" x14ac:dyDescent="0.45">
      <c r="A126">
        <v>2023</v>
      </c>
      <c r="B126" t="s">
        <v>77</v>
      </c>
      <c r="C126">
        <v>0</v>
      </c>
      <c r="D126">
        <v>105</v>
      </c>
    </row>
    <row r="127" spans="1:4" x14ac:dyDescent="0.45">
      <c r="A127">
        <v>2023</v>
      </c>
      <c r="B127" t="s">
        <v>11</v>
      </c>
      <c r="C127">
        <v>0</v>
      </c>
      <c r="D127">
        <v>105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B6FBC4-16C5-42AD-ACD5-2E4857602F56}">
          <x14:formula1>
            <xm:f>'Transfers Stacked'!#REF!</xm:f>
          </x14:formula1>
          <xm:sqref>B52:B127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C85D-EB2A-444E-B24C-D775C31C954D}">
  <dimension ref="A1:D128"/>
  <sheetViews>
    <sheetView topLeftCell="A100" workbookViewId="0">
      <selection activeCell="A2" sqref="A2:D128"/>
    </sheetView>
  </sheetViews>
  <sheetFormatPr defaultRowHeight="14.25" x14ac:dyDescent="0.45"/>
  <cols>
    <col min="1" max="1" width="6.9296875" bestFit="1" customWidth="1"/>
    <col min="2" max="2" width="14.796875" bestFit="1" customWidth="1"/>
    <col min="3" max="3" width="9.59765625" bestFit="1" customWidth="1"/>
    <col min="4" max="4" width="8" bestFit="1" customWidth="1"/>
    <col min="5" max="5" width="10.1328125" bestFit="1" customWidth="1"/>
  </cols>
  <sheetData>
    <row r="1" spans="1:4" x14ac:dyDescent="0.45">
      <c r="A1" t="s">
        <v>179</v>
      </c>
      <c r="B1" t="s">
        <v>169</v>
      </c>
      <c r="C1" t="s">
        <v>177</v>
      </c>
      <c r="D1" t="s">
        <v>176</v>
      </c>
    </row>
    <row r="2" spans="1:4" x14ac:dyDescent="0.45">
      <c r="A2">
        <v>2022</v>
      </c>
      <c r="B2" t="s">
        <v>126</v>
      </c>
      <c r="C2">
        <v>93.92</v>
      </c>
      <c r="D2">
        <v>1</v>
      </c>
    </row>
    <row r="3" spans="1:4" x14ac:dyDescent="0.45">
      <c r="A3">
        <v>2022</v>
      </c>
      <c r="B3" t="s">
        <v>93</v>
      </c>
      <c r="C3">
        <v>82.5</v>
      </c>
      <c r="D3">
        <v>2</v>
      </c>
    </row>
    <row r="4" spans="1:4" x14ac:dyDescent="0.45">
      <c r="A4">
        <v>2022</v>
      </c>
      <c r="B4" t="s">
        <v>65</v>
      </c>
      <c r="C4">
        <v>71.94</v>
      </c>
      <c r="D4">
        <v>3</v>
      </c>
    </row>
    <row r="5" spans="1:4" x14ac:dyDescent="0.45">
      <c r="A5">
        <v>2022</v>
      </c>
      <c r="B5" t="s">
        <v>90</v>
      </c>
      <c r="C5">
        <v>60.12</v>
      </c>
      <c r="D5">
        <v>4</v>
      </c>
    </row>
    <row r="6" spans="1:4" x14ac:dyDescent="0.45">
      <c r="A6">
        <v>2022</v>
      </c>
      <c r="B6" t="s">
        <v>13</v>
      </c>
      <c r="C6">
        <v>59.38</v>
      </c>
      <c r="D6">
        <v>5</v>
      </c>
    </row>
    <row r="7" spans="1:4" x14ac:dyDescent="0.45">
      <c r="A7">
        <v>2022</v>
      </c>
      <c r="B7" t="s">
        <v>113</v>
      </c>
      <c r="C7">
        <v>59.37</v>
      </c>
      <c r="D7">
        <v>6</v>
      </c>
    </row>
    <row r="8" spans="1:4" x14ac:dyDescent="0.45">
      <c r="A8">
        <v>2022</v>
      </c>
      <c r="B8" t="s">
        <v>79</v>
      </c>
      <c r="C8">
        <v>57.67</v>
      </c>
      <c r="D8">
        <v>7</v>
      </c>
    </row>
    <row r="9" spans="1:4" x14ac:dyDescent="0.45">
      <c r="A9">
        <v>2022</v>
      </c>
      <c r="B9" t="s">
        <v>105</v>
      </c>
      <c r="C9">
        <v>56.7</v>
      </c>
      <c r="D9">
        <v>8</v>
      </c>
    </row>
    <row r="10" spans="1:4" x14ac:dyDescent="0.45">
      <c r="A10">
        <v>2022</v>
      </c>
      <c r="B10" t="s">
        <v>123</v>
      </c>
      <c r="C10">
        <v>56.57</v>
      </c>
      <c r="D10">
        <v>9</v>
      </c>
    </row>
    <row r="11" spans="1:4" x14ac:dyDescent="0.45">
      <c r="A11">
        <v>2022</v>
      </c>
      <c r="B11" t="s">
        <v>43</v>
      </c>
      <c r="C11">
        <v>54.2</v>
      </c>
      <c r="D11">
        <v>10</v>
      </c>
    </row>
    <row r="12" spans="1:4" x14ac:dyDescent="0.45">
      <c r="A12">
        <v>2022</v>
      </c>
      <c r="B12" t="s">
        <v>17</v>
      </c>
      <c r="C12">
        <v>53.53</v>
      </c>
      <c r="D12">
        <v>11</v>
      </c>
    </row>
    <row r="13" spans="1:4" x14ac:dyDescent="0.45">
      <c r="A13">
        <v>2022</v>
      </c>
      <c r="B13" t="s">
        <v>69</v>
      </c>
      <c r="C13">
        <v>53.04</v>
      </c>
      <c r="D13">
        <v>12</v>
      </c>
    </row>
    <row r="14" spans="1:4" x14ac:dyDescent="0.45">
      <c r="A14">
        <v>2022</v>
      </c>
      <c r="B14" t="s">
        <v>110</v>
      </c>
      <c r="C14">
        <v>52.82</v>
      </c>
      <c r="D14">
        <v>13</v>
      </c>
    </row>
    <row r="15" spans="1:4" x14ac:dyDescent="0.45">
      <c r="A15">
        <v>2022</v>
      </c>
      <c r="B15" t="s">
        <v>103</v>
      </c>
      <c r="C15">
        <v>51.43</v>
      </c>
      <c r="D15">
        <v>14</v>
      </c>
    </row>
    <row r="16" spans="1:4" x14ac:dyDescent="0.45">
      <c r="A16">
        <v>2022</v>
      </c>
      <c r="B16" t="s">
        <v>122</v>
      </c>
      <c r="C16">
        <v>49.98</v>
      </c>
      <c r="D16">
        <v>15</v>
      </c>
    </row>
    <row r="17" spans="1:4" x14ac:dyDescent="0.45">
      <c r="A17">
        <v>2022</v>
      </c>
      <c r="B17" t="s">
        <v>64</v>
      </c>
      <c r="C17">
        <v>48.98</v>
      </c>
      <c r="D17">
        <v>16</v>
      </c>
    </row>
    <row r="18" spans="1:4" x14ac:dyDescent="0.45">
      <c r="A18">
        <v>2022</v>
      </c>
      <c r="B18" t="s">
        <v>16</v>
      </c>
      <c r="C18">
        <v>47.79</v>
      </c>
      <c r="D18">
        <v>17</v>
      </c>
    </row>
    <row r="19" spans="1:4" x14ac:dyDescent="0.45">
      <c r="A19">
        <v>2022</v>
      </c>
      <c r="B19" t="s">
        <v>40</v>
      </c>
      <c r="C19">
        <v>45.01</v>
      </c>
      <c r="D19">
        <v>18</v>
      </c>
    </row>
    <row r="20" spans="1:4" x14ac:dyDescent="0.45">
      <c r="A20">
        <v>2022</v>
      </c>
      <c r="B20" t="s">
        <v>76</v>
      </c>
      <c r="C20">
        <v>44.89</v>
      </c>
      <c r="D20">
        <v>19</v>
      </c>
    </row>
    <row r="21" spans="1:4" x14ac:dyDescent="0.45">
      <c r="A21">
        <v>2022</v>
      </c>
      <c r="B21" t="s">
        <v>48</v>
      </c>
      <c r="C21">
        <v>44.8</v>
      </c>
      <c r="D21">
        <v>20</v>
      </c>
    </row>
    <row r="22" spans="1:4" x14ac:dyDescent="0.45">
      <c r="A22">
        <v>2022</v>
      </c>
      <c r="B22" t="s">
        <v>72</v>
      </c>
      <c r="C22">
        <v>44.76</v>
      </c>
      <c r="D22">
        <v>21</v>
      </c>
    </row>
    <row r="23" spans="1:4" x14ac:dyDescent="0.45">
      <c r="A23">
        <v>2022</v>
      </c>
      <c r="B23" t="s">
        <v>56</v>
      </c>
      <c r="C23">
        <v>43.12</v>
      </c>
      <c r="D23">
        <v>22</v>
      </c>
    </row>
    <row r="24" spans="1:4" x14ac:dyDescent="0.45">
      <c r="A24">
        <v>2022</v>
      </c>
      <c r="B24" t="s">
        <v>94</v>
      </c>
      <c r="C24">
        <v>42.14</v>
      </c>
      <c r="D24">
        <v>23</v>
      </c>
    </row>
    <row r="25" spans="1:4" x14ac:dyDescent="0.45">
      <c r="A25">
        <v>2022</v>
      </c>
      <c r="B25" t="s">
        <v>135</v>
      </c>
      <c r="C25">
        <v>40.81</v>
      </c>
      <c r="D25">
        <v>24</v>
      </c>
    </row>
    <row r="26" spans="1:4" x14ac:dyDescent="0.45">
      <c r="A26">
        <v>2022</v>
      </c>
      <c r="B26" t="s">
        <v>116</v>
      </c>
      <c r="C26">
        <v>38.83</v>
      </c>
      <c r="D26">
        <v>25</v>
      </c>
    </row>
    <row r="27" spans="1:4" x14ac:dyDescent="0.45">
      <c r="A27">
        <v>2022</v>
      </c>
      <c r="B27" t="s">
        <v>20</v>
      </c>
      <c r="C27">
        <v>38.79</v>
      </c>
      <c r="D27">
        <v>26</v>
      </c>
    </row>
    <row r="28" spans="1:4" x14ac:dyDescent="0.45">
      <c r="A28">
        <v>2022</v>
      </c>
      <c r="B28" t="s">
        <v>15</v>
      </c>
      <c r="C28">
        <v>37.94</v>
      </c>
      <c r="D28">
        <v>27</v>
      </c>
    </row>
    <row r="29" spans="1:4" x14ac:dyDescent="0.45">
      <c r="A29">
        <v>2022</v>
      </c>
      <c r="B29" t="s">
        <v>59</v>
      </c>
      <c r="C29">
        <v>37.85</v>
      </c>
      <c r="D29">
        <v>28</v>
      </c>
    </row>
    <row r="30" spans="1:4" x14ac:dyDescent="0.45">
      <c r="A30">
        <v>2022</v>
      </c>
      <c r="B30" t="s">
        <v>52</v>
      </c>
      <c r="C30">
        <v>37.29</v>
      </c>
      <c r="D30">
        <v>29</v>
      </c>
    </row>
    <row r="31" spans="1:4" x14ac:dyDescent="0.45">
      <c r="A31">
        <v>2022</v>
      </c>
      <c r="B31" t="s">
        <v>100</v>
      </c>
      <c r="C31">
        <v>36.35</v>
      </c>
      <c r="D31">
        <v>30</v>
      </c>
    </row>
    <row r="32" spans="1:4" x14ac:dyDescent="0.45">
      <c r="A32">
        <v>2022</v>
      </c>
      <c r="B32" t="s">
        <v>174</v>
      </c>
      <c r="C32">
        <v>32.909999999999997</v>
      </c>
      <c r="D32">
        <v>31</v>
      </c>
    </row>
    <row r="33" spans="1:4" x14ac:dyDescent="0.45">
      <c r="A33">
        <v>2022</v>
      </c>
      <c r="B33" t="s">
        <v>139</v>
      </c>
      <c r="C33">
        <v>32.75</v>
      </c>
      <c r="D33">
        <v>32</v>
      </c>
    </row>
    <row r="34" spans="1:4" x14ac:dyDescent="0.45">
      <c r="A34">
        <v>2022</v>
      </c>
      <c r="B34" t="s">
        <v>57</v>
      </c>
      <c r="C34">
        <v>32.49</v>
      </c>
      <c r="D34">
        <v>33</v>
      </c>
    </row>
    <row r="35" spans="1:4" x14ac:dyDescent="0.45">
      <c r="A35">
        <v>2022</v>
      </c>
      <c r="B35" t="s">
        <v>140</v>
      </c>
      <c r="C35">
        <v>31.05</v>
      </c>
      <c r="D35">
        <v>34</v>
      </c>
    </row>
    <row r="36" spans="1:4" x14ac:dyDescent="0.45">
      <c r="A36">
        <v>2022</v>
      </c>
      <c r="B36" t="s">
        <v>109</v>
      </c>
      <c r="C36">
        <v>30.96</v>
      </c>
      <c r="D36">
        <v>35</v>
      </c>
    </row>
    <row r="37" spans="1:4" x14ac:dyDescent="0.45">
      <c r="A37">
        <v>2022</v>
      </c>
      <c r="B37" t="s">
        <v>75</v>
      </c>
      <c r="C37">
        <v>30.68</v>
      </c>
      <c r="D37">
        <v>36</v>
      </c>
    </row>
    <row r="38" spans="1:4" x14ac:dyDescent="0.45">
      <c r="A38">
        <v>2022</v>
      </c>
      <c r="B38" t="s">
        <v>31</v>
      </c>
      <c r="C38">
        <v>30.05</v>
      </c>
      <c r="D38">
        <v>37</v>
      </c>
    </row>
    <row r="39" spans="1:4" x14ac:dyDescent="0.45">
      <c r="A39">
        <v>2022</v>
      </c>
      <c r="B39" t="s">
        <v>44</v>
      </c>
      <c r="C39">
        <v>29.97</v>
      </c>
      <c r="D39">
        <v>38</v>
      </c>
    </row>
    <row r="40" spans="1:4" x14ac:dyDescent="0.45">
      <c r="A40">
        <v>2022</v>
      </c>
      <c r="B40" t="s">
        <v>172</v>
      </c>
      <c r="C40">
        <v>29.68</v>
      </c>
      <c r="D40">
        <v>39</v>
      </c>
    </row>
    <row r="41" spans="1:4" x14ac:dyDescent="0.45">
      <c r="A41">
        <v>2022</v>
      </c>
      <c r="B41" t="s">
        <v>74</v>
      </c>
      <c r="C41">
        <v>29.68</v>
      </c>
      <c r="D41">
        <v>39</v>
      </c>
    </row>
    <row r="42" spans="1:4" x14ac:dyDescent="0.45">
      <c r="A42">
        <v>2022</v>
      </c>
      <c r="B42" t="s">
        <v>83</v>
      </c>
      <c r="C42">
        <v>29.6</v>
      </c>
      <c r="D42">
        <v>41</v>
      </c>
    </row>
    <row r="43" spans="1:4" x14ac:dyDescent="0.45">
      <c r="A43">
        <v>2022</v>
      </c>
      <c r="B43" t="s">
        <v>50</v>
      </c>
      <c r="C43">
        <v>29.49</v>
      </c>
      <c r="D43">
        <v>42</v>
      </c>
    </row>
    <row r="44" spans="1:4" x14ac:dyDescent="0.45">
      <c r="A44">
        <v>2022</v>
      </c>
      <c r="B44" t="s">
        <v>127</v>
      </c>
      <c r="C44">
        <v>29.29</v>
      </c>
      <c r="D44">
        <v>43</v>
      </c>
    </row>
    <row r="45" spans="1:4" x14ac:dyDescent="0.45">
      <c r="A45">
        <v>2022</v>
      </c>
      <c r="B45" t="s">
        <v>173</v>
      </c>
      <c r="C45">
        <v>28.7</v>
      </c>
      <c r="D45">
        <v>44</v>
      </c>
    </row>
    <row r="46" spans="1:4" x14ac:dyDescent="0.45">
      <c r="A46">
        <v>2022</v>
      </c>
      <c r="B46" t="s">
        <v>104</v>
      </c>
      <c r="C46">
        <v>28.45</v>
      </c>
      <c r="D46">
        <v>45</v>
      </c>
    </row>
    <row r="47" spans="1:4" x14ac:dyDescent="0.45">
      <c r="A47">
        <v>2022</v>
      </c>
      <c r="B47" t="s">
        <v>26</v>
      </c>
      <c r="C47">
        <v>28.36</v>
      </c>
      <c r="D47">
        <v>46</v>
      </c>
    </row>
    <row r="48" spans="1:4" x14ac:dyDescent="0.45">
      <c r="A48">
        <v>2022</v>
      </c>
      <c r="B48" t="s">
        <v>112</v>
      </c>
      <c r="C48">
        <v>28.16</v>
      </c>
      <c r="D48">
        <v>47</v>
      </c>
    </row>
    <row r="49" spans="1:4" x14ac:dyDescent="0.45">
      <c r="A49">
        <v>2022</v>
      </c>
      <c r="B49" t="s">
        <v>136</v>
      </c>
      <c r="C49">
        <v>27.81</v>
      </c>
      <c r="D49">
        <v>48</v>
      </c>
    </row>
    <row r="50" spans="1:4" x14ac:dyDescent="0.45">
      <c r="A50">
        <v>2022</v>
      </c>
      <c r="B50" t="s">
        <v>132</v>
      </c>
      <c r="C50">
        <v>27.77</v>
      </c>
      <c r="D50">
        <v>49</v>
      </c>
    </row>
    <row r="51" spans="1:4" x14ac:dyDescent="0.45">
      <c r="A51">
        <v>2022</v>
      </c>
      <c r="B51" t="s">
        <v>97</v>
      </c>
      <c r="C51">
        <v>27.3</v>
      </c>
      <c r="D51">
        <v>50</v>
      </c>
    </row>
    <row r="52" spans="1:4" x14ac:dyDescent="0.45">
      <c r="A52">
        <v>2022</v>
      </c>
      <c r="B52" t="s">
        <v>28</v>
      </c>
      <c r="C52">
        <v>26.98</v>
      </c>
      <c r="D52">
        <v>51</v>
      </c>
    </row>
    <row r="53" spans="1:4" x14ac:dyDescent="0.45">
      <c r="A53">
        <v>2022</v>
      </c>
      <c r="B53" t="s">
        <v>124</v>
      </c>
      <c r="C53">
        <v>26.64</v>
      </c>
      <c r="D53">
        <v>52</v>
      </c>
    </row>
    <row r="54" spans="1:4" x14ac:dyDescent="0.45">
      <c r="A54">
        <v>2022</v>
      </c>
      <c r="B54" t="s">
        <v>111</v>
      </c>
      <c r="C54">
        <v>26.51</v>
      </c>
      <c r="D54">
        <v>53</v>
      </c>
    </row>
    <row r="55" spans="1:4" x14ac:dyDescent="0.45">
      <c r="A55">
        <v>2022</v>
      </c>
      <c r="B55" t="s">
        <v>128</v>
      </c>
      <c r="C55">
        <v>26</v>
      </c>
      <c r="D55">
        <v>54</v>
      </c>
    </row>
    <row r="56" spans="1:4" x14ac:dyDescent="0.45">
      <c r="A56">
        <v>2022</v>
      </c>
      <c r="B56" t="s">
        <v>71</v>
      </c>
      <c r="C56">
        <v>25.95</v>
      </c>
      <c r="D56">
        <v>55</v>
      </c>
    </row>
    <row r="57" spans="1:4" x14ac:dyDescent="0.45">
      <c r="A57">
        <v>2022</v>
      </c>
      <c r="B57" t="s">
        <v>68</v>
      </c>
      <c r="C57">
        <v>25.35</v>
      </c>
      <c r="D57">
        <v>56</v>
      </c>
    </row>
    <row r="58" spans="1:4" x14ac:dyDescent="0.45">
      <c r="A58">
        <v>2022</v>
      </c>
      <c r="B58" t="s">
        <v>81</v>
      </c>
      <c r="C58">
        <v>24.44</v>
      </c>
      <c r="D58">
        <v>57</v>
      </c>
    </row>
    <row r="59" spans="1:4" x14ac:dyDescent="0.45">
      <c r="A59">
        <v>2022</v>
      </c>
      <c r="B59" t="s">
        <v>38</v>
      </c>
      <c r="C59">
        <v>24.03</v>
      </c>
      <c r="D59">
        <v>58</v>
      </c>
    </row>
    <row r="60" spans="1:4" x14ac:dyDescent="0.45">
      <c r="A60">
        <v>2022</v>
      </c>
      <c r="B60" t="s">
        <v>12</v>
      </c>
      <c r="C60">
        <v>23.91</v>
      </c>
      <c r="D60">
        <v>59</v>
      </c>
    </row>
    <row r="61" spans="1:4" x14ac:dyDescent="0.45">
      <c r="A61">
        <v>2022</v>
      </c>
      <c r="B61" t="s">
        <v>23</v>
      </c>
      <c r="C61">
        <v>23.87</v>
      </c>
      <c r="D61">
        <v>60</v>
      </c>
    </row>
    <row r="62" spans="1:4" x14ac:dyDescent="0.45">
      <c r="A62">
        <v>2022</v>
      </c>
      <c r="B62" t="s">
        <v>60</v>
      </c>
      <c r="C62">
        <v>23.48</v>
      </c>
      <c r="D62">
        <v>61</v>
      </c>
    </row>
    <row r="63" spans="1:4" x14ac:dyDescent="0.45">
      <c r="A63">
        <v>2022</v>
      </c>
      <c r="B63" t="s">
        <v>98</v>
      </c>
      <c r="C63">
        <v>23.21</v>
      </c>
      <c r="D63">
        <v>62</v>
      </c>
    </row>
    <row r="64" spans="1:4" x14ac:dyDescent="0.45">
      <c r="A64">
        <v>2022</v>
      </c>
      <c r="B64" t="s">
        <v>137</v>
      </c>
      <c r="C64">
        <v>23.03</v>
      </c>
      <c r="D64">
        <v>63</v>
      </c>
    </row>
    <row r="65" spans="1:4" x14ac:dyDescent="0.45">
      <c r="A65">
        <v>2022</v>
      </c>
      <c r="B65" t="s">
        <v>131</v>
      </c>
      <c r="C65">
        <v>23.01</v>
      </c>
      <c r="D65">
        <v>64</v>
      </c>
    </row>
    <row r="66" spans="1:4" x14ac:dyDescent="0.45">
      <c r="A66">
        <v>2022</v>
      </c>
      <c r="B66" t="s">
        <v>35</v>
      </c>
      <c r="C66">
        <v>22.88</v>
      </c>
      <c r="D66">
        <v>65</v>
      </c>
    </row>
    <row r="67" spans="1:4" x14ac:dyDescent="0.45">
      <c r="A67">
        <v>2022</v>
      </c>
      <c r="B67" t="s">
        <v>133</v>
      </c>
      <c r="C67">
        <v>22.15</v>
      </c>
      <c r="D67">
        <v>66</v>
      </c>
    </row>
    <row r="68" spans="1:4" x14ac:dyDescent="0.45">
      <c r="A68">
        <v>2022</v>
      </c>
      <c r="B68" t="s">
        <v>66</v>
      </c>
      <c r="C68">
        <v>21.91</v>
      </c>
      <c r="D68">
        <v>67</v>
      </c>
    </row>
    <row r="69" spans="1:4" x14ac:dyDescent="0.45">
      <c r="A69">
        <v>2022</v>
      </c>
      <c r="B69" t="s">
        <v>119</v>
      </c>
      <c r="C69">
        <v>21.87</v>
      </c>
      <c r="D69">
        <v>68</v>
      </c>
    </row>
    <row r="70" spans="1:4" x14ac:dyDescent="0.45">
      <c r="A70">
        <v>2022</v>
      </c>
      <c r="B70" t="s">
        <v>41</v>
      </c>
      <c r="C70">
        <v>21.46</v>
      </c>
      <c r="D70">
        <v>69</v>
      </c>
    </row>
    <row r="71" spans="1:4" x14ac:dyDescent="0.45">
      <c r="A71">
        <v>2022</v>
      </c>
      <c r="B71" t="s">
        <v>102</v>
      </c>
      <c r="C71">
        <v>20.71</v>
      </c>
      <c r="D71">
        <v>70</v>
      </c>
    </row>
    <row r="72" spans="1:4" x14ac:dyDescent="0.45">
      <c r="A72">
        <v>2022</v>
      </c>
      <c r="B72" t="s">
        <v>42</v>
      </c>
      <c r="C72">
        <v>20.350000000000001</v>
      </c>
      <c r="D72">
        <v>71</v>
      </c>
    </row>
    <row r="73" spans="1:4" x14ac:dyDescent="0.45">
      <c r="A73">
        <v>2022</v>
      </c>
      <c r="B73" t="s">
        <v>89</v>
      </c>
      <c r="C73">
        <v>19.72</v>
      </c>
      <c r="D73">
        <v>72</v>
      </c>
    </row>
    <row r="74" spans="1:4" x14ac:dyDescent="0.45">
      <c r="A74">
        <v>2022</v>
      </c>
      <c r="B74" t="s">
        <v>130</v>
      </c>
      <c r="C74">
        <v>19.59</v>
      </c>
      <c r="D74">
        <v>73</v>
      </c>
    </row>
    <row r="75" spans="1:4" x14ac:dyDescent="0.45">
      <c r="A75">
        <v>2022</v>
      </c>
      <c r="B75" t="s">
        <v>87</v>
      </c>
      <c r="C75">
        <v>18.95</v>
      </c>
      <c r="D75">
        <v>74</v>
      </c>
    </row>
    <row r="76" spans="1:4" x14ac:dyDescent="0.45">
      <c r="A76">
        <v>2022</v>
      </c>
      <c r="B76" t="s">
        <v>115</v>
      </c>
      <c r="C76">
        <v>18.22</v>
      </c>
      <c r="D76">
        <v>75</v>
      </c>
    </row>
    <row r="77" spans="1:4" x14ac:dyDescent="0.45">
      <c r="A77">
        <v>2022</v>
      </c>
      <c r="B77" t="s">
        <v>22</v>
      </c>
      <c r="C77">
        <v>17.71</v>
      </c>
      <c r="D77">
        <v>76</v>
      </c>
    </row>
    <row r="78" spans="1:4" x14ac:dyDescent="0.45">
      <c r="A78">
        <v>2022</v>
      </c>
      <c r="B78" t="s">
        <v>34</v>
      </c>
      <c r="C78">
        <v>17.47</v>
      </c>
      <c r="D78">
        <v>77</v>
      </c>
    </row>
    <row r="79" spans="1:4" x14ac:dyDescent="0.45">
      <c r="A79">
        <v>2022</v>
      </c>
      <c r="B79" t="s">
        <v>70</v>
      </c>
      <c r="C79">
        <v>17.260000000000002</v>
      </c>
      <c r="D79">
        <v>78</v>
      </c>
    </row>
    <row r="80" spans="1:4" x14ac:dyDescent="0.45">
      <c r="A80">
        <v>2022</v>
      </c>
      <c r="B80" t="s">
        <v>85</v>
      </c>
      <c r="C80">
        <v>17</v>
      </c>
      <c r="D80">
        <v>79</v>
      </c>
    </row>
    <row r="81" spans="1:4" x14ac:dyDescent="0.45">
      <c r="A81">
        <v>2022</v>
      </c>
      <c r="B81" t="s">
        <v>49</v>
      </c>
      <c r="C81">
        <v>16.12</v>
      </c>
      <c r="D81">
        <v>80</v>
      </c>
    </row>
    <row r="82" spans="1:4" x14ac:dyDescent="0.45">
      <c r="A82">
        <v>2022</v>
      </c>
      <c r="B82" t="s">
        <v>96</v>
      </c>
      <c r="C82">
        <v>15.89</v>
      </c>
      <c r="D82">
        <v>81</v>
      </c>
    </row>
    <row r="83" spans="1:4" x14ac:dyDescent="0.45">
      <c r="A83">
        <v>2022</v>
      </c>
      <c r="B83" t="s">
        <v>125</v>
      </c>
      <c r="C83">
        <v>15.51</v>
      </c>
      <c r="D83">
        <v>82</v>
      </c>
    </row>
    <row r="84" spans="1:4" x14ac:dyDescent="0.45">
      <c r="A84">
        <v>2022</v>
      </c>
      <c r="B84" t="s">
        <v>117</v>
      </c>
      <c r="C84">
        <v>15.39</v>
      </c>
      <c r="D84">
        <v>83</v>
      </c>
    </row>
    <row r="85" spans="1:4" x14ac:dyDescent="0.45">
      <c r="A85">
        <v>2022</v>
      </c>
      <c r="B85" t="s">
        <v>73</v>
      </c>
      <c r="C85">
        <v>14.91</v>
      </c>
      <c r="D85">
        <v>84</v>
      </c>
    </row>
    <row r="86" spans="1:4" x14ac:dyDescent="0.45">
      <c r="A86">
        <v>2022</v>
      </c>
      <c r="B86" t="s">
        <v>37</v>
      </c>
      <c r="C86">
        <v>14.82</v>
      </c>
      <c r="D86">
        <v>85</v>
      </c>
    </row>
    <row r="87" spans="1:4" x14ac:dyDescent="0.45">
      <c r="A87">
        <v>2022</v>
      </c>
      <c r="B87" t="s">
        <v>91</v>
      </c>
      <c r="C87">
        <v>14.74</v>
      </c>
      <c r="D87">
        <v>86</v>
      </c>
    </row>
    <row r="88" spans="1:4" x14ac:dyDescent="0.45">
      <c r="A88">
        <v>2022</v>
      </c>
      <c r="B88" t="s">
        <v>30</v>
      </c>
      <c r="C88">
        <v>14.19</v>
      </c>
      <c r="D88">
        <v>87</v>
      </c>
    </row>
    <row r="89" spans="1:4" x14ac:dyDescent="0.45">
      <c r="A89">
        <v>2022</v>
      </c>
      <c r="B89" t="s">
        <v>120</v>
      </c>
      <c r="C89">
        <v>14.19</v>
      </c>
      <c r="D89">
        <v>87</v>
      </c>
    </row>
    <row r="90" spans="1:4" x14ac:dyDescent="0.45">
      <c r="A90">
        <v>2022</v>
      </c>
      <c r="B90" t="s">
        <v>18</v>
      </c>
      <c r="C90">
        <v>13.75</v>
      </c>
      <c r="D90">
        <v>89</v>
      </c>
    </row>
    <row r="91" spans="1:4" x14ac:dyDescent="0.45">
      <c r="A91">
        <v>2022</v>
      </c>
      <c r="B91" t="s">
        <v>101</v>
      </c>
      <c r="C91">
        <v>13.35</v>
      </c>
      <c r="D91">
        <v>90</v>
      </c>
    </row>
    <row r="92" spans="1:4" x14ac:dyDescent="0.45">
      <c r="A92">
        <v>2022</v>
      </c>
      <c r="B92" t="s">
        <v>99</v>
      </c>
      <c r="C92">
        <v>12.94</v>
      </c>
      <c r="D92">
        <v>91</v>
      </c>
    </row>
    <row r="93" spans="1:4" x14ac:dyDescent="0.45">
      <c r="A93">
        <v>2022</v>
      </c>
      <c r="B93" t="s">
        <v>63</v>
      </c>
      <c r="C93">
        <v>12.92</v>
      </c>
      <c r="D93">
        <v>92</v>
      </c>
    </row>
    <row r="94" spans="1:4" x14ac:dyDescent="0.45">
      <c r="A94">
        <v>2022</v>
      </c>
      <c r="B94" t="s">
        <v>86</v>
      </c>
      <c r="C94">
        <v>12.83</v>
      </c>
      <c r="D94">
        <v>93</v>
      </c>
    </row>
    <row r="95" spans="1:4" x14ac:dyDescent="0.45">
      <c r="A95">
        <v>2022</v>
      </c>
      <c r="B95" t="s">
        <v>67</v>
      </c>
      <c r="C95">
        <v>12.48</v>
      </c>
      <c r="D95">
        <v>94</v>
      </c>
    </row>
    <row r="96" spans="1:4" x14ac:dyDescent="0.45">
      <c r="A96">
        <v>2022</v>
      </c>
      <c r="B96" t="s">
        <v>51</v>
      </c>
      <c r="C96">
        <v>12.29</v>
      </c>
      <c r="D96">
        <v>95</v>
      </c>
    </row>
    <row r="97" spans="1:4" x14ac:dyDescent="0.45">
      <c r="A97">
        <v>2022</v>
      </c>
      <c r="B97" t="s">
        <v>39</v>
      </c>
      <c r="C97">
        <v>11.95</v>
      </c>
      <c r="D97">
        <v>96</v>
      </c>
    </row>
    <row r="98" spans="1:4" x14ac:dyDescent="0.45">
      <c r="A98">
        <v>2022</v>
      </c>
      <c r="B98" t="s">
        <v>78</v>
      </c>
      <c r="C98">
        <v>11.93</v>
      </c>
      <c r="D98">
        <v>97</v>
      </c>
    </row>
    <row r="99" spans="1:4" x14ac:dyDescent="0.45">
      <c r="A99">
        <v>2022</v>
      </c>
      <c r="B99" t="s">
        <v>58</v>
      </c>
      <c r="C99">
        <v>11.74</v>
      </c>
      <c r="D99">
        <v>98</v>
      </c>
    </row>
    <row r="100" spans="1:4" x14ac:dyDescent="0.45">
      <c r="A100">
        <v>2022</v>
      </c>
      <c r="B100" t="s">
        <v>121</v>
      </c>
      <c r="C100">
        <v>11.31</v>
      </c>
      <c r="D100">
        <v>99</v>
      </c>
    </row>
    <row r="101" spans="1:4" x14ac:dyDescent="0.45">
      <c r="A101">
        <v>2022</v>
      </c>
      <c r="B101" t="s">
        <v>114</v>
      </c>
      <c r="C101">
        <v>11.05</v>
      </c>
      <c r="D101">
        <v>100</v>
      </c>
    </row>
    <row r="102" spans="1:4" x14ac:dyDescent="0.45">
      <c r="A102">
        <v>2022</v>
      </c>
      <c r="B102" t="s">
        <v>36</v>
      </c>
      <c r="C102">
        <v>10.98</v>
      </c>
      <c r="D102">
        <v>101</v>
      </c>
    </row>
    <row r="103" spans="1:4" x14ac:dyDescent="0.45">
      <c r="A103">
        <v>2022</v>
      </c>
      <c r="B103" t="s">
        <v>134</v>
      </c>
      <c r="C103">
        <v>10.72</v>
      </c>
      <c r="D103">
        <v>102</v>
      </c>
    </row>
    <row r="104" spans="1:4" x14ac:dyDescent="0.45">
      <c r="A104">
        <v>2022</v>
      </c>
      <c r="B104" t="s">
        <v>24</v>
      </c>
      <c r="C104">
        <v>10.32</v>
      </c>
      <c r="D104">
        <v>103</v>
      </c>
    </row>
    <row r="105" spans="1:4" x14ac:dyDescent="0.45">
      <c r="A105">
        <v>2022</v>
      </c>
      <c r="B105" t="s">
        <v>54</v>
      </c>
      <c r="C105">
        <v>9.92</v>
      </c>
      <c r="D105">
        <v>104</v>
      </c>
    </row>
    <row r="106" spans="1:4" x14ac:dyDescent="0.45">
      <c r="A106">
        <v>2022</v>
      </c>
      <c r="B106" t="s">
        <v>14</v>
      </c>
      <c r="C106">
        <v>9.57</v>
      </c>
      <c r="D106">
        <v>105</v>
      </c>
    </row>
    <row r="107" spans="1:4" x14ac:dyDescent="0.45">
      <c r="A107">
        <v>2022</v>
      </c>
      <c r="B107" t="s">
        <v>80</v>
      </c>
      <c r="C107">
        <v>8.2799999999999994</v>
      </c>
      <c r="D107">
        <v>106</v>
      </c>
    </row>
    <row r="108" spans="1:4" x14ac:dyDescent="0.45">
      <c r="A108">
        <v>2022</v>
      </c>
      <c r="B108" t="s">
        <v>108</v>
      </c>
      <c r="C108">
        <v>8.2799999999999994</v>
      </c>
      <c r="D108">
        <v>106</v>
      </c>
    </row>
    <row r="109" spans="1:4" x14ac:dyDescent="0.45">
      <c r="A109">
        <v>2022</v>
      </c>
      <c r="B109" t="s">
        <v>46</v>
      </c>
      <c r="C109">
        <v>7.63</v>
      </c>
      <c r="D109">
        <v>108</v>
      </c>
    </row>
    <row r="110" spans="1:4" x14ac:dyDescent="0.45">
      <c r="A110">
        <v>2022</v>
      </c>
      <c r="B110" t="s">
        <v>81</v>
      </c>
      <c r="C110">
        <v>7.13</v>
      </c>
      <c r="D110">
        <v>109</v>
      </c>
    </row>
    <row r="111" spans="1:4" x14ac:dyDescent="0.45">
      <c r="A111">
        <v>2022</v>
      </c>
      <c r="B111" t="s">
        <v>29</v>
      </c>
      <c r="C111">
        <v>6.76</v>
      </c>
      <c r="D111">
        <v>110</v>
      </c>
    </row>
    <row r="112" spans="1:4" x14ac:dyDescent="0.45">
      <c r="A112">
        <v>2022</v>
      </c>
      <c r="B112" t="s">
        <v>53</v>
      </c>
      <c r="C112">
        <v>6.62</v>
      </c>
      <c r="D112">
        <v>111</v>
      </c>
    </row>
    <row r="113" spans="1:4" x14ac:dyDescent="0.45">
      <c r="A113">
        <v>2022</v>
      </c>
      <c r="B113" t="s">
        <v>55</v>
      </c>
      <c r="C113">
        <v>6.38</v>
      </c>
      <c r="D113">
        <v>112</v>
      </c>
    </row>
    <row r="114" spans="1:4" x14ac:dyDescent="0.45">
      <c r="A114">
        <v>2022</v>
      </c>
      <c r="B114" t="s">
        <v>141</v>
      </c>
      <c r="C114">
        <v>6.09</v>
      </c>
      <c r="D114">
        <v>113</v>
      </c>
    </row>
    <row r="115" spans="1:4" x14ac:dyDescent="0.45">
      <c r="A115">
        <v>2022</v>
      </c>
      <c r="B115" t="s">
        <v>25</v>
      </c>
      <c r="C115">
        <v>5.99</v>
      </c>
      <c r="D115">
        <v>114</v>
      </c>
    </row>
    <row r="116" spans="1:4" x14ac:dyDescent="0.45">
      <c r="A116">
        <v>2022</v>
      </c>
      <c r="B116" t="s">
        <v>95</v>
      </c>
      <c r="C116">
        <v>5.9</v>
      </c>
      <c r="D116">
        <v>115</v>
      </c>
    </row>
    <row r="117" spans="1:4" x14ac:dyDescent="0.45">
      <c r="A117">
        <v>2022</v>
      </c>
      <c r="B117" t="s">
        <v>118</v>
      </c>
      <c r="C117">
        <v>4.6900000000000004</v>
      </c>
      <c r="D117">
        <v>116</v>
      </c>
    </row>
    <row r="118" spans="1:4" x14ac:dyDescent="0.45">
      <c r="A118">
        <v>2022</v>
      </c>
      <c r="B118" t="s">
        <v>88</v>
      </c>
      <c r="C118">
        <v>3.36</v>
      </c>
      <c r="D118">
        <v>117</v>
      </c>
    </row>
    <row r="119" spans="1:4" x14ac:dyDescent="0.45">
      <c r="A119">
        <v>2022</v>
      </c>
      <c r="B119" t="s">
        <v>84</v>
      </c>
      <c r="C119">
        <v>3</v>
      </c>
      <c r="D119">
        <v>118</v>
      </c>
    </row>
    <row r="120" spans="1:4" x14ac:dyDescent="0.45">
      <c r="A120">
        <v>2022</v>
      </c>
      <c r="B120" t="s">
        <v>32</v>
      </c>
      <c r="C120">
        <v>3</v>
      </c>
      <c r="D120">
        <v>118</v>
      </c>
    </row>
    <row r="121" spans="1:4" x14ac:dyDescent="0.45">
      <c r="A121">
        <v>2022</v>
      </c>
      <c r="B121" t="s">
        <v>92</v>
      </c>
      <c r="C121">
        <v>3</v>
      </c>
      <c r="D121">
        <v>118</v>
      </c>
    </row>
    <row r="122" spans="1:4" x14ac:dyDescent="0.45">
      <c r="A122">
        <v>2022</v>
      </c>
      <c r="B122" t="s">
        <v>129</v>
      </c>
      <c r="C122">
        <v>2.68</v>
      </c>
      <c r="D122">
        <v>121</v>
      </c>
    </row>
    <row r="123" spans="1:4" x14ac:dyDescent="0.45">
      <c r="A123">
        <v>2022</v>
      </c>
      <c r="B123" t="s">
        <v>61</v>
      </c>
      <c r="C123">
        <v>0</v>
      </c>
      <c r="D123">
        <v>122</v>
      </c>
    </row>
    <row r="124" spans="1:4" x14ac:dyDescent="0.45">
      <c r="A124">
        <v>2022</v>
      </c>
      <c r="B124" t="s">
        <v>33</v>
      </c>
      <c r="C124">
        <v>0</v>
      </c>
      <c r="D124">
        <v>122</v>
      </c>
    </row>
    <row r="125" spans="1:4" x14ac:dyDescent="0.45">
      <c r="A125">
        <v>2022</v>
      </c>
      <c r="B125" t="s">
        <v>45</v>
      </c>
      <c r="C125">
        <v>0</v>
      </c>
      <c r="D125">
        <v>122</v>
      </c>
    </row>
    <row r="126" spans="1:4" x14ac:dyDescent="0.45">
      <c r="A126">
        <v>2022</v>
      </c>
      <c r="B126" t="s">
        <v>19</v>
      </c>
      <c r="C126">
        <v>0</v>
      </c>
      <c r="D126">
        <v>122</v>
      </c>
    </row>
    <row r="127" spans="1:4" x14ac:dyDescent="0.45">
      <c r="A127">
        <v>2022</v>
      </c>
      <c r="B127" t="s">
        <v>77</v>
      </c>
      <c r="C127">
        <v>0</v>
      </c>
      <c r="D127">
        <v>122</v>
      </c>
    </row>
    <row r="128" spans="1:4" x14ac:dyDescent="0.45">
      <c r="A128">
        <v>2022</v>
      </c>
      <c r="B128" t="s">
        <v>11</v>
      </c>
      <c r="C128">
        <v>0</v>
      </c>
      <c r="D128">
        <v>122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B15B5-1D42-4432-98B1-5B9075FA5F99}">
          <x14:formula1>
            <xm:f>'Transfers Stacked'!#REF!</xm:f>
          </x14:formula1>
          <xm:sqref>B52:B128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8FF0-3B65-4FFA-944D-DD6D92DD0D67}">
  <dimension ref="A1:D385"/>
  <sheetViews>
    <sheetView workbookViewId="0">
      <selection activeCell="F6" sqref="F6"/>
    </sheetView>
  </sheetViews>
  <sheetFormatPr defaultRowHeight="14.25" x14ac:dyDescent="0.45"/>
  <cols>
    <col min="2" max="2" width="22.265625" customWidth="1"/>
  </cols>
  <sheetData>
    <row r="1" spans="1:4" x14ac:dyDescent="0.45">
      <c r="A1" t="s">
        <v>6</v>
      </c>
      <c r="B1" t="s">
        <v>7</v>
      </c>
      <c r="C1" t="s">
        <v>180</v>
      </c>
      <c r="D1" t="s">
        <v>181</v>
      </c>
    </row>
    <row r="2" spans="1:4" x14ac:dyDescent="0.45">
      <c r="A2">
        <v>2024</v>
      </c>
      <c r="B2" t="s">
        <v>93</v>
      </c>
      <c r="C2">
        <v>73.400000000000006</v>
      </c>
      <c r="D2">
        <v>1</v>
      </c>
    </row>
    <row r="3" spans="1:4" x14ac:dyDescent="0.45">
      <c r="A3">
        <v>2024</v>
      </c>
      <c r="B3" t="s">
        <v>94</v>
      </c>
      <c r="C3">
        <v>70.45</v>
      </c>
      <c r="D3">
        <v>2</v>
      </c>
    </row>
    <row r="4" spans="1:4" x14ac:dyDescent="0.45">
      <c r="A4">
        <v>2024</v>
      </c>
      <c r="B4" t="s">
        <v>13</v>
      </c>
      <c r="C4">
        <v>70.08</v>
      </c>
      <c r="D4">
        <v>3</v>
      </c>
    </row>
    <row r="5" spans="1:4" x14ac:dyDescent="0.45">
      <c r="A5">
        <v>2024</v>
      </c>
      <c r="B5" t="s">
        <v>114</v>
      </c>
      <c r="C5">
        <v>65.849999999999994</v>
      </c>
      <c r="D5">
        <v>4</v>
      </c>
    </row>
    <row r="6" spans="1:4" x14ac:dyDescent="0.45">
      <c r="A6">
        <v>2024</v>
      </c>
      <c r="B6" t="s">
        <v>40</v>
      </c>
      <c r="C6">
        <v>63.51</v>
      </c>
      <c r="D6">
        <v>5</v>
      </c>
    </row>
    <row r="7" spans="1:4" x14ac:dyDescent="0.45">
      <c r="A7">
        <v>2024</v>
      </c>
      <c r="B7" t="s">
        <v>113</v>
      </c>
      <c r="C7">
        <v>63.21</v>
      </c>
      <c r="D7">
        <v>6</v>
      </c>
    </row>
    <row r="8" spans="1:4" x14ac:dyDescent="0.45">
      <c r="A8">
        <v>2024</v>
      </c>
      <c r="B8" t="s">
        <v>43</v>
      </c>
      <c r="C8">
        <v>62.26</v>
      </c>
      <c r="D8">
        <v>7</v>
      </c>
    </row>
    <row r="9" spans="1:4" x14ac:dyDescent="0.45">
      <c r="A9">
        <v>2024</v>
      </c>
      <c r="B9" t="s">
        <v>34</v>
      </c>
      <c r="C9">
        <v>60.82</v>
      </c>
      <c r="D9">
        <v>8</v>
      </c>
    </row>
    <row r="10" spans="1:4" x14ac:dyDescent="0.45">
      <c r="A10">
        <v>2024</v>
      </c>
      <c r="B10" t="s">
        <v>89</v>
      </c>
      <c r="C10">
        <v>59.92</v>
      </c>
      <c r="D10">
        <v>9</v>
      </c>
    </row>
    <row r="11" spans="1:4" x14ac:dyDescent="0.45">
      <c r="A11">
        <v>2024</v>
      </c>
      <c r="B11" t="s">
        <v>69</v>
      </c>
      <c r="C11">
        <v>58.02</v>
      </c>
      <c r="D11">
        <v>10</v>
      </c>
    </row>
    <row r="12" spans="1:4" x14ac:dyDescent="0.45">
      <c r="A12">
        <v>2024</v>
      </c>
      <c r="B12" t="s">
        <v>135</v>
      </c>
      <c r="C12">
        <v>56.24</v>
      </c>
      <c r="D12">
        <v>11</v>
      </c>
    </row>
    <row r="13" spans="1:4" x14ac:dyDescent="0.45">
      <c r="A13">
        <v>2024</v>
      </c>
      <c r="B13" t="s">
        <v>72</v>
      </c>
      <c r="C13">
        <v>55.28</v>
      </c>
      <c r="D13">
        <v>12</v>
      </c>
    </row>
    <row r="14" spans="1:4" x14ac:dyDescent="0.45">
      <c r="A14">
        <v>2024</v>
      </c>
      <c r="B14" t="s">
        <v>76</v>
      </c>
      <c r="C14">
        <v>54.24</v>
      </c>
      <c r="D14">
        <v>13</v>
      </c>
    </row>
    <row r="15" spans="1:4" x14ac:dyDescent="0.45">
      <c r="A15">
        <v>2024</v>
      </c>
      <c r="B15" t="s">
        <v>64</v>
      </c>
      <c r="C15">
        <v>53.92</v>
      </c>
      <c r="D15">
        <v>14</v>
      </c>
    </row>
    <row r="16" spans="1:4" x14ac:dyDescent="0.45">
      <c r="A16">
        <v>2024</v>
      </c>
      <c r="B16" t="s">
        <v>45</v>
      </c>
      <c r="C16">
        <v>53.85</v>
      </c>
      <c r="D16">
        <v>15</v>
      </c>
    </row>
    <row r="17" spans="1:4" x14ac:dyDescent="0.45">
      <c r="A17">
        <v>2024</v>
      </c>
      <c r="B17" t="s">
        <v>105</v>
      </c>
      <c r="C17">
        <v>52.43</v>
      </c>
      <c r="D17">
        <v>16</v>
      </c>
    </row>
    <row r="18" spans="1:4" x14ac:dyDescent="0.45">
      <c r="A18">
        <v>2024</v>
      </c>
      <c r="B18" t="s">
        <v>28</v>
      </c>
      <c r="C18">
        <v>51.94</v>
      </c>
      <c r="D18">
        <v>17</v>
      </c>
    </row>
    <row r="19" spans="1:4" x14ac:dyDescent="0.45">
      <c r="A19">
        <v>2024</v>
      </c>
      <c r="B19" t="s">
        <v>78</v>
      </c>
      <c r="C19">
        <v>51.63</v>
      </c>
      <c r="D19">
        <v>18</v>
      </c>
    </row>
    <row r="20" spans="1:4" x14ac:dyDescent="0.45">
      <c r="A20">
        <v>2024</v>
      </c>
      <c r="B20" t="s">
        <v>126</v>
      </c>
      <c r="C20">
        <v>50.13</v>
      </c>
      <c r="D20">
        <v>19</v>
      </c>
    </row>
    <row r="21" spans="1:4" x14ac:dyDescent="0.45">
      <c r="A21">
        <v>2024</v>
      </c>
      <c r="B21" t="s">
        <v>90</v>
      </c>
      <c r="C21">
        <v>49.18</v>
      </c>
      <c r="D21">
        <v>20</v>
      </c>
    </row>
    <row r="22" spans="1:4" x14ac:dyDescent="0.45">
      <c r="A22">
        <v>2024</v>
      </c>
      <c r="B22" t="s">
        <v>59</v>
      </c>
      <c r="C22">
        <v>48.75</v>
      </c>
      <c r="D22">
        <v>21</v>
      </c>
    </row>
    <row r="23" spans="1:4" x14ac:dyDescent="0.45">
      <c r="A23">
        <v>2024</v>
      </c>
      <c r="B23" t="s">
        <v>122</v>
      </c>
      <c r="C23">
        <v>48.02</v>
      </c>
      <c r="D23">
        <v>22</v>
      </c>
    </row>
    <row r="24" spans="1:4" x14ac:dyDescent="0.45">
      <c r="A24">
        <v>2024</v>
      </c>
      <c r="B24" t="s">
        <v>140</v>
      </c>
      <c r="C24">
        <v>46.64</v>
      </c>
      <c r="D24">
        <v>23</v>
      </c>
    </row>
    <row r="25" spans="1:4" x14ac:dyDescent="0.45">
      <c r="A25">
        <v>2024</v>
      </c>
      <c r="B25" t="s">
        <v>109</v>
      </c>
      <c r="C25">
        <v>46.12</v>
      </c>
      <c r="D25">
        <v>24</v>
      </c>
    </row>
    <row r="26" spans="1:4" x14ac:dyDescent="0.45">
      <c r="A26">
        <v>2024</v>
      </c>
      <c r="B26" t="s">
        <v>110</v>
      </c>
      <c r="C26">
        <v>46.02</v>
      </c>
      <c r="D26">
        <v>25</v>
      </c>
    </row>
    <row r="27" spans="1:4" x14ac:dyDescent="0.45">
      <c r="A27">
        <v>2024</v>
      </c>
      <c r="B27" t="s">
        <v>17</v>
      </c>
      <c r="C27">
        <v>45.83</v>
      </c>
      <c r="D27">
        <v>26</v>
      </c>
    </row>
    <row r="28" spans="1:4" x14ac:dyDescent="0.45">
      <c r="A28">
        <v>2024</v>
      </c>
      <c r="B28" t="s">
        <v>20</v>
      </c>
      <c r="C28">
        <v>45.39</v>
      </c>
      <c r="D28">
        <v>27</v>
      </c>
    </row>
    <row r="29" spans="1:4" x14ac:dyDescent="0.45">
      <c r="A29">
        <v>2024</v>
      </c>
      <c r="B29" t="s">
        <v>52</v>
      </c>
      <c r="C29">
        <v>45.1</v>
      </c>
      <c r="D29">
        <v>28</v>
      </c>
    </row>
    <row r="30" spans="1:4" x14ac:dyDescent="0.45">
      <c r="A30">
        <v>2024</v>
      </c>
      <c r="B30" t="s">
        <v>98</v>
      </c>
      <c r="C30">
        <v>44.81</v>
      </c>
      <c r="D30">
        <v>29</v>
      </c>
    </row>
    <row r="31" spans="1:4" x14ac:dyDescent="0.45">
      <c r="A31">
        <v>2024</v>
      </c>
      <c r="B31" t="s">
        <v>16</v>
      </c>
      <c r="C31">
        <v>44.63</v>
      </c>
      <c r="D31">
        <v>30</v>
      </c>
    </row>
    <row r="32" spans="1:4" x14ac:dyDescent="0.45">
      <c r="A32">
        <v>2024</v>
      </c>
      <c r="B32" t="s">
        <v>112</v>
      </c>
      <c r="C32">
        <v>44.42</v>
      </c>
      <c r="D32">
        <v>31</v>
      </c>
    </row>
    <row r="33" spans="1:4" x14ac:dyDescent="0.45">
      <c r="A33">
        <v>2024</v>
      </c>
      <c r="B33" t="s">
        <v>103</v>
      </c>
      <c r="C33">
        <v>43.52</v>
      </c>
      <c r="D33">
        <v>32</v>
      </c>
    </row>
    <row r="34" spans="1:4" x14ac:dyDescent="0.45">
      <c r="A34">
        <v>2024</v>
      </c>
      <c r="B34" t="s">
        <v>127</v>
      </c>
      <c r="C34">
        <v>43.29</v>
      </c>
      <c r="D34">
        <v>33</v>
      </c>
    </row>
    <row r="35" spans="1:4" x14ac:dyDescent="0.45">
      <c r="A35">
        <v>2024</v>
      </c>
      <c r="B35" t="s">
        <v>50</v>
      </c>
      <c r="C35">
        <v>43.04</v>
      </c>
      <c r="D35">
        <v>34</v>
      </c>
    </row>
    <row r="36" spans="1:4" x14ac:dyDescent="0.45">
      <c r="A36">
        <v>2024</v>
      </c>
      <c r="B36" t="s">
        <v>74</v>
      </c>
      <c r="C36">
        <v>42.8</v>
      </c>
      <c r="D36">
        <v>35</v>
      </c>
    </row>
    <row r="37" spans="1:4" x14ac:dyDescent="0.45">
      <c r="A37">
        <v>2024</v>
      </c>
      <c r="B37" t="s">
        <v>116</v>
      </c>
      <c r="C37">
        <v>42.54</v>
      </c>
      <c r="D37">
        <v>36</v>
      </c>
    </row>
    <row r="38" spans="1:4" x14ac:dyDescent="0.45">
      <c r="A38">
        <v>2024</v>
      </c>
      <c r="B38" t="s">
        <v>15</v>
      </c>
      <c r="C38">
        <v>41.59</v>
      </c>
      <c r="D38">
        <v>37</v>
      </c>
    </row>
    <row r="39" spans="1:4" x14ac:dyDescent="0.45">
      <c r="A39">
        <v>2024</v>
      </c>
      <c r="B39" t="s">
        <v>22</v>
      </c>
      <c r="C39">
        <v>41.55</v>
      </c>
      <c r="D39">
        <v>38</v>
      </c>
    </row>
    <row r="40" spans="1:4" x14ac:dyDescent="0.45">
      <c r="A40">
        <v>2024</v>
      </c>
      <c r="B40" t="s">
        <v>65</v>
      </c>
      <c r="C40">
        <v>41.06</v>
      </c>
      <c r="D40">
        <v>39</v>
      </c>
    </row>
    <row r="41" spans="1:4" x14ac:dyDescent="0.45">
      <c r="A41">
        <v>2024</v>
      </c>
      <c r="B41" t="s">
        <v>131</v>
      </c>
      <c r="C41">
        <v>40.65</v>
      </c>
      <c r="D41">
        <v>40</v>
      </c>
    </row>
    <row r="42" spans="1:4" x14ac:dyDescent="0.45">
      <c r="A42">
        <v>2024</v>
      </c>
      <c r="B42" t="s">
        <v>87</v>
      </c>
      <c r="C42">
        <v>40.56</v>
      </c>
      <c r="D42">
        <v>41</v>
      </c>
    </row>
    <row r="43" spans="1:4" x14ac:dyDescent="0.45">
      <c r="A43">
        <v>2024</v>
      </c>
      <c r="B43" t="s">
        <v>31</v>
      </c>
      <c r="C43">
        <v>40.28</v>
      </c>
      <c r="D43">
        <v>42</v>
      </c>
    </row>
    <row r="44" spans="1:4" x14ac:dyDescent="0.45">
      <c r="A44">
        <v>2024</v>
      </c>
      <c r="B44" t="s">
        <v>37</v>
      </c>
      <c r="C44">
        <v>40.020000000000003</v>
      </c>
      <c r="D44">
        <v>43</v>
      </c>
    </row>
    <row r="45" spans="1:4" x14ac:dyDescent="0.45">
      <c r="A45">
        <v>2024</v>
      </c>
      <c r="B45" t="s">
        <v>123</v>
      </c>
      <c r="C45">
        <v>38.950000000000003</v>
      </c>
      <c r="D45">
        <v>44</v>
      </c>
    </row>
    <row r="46" spans="1:4" x14ac:dyDescent="0.45">
      <c r="A46">
        <v>2024</v>
      </c>
      <c r="B46" t="s">
        <v>75</v>
      </c>
      <c r="C46">
        <v>38.270000000000003</v>
      </c>
      <c r="D46">
        <v>45</v>
      </c>
    </row>
    <row r="47" spans="1:4" x14ac:dyDescent="0.45">
      <c r="A47">
        <v>2024</v>
      </c>
      <c r="B47" t="s">
        <v>51</v>
      </c>
      <c r="C47">
        <v>36.07</v>
      </c>
      <c r="D47">
        <v>46</v>
      </c>
    </row>
    <row r="48" spans="1:4" x14ac:dyDescent="0.45">
      <c r="A48">
        <v>2024</v>
      </c>
      <c r="B48" t="s">
        <v>68</v>
      </c>
      <c r="C48">
        <v>35.68</v>
      </c>
      <c r="D48">
        <v>47</v>
      </c>
    </row>
    <row r="49" spans="1:4" x14ac:dyDescent="0.45">
      <c r="A49">
        <v>2024</v>
      </c>
      <c r="B49" t="s">
        <v>119</v>
      </c>
      <c r="C49">
        <v>35.369999999999997</v>
      </c>
      <c r="D49">
        <v>48</v>
      </c>
    </row>
    <row r="50" spans="1:4" x14ac:dyDescent="0.45">
      <c r="A50">
        <v>2024</v>
      </c>
      <c r="B50" t="s">
        <v>139</v>
      </c>
      <c r="C50">
        <v>34.67</v>
      </c>
      <c r="D50">
        <v>49</v>
      </c>
    </row>
    <row r="51" spans="1:4" x14ac:dyDescent="0.45">
      <c r="A51">
        <v>2024</v>
      </c>
      <c r="B51" t="s">
        <v>97</v>
      </c>
      <c r="C51">
        <v>34.08</v>
      </c>
      <c r="D51">
        <v>50</v>
      </c>
    </row>
    <row r="52" spans="1:4" x14ac:dyDescent="0.45">
      <c r="A52">
        <v>2024</v>
      </c>
      <c r="B52" t="s">
        <v>56</v>
      </c>
      <c r="C52">
        <v>33.51</v>
      </c>
      <c r="D52">
        <v>51</v>
      </c>
    </row>
    <row r="53" spans="1:4" x14ac:dyDescent="0.45">
      <c r="A53">
        <v>2024</v>
      </c>
      <c r="B53" t="s">
        <v>95</v>
      </c>
      <c r="C53">
        <v>33.11</v>
      </c>
      <c r="D53">
        <v>52</v>
      </c>
    </row>
    <row r="54" spans="1:4" x14ac:dyDescent="0.45">
      <c r="A54">
        <v>2024</v>
      </c>
      <c r="B54" t="s">
        <v>79</v>
      </c>
      <c r="C54">
        <v>32.6</v>
      </c>
      <c r="D54">
        <v>53</v>
      </c>
    </row>
    <row r="55" spans="1:4" x14ac:dyDescent="0.45">
      <c r="A55">
        <v>2024</v>
      </c>
      <c r="B55" t="s">
        <v>132</v>
      </c>
      <c r="C55">
        <v>32.33</v>
      </c>
      <c r="D55">
        <v>54</v>
      </c>
    </row>
    <row r="56" spans="1:4" x14ac:dyDescent="0.45">
      <c r="A56">
        <v>2024</v>
      </c>
      <c r="B56" t="s">
        <v>24</v>
      </c>
      <c r="C56">
        <v>32.32</v>
      </c>
      <c r="D56">
        <v>55</v>
      </c>
    </row>
    <row r="57" spans="1:4" x14ac:dyDescent="0.45">
      <c r="A57">
        <v>2024</v>
      </c>
      <c r="B57" t="s">
        <v>137</v>
      </c>
      <c r="C57">
        <v>32.270000000000003</v>
      </c>
      <c r="D57">
        <v>56</v>
      </c>
    </row>
    <row r="58" spans="1:4" x14ac:dyDescent="0.45">
      <c r="A58">
        <v>2024</v>
      </c>
      <c r="B58" t="s">
        <v>96</v>
      </c>
      <c r="C58">
        <v>31.85</v>
      </c>
      <c r="D58">
        <v>57</v>
      </c>
    </row>
    <row r="59" spans="1:4" x14ac:dyDescent="0.45">
      <c r="A59">
        <v>2024</v>
      </c>
      <c r="B59" t="s">
        <v>71</v>
      </c>
      <c r="C59">
        <v>31.5</v>
      </c>
      <c r="D59">
        <v>58</v>
      </c>
    </row>
    <row r="60" spans="1:4" x14ac:dyDescent="0.45">
      <c r="A60">
        <v>2024</v>
      </c>
      <c r="B60" t="s">
        <v>83</v>
      </c>
      <c r="C60">
        <v>31.21</v>
      </c>
      <c r="D60">
        <v>59</v>
      </c>
    </row>
    <row r="61" spans="1:4" x14ac:dyDescent="0.45">
      <c r="A61">
        <v>2024</v>
      </c>
      <c r="B61" t="s">
        <v>125</v>
      </c>
      <c r="C61">
        <v>30.99</v>
      </c>
      <c r="D61">
        <v>60</v>
      </c>
    </row>
    <row r="62" spans="1:4" x14ac:dyDescent="0.45">
      <c r="A62">
        <v>2024</v>
      </c>
      <c r="B62" t="s">
        <v>130</v>
      </c>
      <c r="C62">
        <v>30.75</v>
      </c>
      <c r="D62">
        <v>61</v>
      </c>
    </row>
    <row r="63" spans="1:4" x14ac:dyDescent="0.45">
      <c r="A63">
        <v>2024</v>
      </c>
      <c r="B63" t="s">
        <v>115</v>
      </c>
      <c r="C63">
        <v>30.6</v>
      </c>
      <c r="D63">
        <v>62</v>
      </c>
    </row>
    <row r="64" spans="1:4" x14ac:dyDescent="0.45">
      <c r="A64">
        <v>2024</v>
      </c>
      <c r="B64" t="s">
        <v>57</v>
      </c>
      <c r="C64">
        <v>30.26</v>
      </c>
      <c r="D64">
        <v>63</v>
      </c>
    </row>
    <row r="65" spans="1:4" x14ac:dyDescent="0.45">
      <c r="A65">
        <v>2024</v>
      </c>
      <c r="B65" t="s">
        <v>66</v>
      </c>
      <c r="C65">
        <v>30.12</v>
      </c>
      <c r="D65">
        <v>64</v>
      </c>
    </row>
    <row r="66" spans="1:4" x14ac:dyDescent="0.45">
      <c r="A66">
        <v>2024</v>
      </c>
      <c r="B66" t="s">
        <v>101</v>
      </c>
      <c r="C66">
        <v>29.94</v>
      </c>
      <c r="D66">
        <v>65</v>
      </c>
    </row>
    <row r="67" spans="1:4" x14ac:dyDescent="0.45">
      <c r="A67">
        <v>2024</v>
      </c>
      <c r="B67" t="s">
        <v>48</v>
      </c>
      <c r="C67">
        <v>29.57</v>
      </c>
      <c r="D67">
        <v>66</v>
      </c>
    </row>
    <row r="68" spans="1:4" x14ac:dyDescent="0.45">
      <c r="A68">
        <v>2024</v>
      </c>
      <c r="B68" t="s">
        <v>38</v>
      </c>
      <c r="C68">
        <v>29.01</v>
      </c>
      <c r="D68">
        <v>67</v>
      </c>
    </row>
    <row r="69" spans="1:4" x14ac:dyDescent="0.45">
      <c r="A69">
        <v>2024</v>
      </c>
      <c r="B69" t="s">
        <v>106</v>
      </c>
      <c r="C69">
        <v>28.43</v>
      </c>
      <c r="D69">
        <v>68</v>
      </c>
    </row>
    <row r="70" spans="1:4" x14ac:dyDescent="0.45">
      <c r="A70">
        <v>2024</v>
      </c>
      <c r="B70" t="s">
        <v>91</v>
      </c>
      <c r="C70">
        <v>28.02</v>
      </c>
      <c r="D70">
        <v>69</v>
      </c>
    </row>
    <row r="71" spans="1:4" x14ac:dyDescent="0.45">
      <c r="A71">
        <v>2024</v>
      </c>
      <c r="B71" t="s">
        <v>55</v>
      </c>
      <c r="C71">
        <v>27.77</v>
      </c>
      <c r="D71">
        <v>70</v>
      </c>
    </row>
    <row r="72" spans="1:4" x14ac:dyDescent="0.45">
      <c r="A72">
        <v>2024</v>
      </c>
      <c r="B72" t="s">
        <v>30</v>
      </c>
      <c r="C72">
        <v>27.73</v>
      </c>
      <c r="D72">
        <v>71</v>
      </c>
    </row>
    <row r="73" spans="1:4" x14ac:dyDescent="0.45">
      <c r="A73">
        <v>2024</v>
      </c>
      <c r="B73" t="s">
        <v>41</v>
      </c>
      <c r="C73">
        <v>27.12</v>
      </c>
      <c r="D73">
        <v>72</v>
      </c>
    </row>
    <row r="74" spans="1:4" x14ac:dyDescent="0.45">
      <c r="A74">
        <v>2024</v>
      </c>
      <c r="B74" t="s">
        <v>80</v>
      </c>
      <c r="C74">
        <v>26.97</v>
      </c>
      <c r="D74">
        <v>73</v>
      </c>
    </row>
    <row r="75" spans="1:4" x14ac:dyDescent="0.45">
      <c r="A75">
        <v>2024</v>
      </c>
      <c r="B75" t="s">
        <v>85</v>
      </c>
      <c r="C75">
        <v>25.94</v>
      </c>
      <c r="D75">
        <v>74</v>
      </c>
    </row>
    <row r="76" spans="1:4" x14ac:dyDescent="0.45">
      <c r="A76">
        <v>2024</v>
      </c>
      <c r="B76" t="s">
        <v>36</v>
      </c>
      <c r="C76">
        <v>25.44</v>
      </c>
      <c r="D76">
        <v>75</v>
      </c>
    </row>
    <row r="77" spans="1:4" x14ac:dyDescent="0.45">
      <c r="A77">
        <v>2024</v>
      </c>
      <c r="B77" t="s">
        <v>27</v>
      </c>
      <c r="C77">
        <v>25.07</v>
      </c>
      <c r="D77">
        <v>76</v>
      </c>
    </row>
    <row r="78" spans="1:4" x14ac:dyDescent="0.45">
      <c r="A78">
        <v>2024</v>
      </c>
      <c r="B78" t="s">
        <v>133</v>
      </c>
      <c r="C78">
        <v>24.77</v>
      </c>
      <c r="D78">
        <v>77</v>
      </c>
    </row>
    <row r="79" spans="1:4" x14ac:dyDescent="0.45">
      <c r="A79">
        <v>2024</v>
      </c>
      <c r="B79" t="s">
        <v>136</v>
      </c>
      <c r="C79">
        <v>24.61</v>
      </c>
      <c r="D79">
        <v>78</v>
      </c>
    </row>
    <row r="80" spans="1:4" x14ac:dyDescent="0.45">
      <c r="A80">
        <v>2024</v>
      </c>
      <c r="B80" t="s">
        <v>39</v>
      </c>
      <c r="C80">
        <v>24.02</v>
      </c>
      <c r="D80">
        <v>79</v>
      </c>
    </row>
    <row r="81" spans="1:4" x14ac:dyDescent="0.45">
      <c r="A81">
        <v>2024</v>
      </c>
      <c r="B81" t="s">
        <v>124</v>
      </c>
      <c r="C81">
        <v>23.95</v>
      </c>
      <c r="D81">
        <v>80</v>
      </c>
    </row>
    <row r="82" spans="1:4" x14ac:dyDescent="0.45">
      <c r="A82">
        <v>2024</v>
      </c>
      <c r="B82" t="s">
        <v>63</v>
      </c>
      <c r="C82">
        <v>23.57</v>
      </c>
      <c r="D82">
        <v>81</v>
      </c>
    </row>
    <row r="83" spans="1:4" x14ac:dyDescent="0.45">
      <c r="A83">
        <v>2024</v>
      </c>
      <c r="B83" t="s">
        <v>129</v>
      </c>
      <c r="C83">
        <v>23.53</v>
      </c>
      <c r="D83">
        <v>82</v>
      </c>
    </row>
    <row r="84" spans="1:4" x14ac:dyDescent="0.45">
      <c r="A84">
        <v>2024</v>
      </c>
      <c r="B84" t="s">
        <v>54</v>
      </c>
      <c r="C84">
        <v>23.42</v>
      </c>
      <c r="D84">
        <v>83</v>
      </c>
    </row>
    <row r="85" spans="1:4" x14ac:dyDescent="0.45">
      <c r="A85">
        <v>2024</v>
      </c>
      <c r="B85" t="s">
        <v>33</v>
      </c>
      <c r="C85">
        <v>22.96</v>
      </c>
      <c r="D85">
        <v>84</v>
      </c>
    </row>
    <row r="86" spans="1:4" x14ac:dyDescent="0.45">
      <c r="A86">
        <v>2024</v>
      </c>
      <c r="B86" t="s">
        <v>67</v>
      </c>
      <c r="C86">
        <v>22.79</v>
      </c>
      <c r="D86">
        <v>85</v>
      </c>
    </row>
    <row r="87" spans="1:4" x14ac:dyDescent="0.45">
      <c r="A87">
        <v>2024</v>
      </c>
      <c r="B87" t="s">
        <v>14</v>
      </c>
      <c r="C87">
        <v>22.69</v>
      </c>
      <c r="D87">
        <v>86</v>
      </c>
    </row>
    <row r="88" spans="1:4" x14ac:dyDescent="0.45">
      <c r="A88">
        <v>2024</v>
      </c>
      <c r="B88" t="s">
        <v>44</v>
      </c>
      <c r="C88">
        <v>22.69</v>
      </c>
      <c r="D88">
        <v>86</v>
      </c>
    </row>
    <row r="89" spans="1:4" x14ac:dyDescent="0.45">
      <c r="A89">
        <v>2024</v>
      </c>
      <c r="B89" t="s">
        <v>121</v>
      </c>
      <c r="C89">
        <v>22.51</v>
      </c>
      <c r="D89">
        <v>88</v>
      </c>
    </row>
    <row r="90" spans="1:4" x14ac:dyDescent="0.45">
      <c r="A90">
        <v>2024</v>
      </c>
      <c r="B90" t="s">
        <v>23</v>
      </c>
      <c r="C90">
        <v>22.06</v>
      </c>
      <c r="D90">
        <v>89</v>
      </c>
    </row>
    <row r="91" spans="1:4" x14ac:dyDescent="0.45">
      <c r="A91">
        <v>2024</v>
      </c>
      <c r="B91" t="s">
        <v>128</v>
      </c>
      <c r="C91">
        <v>21.83</v>
      </c>
      <c r="D91">
        <v>90</v>
      </c>
    </row>
    <row r="92" spans="1:4" x14ac:dyDescent="0.45">
      <c r="A92">
        <v>2024</v>
      </c>
      <c r="B92" t="s">
        <v>60</v>
      </c>
      <c r="C92">
        <v>21.57</v>
      </c>
      <c r="D92">
        <v>91</v>
      </c>
    </row>
    <row r="93" spans="1:4" x14ac:dyDescent="0.45">
      <c r="A93">
        <v>2024</v>
      </c>
      <c r="B93" t="s">
        <v>111</v>
      </c>
      <c r="C93">
        <v>21.56</v>
      </c>
      <c r="D93">
        <v>92</v>
      </c>
    </row>
    <row r="94" spans="1:4" x14ac:dyDescent="0.45">
      <c r="A94">
        <v>2024</v>
      </c>
      <c r="B94" t="s">
        <v>81</v>
      </c>
      <c r="C94">
        <v>21.24</v>
      </c>
      <c r="D94">
        <v>93</v>
      </c>
    </row>
    <row r="95" spans="1:4" x14ac:dyDescent="0.45">
      <c r="A95">
        <v>2024</v>
      </c>
      <c r="B95" t="s">
        <v>107</v>
      </c>
      <c r="C95">
        <v>21.1</v>
      </c>
      <c r="D95">
        <v>94</v>
      </c>
    </row>
    <row r="96" spans="1:4" x14ac:dyDescent="0.45">
      <c r="A96">
        <v>2024</v>
      </c>
      <c r="B96" t="s">
        <v>47</v>
      </c>
      <c r="C96">
        <v>20.96</v>
      </c>
      <c r="D96">
        <v>95</v>
      </c>
    </row>
    <row r="97" spans="1:4" x14ac:dyDescent="0.45">
      <c r="A97">
        <v>2024</v>
      </c>
      <c r="B97" t="s">
        <v>12</v>
      </c>
      <c r="C97">
        <v>20.79</v>
      </c>
      <c r="D97">
        <v>96</v>
      </c>
    </row>
    <row r="98" spans="1:4" x14ac:dyDescent="0.45">
      <c r="A98">
        <v>2024</v>
      </c>
      <c r="B98" t="s">
        <v>18</v>
      </c>
      <c r="C98">
        <v>20.55</v>
      </c>
      <c r="D98">
        <v>97</v>
      </c>
    </row>
    <row r="99" spans="1:4" x14ac:dyDescent="0.45">
      <c r="A99">
        <v>2024</v>
      </c>
      <c r="B99" t="s">
        <v>92</v>
      </c>
      <c r="C99">
        <v>20.309999999999999</v>
      </c>
      <c r="D99">
        <v>98</v>
      </c>
    </row>
    <row r="100" spans="1:4" x14ac:dyDescent="0.45">
      <c r="A100">
        <v>2024</v>
      </c>
      <c r="B100" t="s">
        <v>82</v>
      </c>
      <c r="C100">
        <v>20.04</v>
      </c>
      <c r="D100">
        <v>99</v>
      </c>
    </row>
    <row r="101" spans="1:4" x14ac:dyDescent="0.45">
      <c r="A101">
        <v>2024</v>
      </c>
      <c r="B101" t="s">
        <v>138</v>
      </c>
      <c r="C101">
        <v>19.68</v>
      </c>
      <c r="D101">
        <v>100</v>
      </c>
    </row>
    <row r="102" spans="1:4" x14ac:dyDescent="0.45">
      <c r="A102">
        <v>2024</v>
      </c>
      <c r="B102" t="s">
        <v>120</v>
      </c>
      <c r="C102">
        <v>18.82</v>
      </c>
      <c r="D102">
        <v>101</v>
      </c>
    </row>
    <row r="103" spans="1:4" x14ac:dyDescent="0.45">
      <c r="A103">
        <v>2024</v>
      </c>
      <c r="B103" t="s">
        <v>25</v>
      </c>
      <c r="C103">
        <v>18.52</v>
      </c>
      <c r="D103">
        <v>102</v>
      </c>
    </row>
    <row r="104" spans="1:4" x14ac:dyDescent="0.45">
      <c r="A104">
        <v>2024</v>
      </c>
      <c r="B104" t="s">
        <v>118</v>
      </c>
      <c r="C104">
        <v>18.27</v>
      </c>
      <c r="D104">
        <v>103</v>
      </c>
    </row>
    <row r="105" spans="1:4" x14ac:dyDescent="0.45">
      <c r="A105">
        <v>2024</v>
      </c>
      <c r="B105" t="s">
        <v>46</v>
      </c>
      <c r="C105">
        <v>18.04</v>
      </c>
      <c r="D105">
        <v>104</v>
      </c>
    </row>
    <row r="106" spans="1:4" x14ac:dyDescent="0.45">
      <c r="A106">
        <v>2024</v>
      </c>
      <c r="B106" t="s">
        <v>58</v>
      </c>
      <c r="C106">
        <v>17.989999999999998</v>
      </c>
      <c r="D106">
        <v>105</v>
      </c>
    </row>
    <row r="107" spans="1:4" x14ac:dyDescent="0.45">
      <c r="A107">
        <v>2024</v>
      </c>
      <c r="B107" t="s">
        <v>88</v>
      </c>
      <c r="C107">
        <v>17.940000000000001</v>
      </c>
      <c r="D107">
        <v>106</v>
      </c>
    </row>
    <row r="108" spans="1:4" x14ac:dyDescent="0.45">
      <c r="A108">
        <v>2024</v>
      </c>
      <c r="B108" t="s">
        <v>100</v>
      </c>
      <c r="C108">
        <v>17.48</v>
      </c>
      <c r="D108">
        <v>107</v>
      </c>
    </row>
    <row r="109" spans="1:4" x14ac:dyDescent="0.45">
      <c r="A109">
        <v>2024</v>
      </c>
      <c r="B109" t="s">
        <v>35</v>
      </c>
      <c r="C109">
        <v>17.23</v>
      </c>
      <c r="D109">
        <v>108</v>
      </c>
    </row>
    <row r="110" spans="1:4" x14ac:dyDescent="0.45">
      <c r="A110">
        <v>2024</v>
      </c>
      <c r="B110" t="s">
        <v>61</v>
      </c>
      <c r="C110">
        <v>17.2</v>
      </c>
      <c r="D110">
        <v>109</v>
      </c>
    </row>
    <row r="111" spans="1:4" x14ac:dyDescent="0.45">
      <c r="A111">
        <v>2024</v>
      </c>
      <c r="B111" t="s">
        <v>73</v>
      </c>
      <c r="C111">
        <v>17.04</v>
      </c>
      <c r="D111">
        <v>110</v>
      </c>
    </row>
    <row r="112" spans="1:4" x14ac:dyDescent="0.45">
      <c r="A112">
        <v>2024</v>
      </c>
      <c r="B112" t="s">
        <v>99</v>
      </c>
      <c r="C112">
        <v>16.91</v>
      </c>
      <c r="D112">
        <v>111</v>
      </c>
    </row>
    <row r="113" spans="1:4" x14ac:dyDescent="0.45">
      <c r="A113">
        <v>2024</v>
      </c>
      <c r="B113" t="s">
        <v>21</v>
      </c>
      <c r="C113">
        <v>16.5</v>
      </c>
      <c r="D113">
        <v>112</v>
      </c>
    </row>
    <row r="114" spans="1:4" x14ac:dyDescent="0.45">
      <c r="A114">
        <v>2024</v>
      </c>
      <c r="B114" t="s">
        <v>26</v>
      </c>
      <c r="C114">
        <v>16.09</v>
      </c>
      <c r="D114">
        <v>113</v>
      </c>
    </row>
    <row r="115" spans="1:4" x14ac:dyDescent="0.45">
      <c r="A115">
        <v>2024</v>
      </c>
      <c r="B115" t="s">
        <v>134</v>
      </c>
      <c r="C115">
        <v>15.99</v>
      </c>
      <c r="D115">
        <v>114</v>
      </c>
    </row>
    <row r="116" spans="1:4" x14ac:dyDescent="0.45">
      <c r="A116">
        <v>2024</v>
      </c>
      <c r="B116" t="s">
        <v>42</v>
      </c>
      <c r="C116">
        <v>15.71</v>
      </c>
      <c r="D116">
        <v>115</v>
      </c>
    </row>
    <row r="117" spans="1:4" x14ac:dyDescent="0.45">
      <c r="A117">
        <v>2024</v>
      </c>
      <c r="B117" t="s">
        <v>117</v>
      </c>
      <c r="C117">
        <v>15.5</v>
      </c>
      <c r="D117">
        <v>116</v>
      </c>
    </row>
    <row r="118" spans="1:4" x14ac:dyDescent="0.45">
      <c r="A118">
        <v>2024</v>
      </c>
      <c r="B118" t="s">
        <v>62</v>
      </c>
      <c r="C118">
        <v>15.23</v>
      </c>
      <c r="D118">
        <v>117</v>
      </c>
    </row>
    <row r="119" spans="1:4" x14ac:dyDescent="0.45">
      <c r="A119">
        <v>2024</v>
      </c>
      <c r="B119" t="s">
        <v>104</v>
      </c>
      <c r="C119">
        <v>15.17</v>
      </c>
      <c r="D119">
        <v>118</v>
      </c>
    </row>
    <row r="120" spans="1:4" x14ac:dyDescent="0.45">
      <c r="A120">
        <v>2024</v>
      </c>
      <c r="B120" t="s">
        <v>86</v>
      </c>
      <c r="C120">
        <v>15.13</v>
      </c>
      <c r="D120">
        <v>119</v>
      </c>
    </row>
    <row r="121" spans="1:4" x14ac:dyDescent="0.45">
      <c r="A121">
        <v>2024</v>
      </c>
      <c r="B121" t="s">
        <v>84</v>
      </c>
      <c r="C121">
        <v>14.3</v>
      </c>
      <c r="D121">
        <v>120</v>
      </c>
    </row>
    <row r="122" spans="1:4" x14ac:dyDescent="0.45">
      <c r="A122">
        <v>2024</v>
      </c>
      <c r="B122" t="s">
        <v>102</v>
      </c>
      <c r="C122">
        <v>13.97</v>
      </c>
      <c r="D122">
        <v>121</v>
      </c>
    </row>
    <row r="123" spans="1:4" x14ac:dyDescent="0.45">
      <c r="A123">
        <v>2024</v>
      </c>
      <c r="B123" t="s">
        <v>49</v>
      </c>
      <c r="C123">
        <v>12.44</v>
      </c>
      <c r="D123">
        <v>122</v>
      </c>
    </row>
    <row r="124" spans="1:4" x14ac:dyDescent="0.45">
      <c r="A124">
        <v>2024</v>
      </c>
      <c r="B124" t="s">
        <v>70</v>
      </c>
      <c r="C124">
        <v>11.92</v>
      </c>
      <c r="D124">
        <v>123</v>
      </c>
    </row>
    <row r="125" spans="1:4" x14ac:dyDescent="0.45">
      <c r="A125">
        <v>2024</v>
      </c>
      <c r="B125" t="s">
        <v>108</v>
      </c>
      <c r="C125">
        <v>11.2</v>
      </c>
      <c r="D125">
        <v>124</v>
      </c>
    </row>
    <row r="126" spans="1:4" x14ac:dyDescent="0.45">
      <c r="A126">
        <v>2024</v>
      </c>
      <c r="B126" t="s">
        <v>53</v>
      </c>
      <c r="C126">
        <v>10.42</v>
      </c>
      <c r="D126">
        <v>125</v>
      </c>
    </row>
    <row r="127" spans="1:4" x14ac:dyDescent="0.45">
      <c r="A127">
        <v>2024</v>
      </c>
      <c r="B127" t="s">
        <v>29</v>
      </c>
      <c r="C127">
        <v>9.91</v>
      </c>
      <c r="D127">
        <v>126</v>
      </c>
    </row>
    <row r="128" spans="1:4" x14ac:dyDescent="0.45">
      <c r="A128">
        <v>2024</v>
      </c>
      <c r="B128" t="s">
        <v>141</v>
      </c>
      <c r="C128">
        <v>7.66</v>
      </c>
      <c r="D128">
        <v>127</v>
      </c>
    </row>
    <row r="129" spans="1:4" x14ac:dyDescent="0.45">
      <c r="A129">
        <v>2024</v>
      </c>
      <c r="B129" t="s">
        <v>19</v>
      </c>
      <c r="C129">
        <v>0</v>
      </c>
      <c r="D129">
        <v>128</v>
      </c>
    </row>
    <row r="130" spans="1:4" x14ac:dyDescent="0.45">
      <c r="A130">
        <v>2024</v>
      </c>
      <c r="B130" t="s">
        <v>77</v>
      </c>
      <c r="C130">
        <v>0</v>
      </c>
      <c r="D130">
        <v>128</v>
      </c>
    </row>
    <row r="131" spans="1:4" x14ac:dyDescent="0.45">
      <c r="A131">
        <v>2024</v>
      </c>
      <c r="B131" t="s">
        <v>11</v>
      </c>
      <c r="C131">
        <v>0</v>
      </c>
      <c r="D131">
        <v>128</v>
      </c>
    </row>
    <row r="132" spans="1:4" x14ac:dyDescent="0.45">
      <c r="A132">
        <v>2023</v>
      </c>
      <c r="B132" t="s">
        <v>34</v>
      </c>
      <c r="C132">
        <v>75.94</v>
      </c>
      <c r="D132">
        <v>1</v>
      </c>
    </row>
    <row r="133" spans="1:4" x14ac:dyDescent="0.45">
      <c r="A133">
        <v>2023</v>
      </c>
      <c r="B133" t="s">
        <v>93</v>
      </c>
      <c r="C133">
        <v>72.709999999999994</v>
      </c>
      <c r="D133">
        <v>2</v>
      </c>
    </row>
    <row r="134" spans="1:4" x14ac:dyDescent="0.45">
      <c r="A134">
        <v>2023</v>
      </c>
      <c r="B134" t="s">
        <v>126</v>
      </c>
      <c r="C134">
        <v>72.3</v>
      </c>
      <c r="D134">
        <v>3</v>
      </c>
    </row>
    <row r="135" spans="1:4" x14ac:dyDescent="0.45">
      <c r="A135">
        <v>2023</v>
      </c>
      <c r="B135" t="s">
        <v>65</v>
      </c>
      <c r="C135">
        <v>72.069999999999993</v>
      </c>
      <c r="D135">
        <v>4</v>
      </c>
    </row>
    <row r="136" spans="1:4" x14ac:dyDescent="0.45">
      <c r="A136">
        <v>2023</v>
      </c>
      <c r="B136" t="s">
        <v>20</v>
      </c>
      <c r="C136">
        <v>71.930000000000007</v>
      </c>
      <c r="D136">
        <v>5</v>
      </c>
    </row>
    <row r="137" spans="1:4" x14ac:dyDescent="0.45">
      <c r="A137">
        <v>2023</v>
      </c>
      <c r="B137" t="s">
        <v>43</v>
      </c>
      <c r="C137">
        <v>70.709999999999994</v>
      </c>
      <c r="D137">
        <v>6</v>
      </c>
    </row>
    <row r="138" spans="1:4" x14ac:dyDescent="0.45">
      <c r="A138">
        <v>2023</v>
      </c>
      <c r="B138" t="s">
        <v>69</v>
      </c>
      <c r="C138">
        <v>66.39</v>
      </c>
      <c r="D138">
        <v>7</v>
      </c>
    </row>
    <row r="139" spans="1:4" x14ac:dyDescent="0.45">
      <c r="A139">
        <v>2023</v>
      </c>
      <c r="B139" t="s">
        <v>90</v>
      </c>
      <c r="C139">
        <v>64.930000000000007</v>
      </c>
      <c r="D139">
        <v>8</v>
      </c>
    </row>
    <row r="140" spans="1:4" x14ac:dyDescent="0.45">
      <c r="A140">
        <v>2023</v>
      </c>
      <c r="B140" t="s">
        <v>94</v>
      </c>
      <c r="C140">
        <v>64.400000000000006</v>
      </c>
      <c r="D140">
        <v>9</v>
      </c>
    </row>
    <row r="141" spans="1:4" x14ac:dyDescent="0.45">
      <c r="A141">
        <v>2023</v>
      </c>
      <c r="B141" t="s">
        <v>123</v>
      </c>
      <c r="C141">
        <v>61.06</v>
      </c>
      <c r="D141">
        <v>10</v>
      </c>
    </row>
    <row r="142" spans="1:4" x14ac:dyDescent="0.45">
      <c r="A142">
        <v>2023</v>
      </c>
      <c r="B142" t="s">
        <v>17</v>
      </c>
      <c r="C142">
        <v>60.14</v>
      </c>
      <c r="D142">
        <v>11</v>
      </c>
    </row>
    <row r="143" spans="1:4" x14ac:dyDescent="0.45">
      <c r="A143">
        <v>2023</v>
      </c>
      <c r="B143" t="s">
        <v>64</v>
      </c>
      <c r="C143">
        <v>59.32</v>
      </c>
      <c r="D143">
        <v>12</v>
      </c>
    </row>
    <row r="144" spans="1:4" x14ac:dyDescent="0.45">
      <c r="A144">
        <v>2023</v>
      </c>
      <c r="B144" t="s">
        <v>103</v>
      </c>
      <c r="C144">
        <v>58.25</v>
      </c>
      <c r="D144">
        <v>13</v>
      </c>
    </row>
    <row r="145" spans="1:4" x14ac:dyDescent="0.45">
      <c r="A145">
        <v>2023</v>
      </c>
      <c r="B145" t="s">
        <v>59</v>
      </c>
      <c r="C145">
        <v>57.16</v>
      </c>
      <c r="D145">
        <v>14</v>
      </c>
    </row>
    <row r="146" spans="1:4" x14ac:dyDescent="0.45">
      <c r="A146">
        <v>2023</v>
      </c>
      <c r="B146" t="s">
        <v>71</v>
      </c>
      <c r="C146">
        <v>54.94</v>
      </c>
      <c r="D146">
        <v>15</v>
      </c>
    </row>
    <row r="147" spans="1:4" x14ac:dyDescent="0.45">
      <c r="A147">
        <v>2023</v>
      </c>
      <c r="B147" t="s">
        <v>40</v>
      </c>
      <c r="C147">
        <v>54.63</v>
      </c>
      <c r="D147">
        <v>16</v>
      </c>
    </row>
    <row r="148" spans="1:4" x14ac:dyDescent="0.45">
      <c r="A148">
        <v>2023</v>
      </c>
      <c r="B148" t="s">
        <v>16</v>
      </c>
      <c r="C148">
        <v>54.41</v>
      </c>
      <c r="D148">
        <v>17</v>
      </c>
    </row>
    <row r="149" spans="1:4" x14ac:dyDescent="0.45">
      <c r="A149">
        <v>2023</v>
      </c>
      <c r="B149" t="s">
        <v>28</v>
      </c>
      <c r="C149">
        <v>54.08</v>
      </c>
      <c r="D149">
        <v>18</v>
      </c>
    </row>
    <row r="150" spans="1:4" x14ac:dyDescent="0.45">
      <c r="A150">
        <v>2023</v>
      </c>
      <c r="B150" t="s">
        <v>52</v>
      </c>
      <c r="C150">
        <v>53.77</v>
      </c>
      <c r="D150">
        <v>19</v>
      </c>
    </row>
    <row r="151" spans="1:4" x14ac:dyDescent="0.45">
      <c r="A151">
        <v>2023</v>
      </c>
      <c r="B151" t="s">
        <v>27</v>
      </c>
      <c r="C151">
        <v>52.07</v>
      </c>
      <c r="D151">
        <v>20</v>
      </c>
    </row>
    <row r="152" spans="1:4" x14ac:dyDescent="0.45">
      <c r="A152">
        <v>2023</v>
      </c>
      <c r="B152" t="s">
        <v>110</v>
      </c>
      <c r="C152">
        <v>51.95</v>
      </c>
      <c r="D152">
        <v>21</v>
      </c>
    </row>
    <row r="153" spans="1:4" x14ac:dyDescent="0.45">
      <c r="A153">
        <v>2023</v>
      </c>
      <c r="B153" t="s">
        <v>91</v>
      </c>
      <c r="C153">
        <v>50.63</v>
      </c>
      <c r="D153">
        <v>22</v>
      </c>
    </row>
    <row r="154" spans="1:4" x14ac:dyDescent="0.45">
      <c r="A154">
        <v>2023</v>
      </c>
      <c r="B154" t="s">
        <v>22</v>
      </c>
      <c r="C154">
        <v>50.16</v>
      </c>
      <c r="D154">
        <v>23</v>
      </c>
    </row>
    <row r="155" spans="1:4" x14ac:dyDescent="0.45">
      <c r="A155">
        <v>2023</v>
      </c>
      <c r="B155" t="s">
        <v>67</v>
      </c>
      <c r="C155">
        <v>49.75</v>
      </c>
      <c r="D155">
        <v>24</v>
      </c>
    </row>
    <row r="156" spans="1:4" x14ac:dyDescent="0.45">
      <c r="A156">
        <v>2023</v>
      </c>
      <c r="B156" t="s">
        <v>140</v>
      </c>
      <c r="C156">
        <v>48.98</v>
      </c>
      <c r="D156">
        <v>25</v>
      </c>
    </row>
    <row r="157" spans="1:4" x14ac:dyDescent="0.45">
      <c r="A157">
        <v>2023</v>
      </c>
      <c r="B157" t="s">
        <v>114</v>
      </c>
      <c r="C157">
        <v>48.76</v>
      </c>
      <c r="D157">
        <v>26</v>
      </c>
    </row>
    <row r="158" spans="1:4" x14ac:dyDescent="0.45">
      <c r="A158">
        <v>2023</v>
      </c>
      <c r="B158" t="s">
        <v>105</v>
      </c>
      <c r="C158">
        <v>47.66</v>
      </c>
      <c r="D158">
        <v>27</v>
      </c>
    </row>
    <row r="159" spans="1:4" x14ac:dyDescent="0.45">
      <c r="A159">
        <v>2023</v>
      </c>
      <c r="B159" t="s">
        <v>79</v>
      </c>
      <c r="C159">
        <v>46.64</v>
      </c>
      <c r="D159">
        <v>28</v>
      </c>
    </row>
    <row r="160" spans="1:4" x14ac:dyDescent="0.45">
      <c r="A160">
        <v>2023</v>
      </c>
      <c r="B160" t="s">
        <v>89</v>
      </c>
      <c r="C160">
        <v>45.78</v>
      </c>
      <c r="D160">
        <v>29</v>
      </c>
    </row>
    <row r="161" spans="1:4" x14ac:dyDescent="0.45">
      <c r="A161">
        <v>2023</v>
      </c>
      <c r="B161" t="s">
        <v>83</v>
      </c>
      <c r="C161">
        <v>45.09</v>
      </c>
      <c r="D161">
        <v>30</v>
      </c>
    </row>
    <row r="162" spans="1:4" x14ac:dyDescent="0.45">
      <c r="A162">
        <v>2023</v>
      </c>
      <c r="B162" t="s">
        <v>139</v>
      </c>
      <c r="C162">
        <v>44.04</v>
      </c>
      <c r="D162">
        <v>31</v>
      </c>
    </row>
    <row r="163" spans="1:4" x14ac:dyDescent="0.45">
      <c r="A163">
        <v>2023</v>
      </c>
      <c r="B163" t="s">
        <v>122</v>
      </c>
      <c r="C163">
        <v>43.13</v>
      </c>
      <c r="D163">
        <v>32</v>
      </c>
    </row>
    <row r="164" spans="1:4" x14ac:dyDescent="0.45">
      <c r="A164">
        <v>2023</v>
      </c>
      <c r="B164" t="s">
        <v>98</v>
      </c>
      <c r="C164">
        <v>43.08</v>
      </c>
      <c r="D164">
        <v>33</v>
      </c>
    </row>
    <row r="165" spans="1:4" x14ac:dyDescent="0.45">
      <c r="A165">
        <v>2023</v>
      </c>
      <c r="B165" t="s">
        <v>133</v>
      </c>
      <c r="C165">
        <v>42.98</v>
      </c>
      <c r="D165">
        <v>34</v>
      </c>
    </row>
    <row r="166" spans="1:4" x14ac:dyDescent="0.45">
      <c r="A166">
        <v>2023</v>
      </c>
      <c r="B166" t="s">
        <v>50</v>
      </c>
      <c r="C166">
        <v>42.88</v>
      </c>
      <c r="D166">
        <v>35</v>
      </c>
    </row>
    <row r="167" spans="1:4" x14ac:dyDescent="0.45">
      <c r="A167">
        <v>2023</v>
      </c>
      <c r="B167" t="s">
        <v>112</v>
      </c>
      <c r="C167">
        <v>42.57</v>
      </c>
      <c r="D167">
        <v>36</v>
      </c>
    </row>
    <row r="168" spans="1:4" x14ac:dyDescent="0.45">
      <c r="A168">
        <v>2023</v>
      </c>
      <c r="B168" t="s">
        <v>75</v>
      </c>
      <c r="C168">
        <v>41.89</v>
      </c>
      <c r="D168">
        <v>37</v>
      </c>
    </row>
    <row r="169" spans="1:4" x14ac:dyDescent="0.45">
      <c r="A169">
        <v>2023</v>
      </c>
      <c r="B169" t="s">
        <v>87</v>
      </c>
      <c r="C169">
        <v>41.22</v>
      </c>
      <c r="D169">
        <v>38</v>
      </c>
    </row>
    <row r="170" spans="1:4" x14ac:dyDescent="0.45">
      <c r="A170">
        <v>2023</v>
      </c>
      <c r="B170" t="s">
        <v>72</v>
      </c>
      <c r="C170">
        <v>40.82</v>
      </c>
      <c r="D170">
        <v>39</v>
      </c>
    </row>
    <row r="171" spans="1:4" x14ac:dyDescent="0.45">
      <c r="A171">
        <v>2023</v>
      </c>
      <c r="B171" t="s">
        <v>76</v>
      </c>
      <c r="C171">
        <v>40.799999999999997</v>
      </c>
      <c r="D171">
        <v>40</v>
      </c>
    </row>
    <row r="172" spans="1:4" x14ac:dyDescent="0.45">
      <c r="A172">
        <v>2023</v>
      </c>
      <c r="B172" t="s">
        <v>74</v>
      </c>
      <c r="C172">
        <v>40.549999999999997</v>
      </c>
      <c r="D172">
        <v>41</v>
      </c>
    </row>
    <row r="173" spans="1:4" x14ac:dyDescent="0.45">
      <c r="A173">
        <v>2023</v>
      </c>
      <c r="B173" t="s">
        <v>31</v>
      </c>
      <c r="C173">
        <v>40.04</v>
      </c>
      <c r="D173">
        <v>42</v>
      </c>
    </row>
    <row r="174" spans="1:4" x14ac:dyDescent="0.45">
      <c r="A174">
        <v>2023</v>
      </c>
      <c r="B174" t="s">
        <v>48</v>
      </c>
      <c r="C174">
        <v>40.03</v>
      </c>
      <c r="D174">
        <v>43</v>
      </c>
    </row>
    <row r="175" spans="1:4" x14ac:dyDescent="0.45">
      <c r="A175">
        <v>2023</v>
      </c>
      <c r="B175" t="s">
        <v>127</v>
      </c>
      <c r="C175">
        <v>39.549999999999997</v>
      </c>
      <c r="D175">
        <v>44</v>
      </c>
    </row>
    <row r="176" spans="1:4" x14ac:dyDescent="0.45">
      <c r="A176">
        <v>2023</v>
      </c>
      <c r="B176" t="s">
        <v>135</v>
      </c>
      <c r="C176">
        <v>39.24</v>
      </c>
      <c r="D176">
        <v>45</v>
      </c>
    </row>
    <row r="177" spans="1:4" x14ac:dyDescent="0.45">
      <c r="A177">
        <v>2023</v>
      </c>
      <c r="B177" t="s">
        <v>24</v>
      </c>
      <c r="C177">
        <v>39.06</v>
      </c>
      <c r="D177">
        <v>46</v>
      </c>
    </row>
    <row r="178" spans="1:4" x14ac:dyDescent="0.45">
      <c r="A178">
        <v>2023</v>
      </c>
      <c r="B178" t="s">
        <v>113</v>
      </c>
      <c r="C178">
        <v>37.74</v>
      </c>
      <c r="D178">
        <v>47</v>
      </c>
    </row>
    <row r="179" spans="1:4" x14ac:dyDescent="0.45">
      <c r="A179">
        <v>2023</v>
      </c>
      <c r="B179" t="s">
        <v>56</v>
      </c>
      <c r="C179">
        <v>37.5</v>
      </c>
      <c r="D179">
        <v>48</v>
      </c>
    </row>
    <row r="180" spans="1:4" x14ac:dyDescent="0.45">
      <c r="A180">
        <v>2023</v>
      </c>
      <c r="B180" t="s">
        <v>132</v>
      </c>
      <c r="C180">
        <v>36.270000000000003</v>
      </c>
      <c r="D180">
        <v>49</v>
      </c>
    </row>
    <row r="181" spans="1:4" x14ac:dyDescent="0.45">
      <c r="A181">
        <v>2023</v>
      </c>
      <c r="B181" t="s">
        <v>38</v>
      </c>
      <c r="C181">
        <v>35.5</v>
      </c>
      <c r="D181">
        <v>50</v>
      </c>
    </row>
    <row r="182" spans="1:4" x14ac:dyDescent="0.45">
      <c r="A182">
        <v>2023</v>
      </c>
      <c r="B182" t="s">
        <v>15</v>
      </c>
      <c r="C182">
        <v>35</v>
      </c>
      <c r="D182">
        <v>51</v>
      </c>
    </row>
    <row r="183" spans="1:4" x14ac:dyDescent="0.45">
      <c r="A183">
        <v>2023</v>
      </c>
      <c r="B183" t="s">
        <v>13</v>
      </c>
      <c r="C183">
        <v>33.81</v>
      </c>
      <c r="D183">
        <v>52</v>
      </c>
    </row>
    <row r="184" spans="1:4" x14ac:dyDescent="0.45">
      <c r="A184">
        <v>2023</v>
      </c>
      <c r="B184" t="s">
        <v>96</v>
      </c>
      <c r="C184">
        <v>33.72</v>
      </c>
      <c r="D184">
        <v>53</v>
      </c>
    </row>
    <row r="185" spans="1:4" x14ac:dyDescent="0.45">
      <c r="A185">
        <v>2023</v>
      </c>
      <c r="B185" t="s">
        <v>100</v>
      </c>
      <c r="C185">
        <v>33.25</v>
      </c>
      <c r="D185">
        <v>54</v>
      </c>
    </row>
    <row r="186" spans="1:4" x14ac:dyDescent="0.45">
      <c r="A186">
        <v>2023</v>
      </c>
      <c r="B186" t="s">
        <v>45</v>
      </c>
      <c r="C186">
        <v>32.71</v>
      </c>
      <c r="D186">
        <v>55</v>
      </c>
    </row>
    <row r="187" spans="1:4" x14ac:dyDescent="0.45">
      <c r="A187">
        <v>2023</v>
      </c>
      <c r="B187" t="s">
        <v>53</v>
      </c>
      <c r="C187">
        <v>32.31</v>
      </c>
      <c r="D187">
        <v>56</v>
      </c>
    </row>
    <row r="188" spans="1:4" x14ac:dyDescent="0.45">
      <c r="A188">
        <v>2023</v>
      </c>
      <c r="B188" t="s">
        <v>95</v>
      </c>
      <c r="C188">
        <v>32.1</v>
      </c>
      <c r="D188">
        <v>57</v>
      </c>
    </row>
    <row r="189" spans="1:4" x14ac:dyDescent="0.45">
      <c r="A189">
        <v>2023</v>
      </c>
      <c r="B189" t="s">
        <v>37</v>
      </c>
      <c r="C189">
        <v>31.19</v>
      </c>
      <c r="D189">
        <v>58</v>
      </c>
    </row>
    <row r="190" spans="1:4" x14ac:dyDescent="0.45">
      <c r="A190">
        <v>2023</v>
      </c>
      <c r="B190" t="s">
        <v>116</v>
      </c>
      <c r="C190">
        <v>31.17</v>
      </c>
      <c r="D190">
        <v>59</v>
      </c>
    </row>
    <row r="191" spans="1:4" x14ac:dyDescent="0.45">
      <c r="A191">
        <v>2023</v>
      </c>
      <c r="B191" t="s">
        <v>97</v>
      </c>
      <c r="C191">
        <v>30.02</v>
      </c>
      <c r="D191">
        <v>60</v>
      </c>
    </row>
    <row r="192" spans="1:4" x14ac:dyDescent="0.45">
      <c r="A192">
        <v>2023</v>
      </c>
      <c r="B192" t="s">
        <v>124</v>
      </c>
      <c r="C192">
        <v>29.77</v>
      </c>
      <c r="D192">
        <v>61</v>
      </c>
    </row>
    <row r="193" spans="1:4" x14ac:dyDescent="0.45">
      <c r="A193">
        <v>2023</v>
      </c>
      <c r="B193" t="s">
        <v>109</v>
      </c>
      <c r="C193">
        <v>26.77</v>
      </c>
      <c r="D193">
        <v>62</v>
      </c>
    </row>
    <row r="194" spans="1:4" x14ac:dyDescent="0.45">
      <c r="A194">
        <v>2023</v>
      </c>
      <c r="B194" t="s">
        <v>136</v>
      </c>
      <c r="C194">
        <v>26.49</v>
      </c>
      <c r="D194">
        <v>63</v>
      </c>
    </row>
    <row r="195" spans="1:4" x14ac:dyDescent="0.45">
      <c r="A195">
        <v>2023</v>
      </c>
      <c r="B195" t="s">
        <v>78</v>
      </c>
      <c r="C195">
        <v>26.43</v>
      </c>
      <c r="D195">
        <v>64</v>
      </c>
    </row>
    <row r="196" spans="1:4" x14ac:dyDescent="0.45">
      <c r="A196">
        <v>2023</v>
      </c>
      <c r="B196" t="s">
        <v>51</v>
      </c>
      <c r="C196">
        <v>25.65</v>
      </c>
      <c r="D196">
        <v>65</v>
      </c>
    </row>
    <row r="197" spans="1:4" x14ac:dyDescent="0.45">
      <c r="A197">
        <v>2023</v>
      </c>
      <c r="B197" t="s">
        <v>57</v>
      </c>
      <c r="C197">
        <v>25.6</v>
      </c>
      <c r="D197">
        <v>66</v>
      </c>
    </row>
    <row r="198" spans="1:4" x14ac:dyDescent="0.45">
      <c r="A198">
        <v>2023</v>
      </c>
      <c r="B198" t="s">
        <v>26</v>
      </c>
      <c r="C198">
        <v>22.36</v>
      </c>
      <c r="D198">
        <v>67</v>
      </c>
    </row>
    <row r="199" spans="1:4" x14ac:dyDescent="0.45">
      <c r="A199">
        <v>2023</v>
      </c>
      <c r="B199" t="s">
        <v>115</v>
      </c>
      <c r="C199">
        <v>21.93</v>
      </c>
      <c r="D199">
        <v>68</v>
      </c>
    </row>
    <row r="200" spans="1:4" x14ac:dyDescent="0.45">
      <c r="A200">
        <v>2023</v>
      </c>
      <c r="B200" t="s">
        <v>47</v>
      </c>
      <c r="C200">
        <v>18.18</v>
      </c>
      <c r="D200">
        <v>69</v>
      </c>
    </row>
    <row r="201" spans="1:4" x14ac:dyDescent="0.45">
      <c r="A201">
        <v>2023</v>
      </c>
      <c r="B201" t="s">
        <v>101</v>
      </c>
      <c r="C201">
        <v>17.600000000000001</v>
      </c>
      <c r="D201">
        <v>70</v>
      </c>
    </row>
    <row r="202" spans="1:4" x14ac:dyDescent="0.45">
      <c r="A202">
        <v>2023</v>
      </c>
      <c r="B202" t="s">
        <v>63</v>
      </c>
      <c r="C202">
        <v>16.66</v>
      </c>
      <c r="D202">
        <v>71</v>
      </c>
    </row>
    <row r="203" spans="1:4" x14ac:dyDescent="0.45">
      <c r="A203">
        <v>2023</v>
      </c>
      <c r="B203" t="s">
        <v>33</v>
      </c>
      <c r="C203">
        <v>15.84</v>
      </c>
      <c r="D203">
        <v>72</v>
      </c>
    </row>
    <row r="204" spans="1:4" x14ac:dyDescent="0.45">
      <c r="A204">
        <v>2023</v>
      </c>
      <c r="B204" t="s">
        <v>68</v>
      </c>
      <c r="C204">
        <v>15.52</v>
      </c>
      <c r="D204">
        <v>73</v>
      </c>
    </row>
    <row r="205" spans="1:4" x14ac:dyDescent="0.45">
      <c r="A205">
        <v>2023</v>
      </c>
      <c r="B205" t="s">
        <v>86</v>
      </c>
      <c r="C205">
        <v>15.2</v>
      </c>
      <c r="D205">
        <v>74</v>
      </c>
    </row>
    <row r="206" spans="1:4" x14ac:dyDescent="0.45">
      <c r="A206">
        <v>2023</v>
      </c>
      <c r="B206" t="s">
        <v>134</v>
      </c>
      <c r="C206">
        <v>14.69</v>
      </c>
      <c r="D206">
        <v>75</v>
      </c>
    </row>
    <row r="207" spans="1:4" x14ac:dyDescent="0.45">
      <c r="A207">
        <v>2023</v>
      </c>
      <c r="B207" t="s">
        <v>108</v>
      </c>
      <c r="C207">
        <v>12.29</v>
      </c>
      <c r="D207">
        <v>76</v>
      </c>
    </row>
    <row r="208" spans="1:4" x14ac:dyDescent="0.45">
      <c r="A208">
        <v>2023</v>
      </c>
      <c r="B208" t="s">
        <v>104</v>
      </c>
      <c r="C208">
        <v>11.93</v>
      </c>
      <c r="D208">
        <v>77</v>
      </c>
    </row>
    <row r="209" spans="1:4" x14ac:dyDescent="0.45">
      <c r="A209">
        <v>2023</v>
      </c>
      <c r="B209" t="s">
        <v>120</v>
      </c>
      <c r="C209">
        <v>11.51</v>
      </c>
      <c r="D209">
        <v>78</v>
      </c>
    </row>
    <row r="210" spans="1:4" x14ac:dyDescent="0.45">
      <c r="A210">
        <v>2023</v>
      </c>
      <c r="B210" t="s">
        <v>80</v>
      </c>
      <c r="C210">
        <v>11.32</v>
      </c>
      <c r="D210">
        <v>79</v>
      </c>
    </row>
    <row r="211" spans="1:4" x14ac:dyDescent="0.45">
      <c r="A211">
        <v>2023</v>
      </c>
      <c r="B211" t="s">
        <v>41</v>
      </c>
      <c r="C211">
        <v>11.32</v>
      </c>
      <c r="D211">
        <v>79</v>
      </c>
    </row>
    <row r="212" spans="1:4" x14ac:dyDescent="0.45">
      <c r="A212">
        <v>2023</v>
      </c>
      <c r="B212" t="s">
        <v>44</v>
      </c>
      <c r="C212">
        <v>10.96</v>
      </c>
      <c r="D212">
        <v>81</v>
      </c>
    </row>
    <row r="213" spans="1:4" x14ac:dyDescent="0.45">
      <c r="A213">
        <v>2023</v>
      </c>
      <c r="B213" t="s">
        <v>119</v>
      </c>
      <c r="C213">
        <v>10.67</v>
      </c>
      <c r="D213">
        <v>82</v>
      </c>
    </row>
    <row r="214" spans="1:4" x14ac:dyDescent="0.45">
      <c r="A214">
        <v>2023</v>
      </c>
      <c r="B214" t="s">
        <v>118</v>
      </c>
      <c r="C214">
        <v>10.49</v>
      </c>
      <c r="D214">
        <v>83</v>
      </c>
    </row>
    <row r="215" spans="1:4" x14ac:dyDescent="0.45">
      <c r="A215">
        <v>2023</v>
      </c>
      <c r="B215" t="s">
        <v>54</v>
      </c>
      <c r="C215">
        <v>9.66</v>
      </c>
      <c r="D215">
        <v>84</v>
      </c>
    </row>
    <row r="216" spans="1:4" x14ac:dyDescent="0.45">
      <c r="A216">
        <v>2023</v>
      </c>
      <c r="B216" t="s">
        <v>23</v>
      </c>
      <c r="C216">
        <v>9.2200000000000006</v>
      </c>
      <c r="D216">
        <v>85</v>
      </c>
    </row>
    <row r="217" spans="1:4" x14ac:dyDescent="0.45">
      <c r="A217">
        <v>2023</v>
      </c>
      <c r="B217" t="s">
        <v>107</v>
      </c>
      <c r="C217">
        <v>8.67</v>
      </c>
      <c r="D217">
        <v>86</v>
      </c>
    </row>
    <row r="218" spans="1:4" x14ac:dyDescent="0.45">
      <c r="A218">
        <v>2023</v>
      </c>
      <c r="B218" t="s">
        <v>131</v>
      </c>
      <c r="C218">
        <v>8.49</v>
      </c>
      <c r="D218">
        <v>87</v>
      </c>
    </row>
    <row r="219" spans="1:4" x14ac:dyDescent="0.45">
      <c r="A219">
        <v>2023</v>
      </c>
      <c r="B219" t="s">
        <v>111</v>
      </c>
      <c r="C219">
        <v>7.15</v>
      </c>
      <c r="D219">
        <v>88</v>
      </c>
    </row>
    <row r="220" spans="1:4" x14ac:dyDescent="0.45">
      <c r="A220">
        <v>2023</v>
      </c>
      <c r="B220" t="s">
        <v>35</v>
      </c>
      <c r="C220">
        <v>6.31</v>
      </c>
      <c r="D220">
        <v>89</v>
      </c>
    </row>
    <row r="221" spans="1:4" x14ac:dyDescent="0.45">
      <c r="A221">
        <v>2023</v>
      </c>
      <c r="B221" t="s">
        <v>55</v>
      </c>
      <c r="C221">
        <v>6.31</v>
      </c>
      <c r="D221">
        <v>89</v>
      </c>
    </row>
    <row r="222" spans="1:4" x14ac:dyDescent="0.45">
      <c r="A222">
        <v>2023</v>
      </c>
      <c r="B222" t="s">
        <v>130</v>
      </c>
      <c r="C222">
        <v>6.31</v>
      </c>
      <c r="D222">
        <v>89</v>
      </c>
    </row>
    <row r="223" spans="1:4" x14ac:dyDescent="0.45">
      <c r="A223">
        <v>2023</v>
      </c>
      <c r="B223" t="s">
        <v>12</v>
      </c>
      <c r="C223">
        <v>4.8600000000000003</v>
      </c>
      <c r="D223">
        <v>92</v>
      </c>
    </row>
    <row r="224" spans="1:4" x14ac:dyDescent="0.45">
      <c r="A224">
        <v>2023</v>
      </c>
      <c r="B224" t="s">
        <v>62</v>
      </c>
      <c r="C224">
        <v>4.8600000000000003</v>
      </c>
      <c r="D224">
        <v>92</v>
      </c>
    </row>
    <row r="225" spans="1:4" x14ac:dyDescent="0.45">
      <c r="A225">
        <v>2023</v>
      </c>
      <c r="B225" t="s">
        <v>138</v>
      </c>
      <c r="C225">
        <v>4.8600000000000003</v>
      </c>
      <c r="D225">
        <v>92</v>
      </c>
    </row>
    <row r="226" spans="1:4" x14ac:dyDescent="0.45">
      <c r="A226">
        <v>2023</v>
      </c>
      <c r="B226" t="s">
        <v>66</v>
      </c>
      <c r="C226">
        <v>4.8600000000000003</v>
      </c>
      <c r="D226">
        <v>92</v>
      </c>
    </row>
    <row r="227" spans="1:4" x14ac:dyDescent="0.45">
      <c r="A227">
        <v>2023</v>
      </c>
      <c r="B227" t="s">
        <v>81</v>
      </c>
      <c r="C227">
        <v>4.28</v>
      </c>
      <c r="D227">
        <v>96</v>
      </c>
    </row>
    <row r="228" spans="1:4" x14ac:dyDescent="0.45">
      <c r="A228">
        <v>2023</v>
      </c>
      <c r="B228" t="s">
        <v>128</v>
      </c>
      <c r="C228">
        <v>4.28</v>
      </c>
      <c r="D228">
        <v>96</v>
      </c>
    </row>
    <row r="229" spans="1:4" x14ac:dyDescent="0.45">
      <c r="A229">
        <v>2023</v>
      </c>
      <c r="B229" t="s">
        <v>121</v>
      </c>
      <c r="C229">
        <v>3.79</v>
      </c>
      <c r="D229">
        <v>98</v>
      </c>
    </row>
    <row r="230" spans="1:4" x14ac:dyDescent="0.45">
      <c r="A230">
        <v>2023</v>
      </c>
      <c r="B230" t="s">
        <v>14</v>
      </c>
      <c r="C230">
        <v>3.79</v>
      </c>
      <c r="D230">
        <v>98</v>
      </c>
    </row>
    <row r="231" spans="1:4" x14ac:dyDescent="0.45">
      <c r="A231">
        <v>2023</v>
      </c>
      <c r="B231" t="s">
        <v>30</v>
      </c>
      <c r="C231">
        <v>3.36</v>
      </c>
      <c r="D231">
        <v>100</v>
      </c>
    </row>
    <row r="232" spans="1:4" x14ac:dyDescent="0.45">
      <c r="A232">
        <v>2023</v>
      </c>
      <c r="B232" t="s">
        <v>21</v>
      </c>
      <c r="C232">
        <v>3.36</v>
      </c>
      <c r="D232">
        <v>100</v>
      </c>
    </row>
    <row r="233" spans="1:4" x14ac:dyDescent="0.45">
      <c r="A233">
        <v>2023</v>
      </c>
      <c r="B233" t="s">
        <v>32</v>
      </c>
      <c r="C233">
        <v>3.36</v>
      </c>
      <c r="D233">
        <v>100</v>
      </c>
    </row>
    <row r="234" spans="1:4" x14ac:dyDescent="0.45">
      <c r="A234">
        <v>2023</v>
      </c>
      <c r="B234" t="s">
        <v>99</v>
      </c>
      <c r="C234">
        <v>3.36</v>
      </c>
      <c r="D234">
        <v>100</v>
      </c>
    </row>
    <row r="235" spans="1:4" x14ac:dyDescent="0.45">
      <c r="A235">
        <v>2023</v>
      </c>
      <c r="B235" t="s">
        <v>70</v>
      </c>
      <c r="C235">
        <v>3</v>
      </c>
      <c r="D235">
        <v>104</v>
      </c>
    </row>
    <row r="236" spans="1:4" x14ac:dyDescent="0.45">
      <c r="A236">
        <v>2023</v>
      </c>
      <c r="B236" t="s">
        <v>29</v>
      </c>
      <c r="C236">
        <v>0</v>
      </c>
      <c r="D236">
        <v>105</v>
      </c>
    </row>
    <row r="237" spans="1:4" x14ac:dyDescent="0.45">
      <c r="A237">
        <v>2023</v>
      </c>
      <c r="B237" t="s">
        <v>36</v>
      </c>
      <c r="C237">
        <v>0</v>
      </c>
      <c r="D237">
        <v>105</v>
      </c>
    </row>
    <row r="238" spans="1:4" x14ac:dyDescent="0.45">
      <c r="A238">
        <v>2023</v>
      </c>
      <c r="B238" t="s">
        <v>125</v>
      </c>
      <c r="C238">
        <v>0</v>
      </c>
      <c r="D238">
        <v>105</v>
      </c>
    </row>
    <row r="239" spans="1:4" x14ac:dyDescent="0.45">
      <c r="A239">
        <v>2023</v>
      </c>
      <c r="B239" t="s">
        <v>92</v>
      </c>
      <c r="C239">
        <v>0</v>
      </c>
      <c r="D239">
        <v>105</v>
      </c>
    </row>
    <row r="240" spans="1:4" x14ac:dyDescent="0.45">
      <c r="A240">
        <v>2023</v>
      </c>
      <c r="B240" t="s">
        <v>42</v>
      </c>
      <c r="C240">
        <v>0</v>
      </c>
      <c r="D240">
        <v>105</v>
      </c>
    </row>
    <row r="241" spans="1:4" x14ac:dyDescent="0.45">
      <c r="A241">
        <v>2023</v>
      </c>
      <c r="B241" t="s">
        <v>117</v>
      </c>
      <c r="C241">
        <v>0</v>
      </c>
      <c r="D241">
        <v>105</v>
      </c>
    </row>
    <row r="242" spans="1:4" x14ac:dyDescent="0.45">
      <c r="A242">
        <v>2023</v>
      </c>
      <c r="B242" t="s">
        <v>46</v>
      </c>
      <c r="C242">
        <v>0</v>
      </c>
      <c r="D242">
        <v>105</v>
      </c>
    </row>
    <row r="243" spans="1:4" x14ac:dyDescent="0.45">
      <c r="A243">
        <v>2023</v>
      </c>
      <c r="B243" t="s">
        <v>129</v>
      </c>
      <c r="C243">
        <v>0</v>
      </c>
      <c r="D243">
        <v>105</v>
      </c>
    </row>
    <row r="244" spans="1:4" x14ac:dyDescent="0.45">
      <c r="A244">
        <v>2023</v>
      </c>
      <c r="B244" t="s">
        <v>82</v>
      </c>
      <c r="C244">
        <v>0</v>
      </c>
      <c r="D244">
        <v>105</v>
      </c>
    </row>
    <row r="245" spans="1:4" x14ac:dyDescent="0.45">
      <c r="A245">
        <v>2023</v>
      </c>
      <c r="B245" t="s">
        <v>49</v>
      </c>
      <c r="C245">
        <v>0</v>
      </c>
      <c r="D245">
        <v>105</v>
      </c>
    </row>
    <row r="246" spans="1:4" x14ac:dyDescent="0.45">
      <c r="A246">
        <v>2023</v>
      </c>
      <c r="B246" t="s">
        <v>61</v>
      </c>
      <c r="C246">
        <v>0</v>
      </c>
      <c r="D246">
        <v>105</v>
      </c>
    </row>
    <row r="247" spans="1:4" x14ac:dyDescent="0.45">
      <c r="A247">
        <v>2023</v>
      </c>
      <c r="B247" t="s">
        <v>141</v>
      </c>
      <c r="C247">
        <v>0</v>
      </c>
      <c r="D247">
        <v>105</v>
      </c>
    </row>
    <row r="248" spans="1:4" x14ac:dyDescent="0.45">
      <c r="A248">
        <v>2023</v>
      </c>
      <c r="B248" t="s">
        <v>58</v>
      </c>
      <c r="C248">
        <v>0</v>
      </c>
      <c r="D248">
        <v>105</v>
      </c>
    </row>
    <row r="249" spans="1:4" x14ac:dyDescent="0.45">
      <c r="A249">
        <v>2023</v>
      </c>
      <c r="B249" t="s">
        <v>88</v>
      </c>
      <c r="C249">
        <v>0</v>
      </c>
      <c r="D249">
        <v>105</v>
      </c>
    </row>
    <row r="250" spans="1:4" x14ac:dyDescent="0.45">
      <c r="A250">
        <v>2023</v>
      </c>
      <c r="B250" t="s">
        <v>73</v>
      </c>
      <c r="C250">
        <v>0</v>
      </c>
      <c r="D250">
        <v>105</v>
      </c>
    </row>
    <row r="251" spans="1:4" x14ac:dyDescent="0.45">
      <c r="A251">
        <v>2023</v>
      </c>
      <c r="B251" t="s">
        <v>25</v>
      </c>
      <c r="C251">
        <v>0</v>
      </c>
      <c r="D251">
        <v>105</v>
      </c>
    </row>
    <row r="252" spans="1:4" x14ac:dyDescent="0.45">
      <c r="A252">
        <v>2023</v>
      </c>
      <c r="B252" t="s">
        <v>85</v>
      </c>
      <c r="C252">
        <v>0</v>
      </c>
      <c r="D252">
        <v>105</v>
      </c>
    </row>
    <row r="253" spans="1:4" x14ac:dyDescent="0.45">
      <c r="A253">
        <v>2023</v>
      </c>
      <c r="B253" t="s">
        <v>60</v>
      </c>
      <c r="C253">
        <v>0</v>
      </c>
      <c r="D253">
        <v>105</v>
      </c>
    </row>
    <row r="254" spans="1:4" x14ac:dyDescent="0.45">
      <c r="A254">
        <v>2023</v>
      </c>
      <c r="B254" t="s">
        <v>137</v>
      </c>
      <c r="C254">
        <v>0</v>
      </c>
      <c r="D254">
        <v>105</v>
      </c>
    </row>
    <row r="255" spans="1:4" x14ac:dyDescent="0.45">
      <c r="A255">
        <v>2023</v>
      </c>
      <c r="B255" t="s">
        <v>19</v>
      </c>
      <c r="C255">
        <v>0</v>
      </c>
      <c r="D255">
        <v>105</v>
      </c>
    </row>
    <row r="256" spans="1:4" x14ac:dyDescent="0.45">
      <c r="A256">
        <v>2023</v>
      </c>
      <c r="B256" t="s">
        <v>77</v>
      </c>
      <c r="C256">
        <v>0</v>
      </c>
      <c r="D256">
        <v>105</v>
      </c>
    </row>
    <row r="257" spans="1:4" x14ac:dyDescent="0.45">
      <c r="A257">
        <v>2023</v>
      </c>
      <c r="B257" t="s">
        <v>11</v>
      </c>
      <c r="C257">
        <v>0</v>
      </c>
      <c r="D257">
        <v>105</v>
      </c>
    </row>
    <row r="258" spans="1:4" x14ac:dyDescent="0.45">
      <c r="A258">
        <v>2022</v>
      </c>
      <c r="B258" t="s">
        <v>126</v>
      </c>
      <c r="C258">
        <v>93.92</v>
      </c>
      <c r="D258">
        <v>1</v>
      </c>
    </row>
    <row r="259" spans="1:4" x14ac:dyDescent="0.45">
      <c r="A259">
        <v>2022</v>
      </c>
      <c r="B259" t="s">
        <v>93</v>
      </c>
      <c r="C259">
        <v>82.5</v>
      </c>
      <c r="D259">
        <v>2</v>
      </c>
    </row>
    <row r="260" spans="1:4" x14ac:dyDescent="0.45">
      <c r="A260">
        <v>2022</v>
      </c>
      <c r="B260" t="s">
        <v>65</v>
      </c>
      <c r="C260">
        <v>71.94</v>
      </c>
      <c r="D260">
        <v>3</v>
      </c>
    </row>
    <row r="261" spans="1:4" x14ac:dyDescent="0.45">
      <c r="A261">
        <v>2022</v>
      </c>
      <c r="B261" t="s">
        <v>90</v>
      </c>
      <c r="C261">
        <v>60.12</v>
      </c>
      <c r="D261">
        <v>4</v>
      </c>
    </row>
    <row r="262" spans="1:4" x14ac:dyDescent="0.45">
      <c r="A262">
        <v>2022</v>
      </c>
      <c r="B262" t="s">
        <v>13</v>
      </c>
      <c r="C262">
        <v>59.38</v>
      </c>
      <c r="D262">
        <v>5</v>
      </c>
    </row>
    <row r="263" spans="1:4" x14ac:dyDescent="0.45">
      <c r="A263">
        <v>2022</v>
      </c>
      <c r="B263" t="s">
        <v>113</v>
      </c>
      <c r="C263">
        <v>59.37</v>
      </c>
      <c r="D263">
        <v>6</v>
      </c>
    </row>
    <row r="264" spans="1:4" x14ac:dyDescent="0.45">
      <c r="A264">
        <v>2022</v>
      </c>
      <c r="B264" t="s">
        <v>79</v>
      </c>
      <c r="C264">
        <v>57.67</v>
      </c>
      <c r="D264">
        <v>7</v>
      </c>
    </row>
    <row r="265" spans="1:4" x14ac:dyDescent="0.45">
      <c r="A265">
        <v>2022</v>
      </c>
      <c r="B265" t="s">
        <v>105</v>
      </c>
      <c r="C265">
        <v>56.7</v>
      </c>
      <c r="D265">
        <v>8</v>
      </c>
    </row>
    <row r="266" spans="1:4" x14ac:dyDescent="0.45">
      <c r="A266">
        <v>2022</v>
      </c>
      <c r="B266" t="s">
        <v>123</v>
      </c>
      <c r="C266">
        <v>56.57</v>
      </c>
      <c r="D266">
        <v>9</v>
      </c>
    </row>
    <row r="267" spans="1:4" x14ac:dyDescent="0.45">
      <c r="A267">
        <v>2022</v>
      </c>
      <c r="B267" t="s">
        <v>43</v>
      </c>
      <c r="C267">
        <v>54.2</v>
      </c>
      <c r="D267">
        <v>10</v>
      </c>
    </row>
    <row r="268" spans="1:4" x14ac:dyDescent="0.45">
      <c r="A268">
        <v>2022</v>
      </c>
      <c r="B268" t="s">
        <v>17</v>
      </c>
      <c r="C268">
        <v>53.53</v>
      </c>
      <c r="D268">
        <v>11</v>
      </c>
    </row>
    <row r="269" spans="1:4" x14ac:dyDescent="0.45">
      <c r="A269">
        <v>2022</v>
      </c>
      <c r="B269" t="s">
        <v>69</v>
      </c>
      <c r="C269">
        <v>53.04</v>
      </c>
      <c r="D269">
        <v>12</v>
      </c>
    </row>
    <row r="270" spans="1:4" x14ac:dyDescent="0.45">
      <c r="A270">
        <v>2022</v>
      </c>
      <c r="B270" t="s">
        <v>110</v>
      </c>
      <c r="C270">
        <v>52.82</v>
      </c>
      <c r="D270">
        <v>13</v>
      </c>
    </row>
    <row r="271" spans="1:4" x14ac:dyDescent="0.45">
      <c r="A271">
        <v>2022</v>
      </c>
      <c r="B271" t="s">
        <v>103</v>
      </c>
      <c r="C271">
        <v>51.43</v>
      </c>
      <c r="D271">
        <v>14</v>
      </c>
    </row>
    <row r="272" spans="1:4" x14ac:dyDescent="0.45">
      <c r="A272">
        <v>2022</v>
      </c>
      <c r="B272" t="s">
        <v>122</v>
      </c>
      <c r="C272">
        <v>49.98</v>
      </c>
      <c r="D272">
        <v>15</v>
      </c>
    </row>
    <row r="273" spans="1:4" x14ac:dyDescent="0.45">
      <c r="A273">
        <v>2022</v>
      </c>
      <c r="B273" t="s">
        <v>64</v>
      </c>
      <c r="C273">
        <v>48.98</v>
      </c>
      <c r="D273">
        <v>16</v>
      </c>
    </row>
    <row r="274" spans="1:4" x14ac:dyDescent="0.45">
      <c r="A274">
        <v>2022</v>
      </c>
      <c r="B274" t="s">
        <v>16</v>
      </c>
      <c r="C274">
        <v>47.79</v>
      </c>
      <c r="D274">
        <v>17</v>
      </c>
    </row>
    <row r="275" spans="1:4" x14ac:dyDescent="0.45">
      <c r="A275">
        <v>2022</v>
      </c>
      <c r="B275" t="s">
        <v>40</v>
      </c>
      <c r="C275">
        <v>45.01</v>
      </c>
      <c r="D275">
        <v>18</v>
      </c>
    </row>
    <row r="276" spans="1:4" x14ac:dyDescent="0.45">
      <c r="A276">
        <v>2022</v>
      </c>
      <c r="B276" t="s">
        <v>76</v>
      </c>
      <c r="C276">
        <v>44.89</v>
      </c>
      <c r="D276">
        <v>19</v>
      </c>
    </row>
    <row r="277" spans="1:4" x14ac:dyDescent="0.45">
      <c r="A277">
        <v>2022</v>
      </c>
      <c r="B277" t="s">
        <v>48</v>
      </c>
      <c r="C277">
        <v>44.8</v>
      </c>
      <c r="D277">
        <v>20</v>
      </c>
    </row>
    <row r="278" spans="1:4" x14ac:dyDescent="0.45">
      <c r="A278">
        <v>2022</v>
      </c>
      <c r="B278" t="s">
        <v>72</v>
      </c>
      <c r="C278">
        <v>44.76</v>
      </c>
      <c r="D278">
        <v>21</v>
      </c>
    </row>
    <row r="279" spans="1:4" x14ac:dyDescent="0.45">
      <c r="A279">
        <v>2022</v>
      </c>
      <c r="B279" t="s">
        <v>56</v>
      </c>
      <c r="C279">
        <v>43.12</v>
      </c>
      <c r="D279">
        <v>22</v>
      </c>
    </row>
    <row r="280" spans="1:4" x14ac:dyDescent="0.45">
      <c r="A280">
        <v>2022</v>
      </c>
      <c r="B280" t="s">
        <v>94</v>
      </c>
      <c r="C280">
        <v>42.14</v>
      </c>
      <c r="D280">
        <v>23</v>
      </c>
    </row>
    <row r="281" spans="1:4" x14ac:dyDescent="0.45">
      <c r="A281">
        <v>2022</v>
      </c>
      <c r="B281" t="s">
        <v>135</v>
      </c>
      <c r="C281">
        <v>40.81</v>
      </c>
      <c r="D281">
        <v>24</v>
      </c>
    </row>
    <row r="282" spans="1:4" x14ac:dyDescent="0.45">
      <c r="A282">
        <v>2022</v>
      </c>
      <c r="B282" t="s">
        <v>116</v>
      </c>
      <c r="C282">
        <v>38.83</v>
      </c>
      <c r="D282">
        <v>25</v>
      </c>
    </row>
    <row r="283" spans="1:4" x14ac:dyDescent="0.45">
      <c r="A283">
        <v>2022</v>
      </c>
      <c r="B283" t="s">
        <v>20</v>
      </c>
      <c r="C283">
        <v>38.79</v>
      </c>
      <c r="D283">
        <v>26</v>
      </c>
    </row>
    <row r="284" spans="1:4" x14ac:dyDescent="0.45">
      <c r="A284">
        <v>2022</v>
      </c>
      <c r="B284" t="s">
        <v>15</v>
      </c>
      <c r="C284">
        <v>37.94</v>
      </c>
      <c r="D284">
        <v>27</v>
      </c>
    </row>
    <row r="285" spans="1:4" x14ac:dyDescent="0.45">
      <c r="A285">
        <v>2022</v>
      </c>
      <c r="B285" t="s">
        <v>59</v>
      </c>
      <c r="C285">
        <v>37.85</v>
      </c>
      <c r="D285">
        <v>28</v>
      </c>
    </row>
    <row r="286" spans="1:4" x14ac:dyDescent="0.45">
      <c r="A286">
        <v>2022</v>
      </c>
      <c r="B286" t="s">
        <v>52</v>
      </c>
      <c r="C286">
        <v>37.29</v>
      </c>
      <c r="D286">
        <v>29</v>
      </c>
    </row>
    <row r="287" spans="1:4" x14ac:dyDescent="0.45">
      <c r="A287">
        <v>2022</v>
      </c>
      <c r="B287" t="s">
        <v>100</v>
      </c>
      <c r="C287">
        <v>36.35</v>
      </c>
      <c r="D287">
        <v>30</v>
      </c>
    </row>
    <row r="288" spans="1:4" x14ac:dyDescent="0.45">
      <c r="A288">
        <v>2022</v>
      </c>
      <c r="B288" t="s">
        <v>107</v>
      </c>
      <c r="C288">
        <v>32.909999999999997</v>
      </c>
      <c r="D288">
        <v>31</v>
      </c>
    </row>
    <row r="289" spans="1:4" x14ac:dyDescent="0.45">
      <c r="A289">
        <v>2022</v>
      </c>
      <c r="B289" t="s">
        <v>139</v>
      </c>
      <c r="C289">
        <v>32.75</v>
      </c>
      <c r="D289">
        <v>32</v>
      </c>
    </row>
    <row r="290" spans="1:4" x14ac:dyDescent="0.45">
      <c r="A290">
        <v>2022</v>
      </c>
      <c r="B290" t="s">
        <v>57</v>
      </c>
      <c r="C290">
        <v>32.49</v>
      </c>
      <c r="D290">
        <v>33</v>
      </c>
    </row>
    <row r="291" spans="1:4" x14ac:dyDescent="0.45">
      <c r="A291">
        <v>2022</v>
      </c>
      <c r="B291" t="s">
        <v>140</v>
      </c>
      <c r="C291">
        <v>31.05</v>
      </c>
      <c r="D291">
        <v>34</v>
      </c>
    </row>
    <row r="292" spans="1:4" x14ac:dyDescent="0.45">
      <c r="A292">
        <v>2022</v>
      </c>
      <c r="B292" t="s">
        <v>109</v>
      </c>
      <c r="C292">
        <v>30.96</v>
      </c>
      <c r="D292">
        <v>35</v>
      </c>
    </row>
    <row r="293" spans="1:4" x14ac:dyDescent="0.45">
      <c r="A293">
        <v>2022</v>
      </c>
      <c r="B293" t="s">
        <v>75</v>
      </c>
      <c r="C293">
        <v>30.68</v>
      </c>
      <c r="D293">
        <v>36</v>
      </c>
    </row>
    <row r="294" spans="1:4" x14ac:dyDescent="0.45">
      <c r="A294">
        <v>2022</v>
      </c>
      <c r="B294" t="s">
        <v>31</v>
      </c>
      <c r="C294">
        <v>30.05</v>
      </c>
      <c r="D294">
        <v>37</v>
      </c>
    </row>
    <row r="295" spans="1:4" x14ac:dyDescent="0.45">
      <c r="A295">
        <v>2022</v>
      </c>
      <c r="B295" t="s">
        <v>44</v>
      </c>
      <c r="C295">
        <v>29.97</v>
      </c>
      <c r="D295">
        <v>38</v>
      </c>
    </row>
    <row r="296" spans="1:4" x14ac:dyDescent="0.45">
      <c r="A296">
        <v>2022</v>
      </c>
      <c r="B296" t="s">
        <v>106</v>
      </c>
      <c r="C296">
        <v>29.68</v>
      </c>
      <c r="D296">
        <v>39</v>
      </c>
    </row>
    <row r="297" spans="1:4" x14ac:dyDescent="0.45">
      <c r="A297">
        <v>2022</v>
      </c>
      <c r="B297" t="s">
        <v>74</v>
      </c>
      <c r="C297">
        <v>29.68</v>
      </c>
      <c r="D297">
        <v>39</v>
      </c>
    </row>
    <row r="298" spans="1:4" x14ac:dyDescent="0.45">
      <c r="A298">
        <v>2022</v>
      </c>
      <c r="B298" t="s">
        <v>83</v>
      </c>
      <c r="C298">
        <v>29.6</v>
      </c>
      <c r="D298">
        <v>41</v>
      </c>
    </row>
    <row r="299" spans="1:4" x14ac:dyDescent="0.45">
      <c r="A299">
        <v>2022</v>
      </c>
      <c r="B299" t="s">
        <v>50</v>
      </c>
      <c r="C299">
        <v>29.49</v>
      </c>
      <c r="D299">
        <v>42</v>
      </c>
    </row>
    <row r="300" spans="1:4" x14ac:dyDescent="0.45">
      <c r="A300">
        <v>2022</v>
      </c>
      <c r="B300" t="s">
        <v>127</v>
      </c>
      <c r="C300">
        <v>29.29</v>
      </c>
      <c r="D300">
        <v>43</v>
      </c>
    </row>
    <row r="301" spans="1:4" x14ac:dyDescent="0.45">
      <c r="A301">
        <v>2022</v>
      </c>
      <c r="B301" t="s">
        <v>27</v>
      </c>
      <c r="C301">
        <v>28.7</v>
      </c>
      <c r="D301">
        <v>44</v>
      </c>
    </row>
    <row r="302" spans="1:4" x14ac:dyDescent="0.45">
      <c r="A302">
        <v>2022</v>
      </c>
      <c r="B302" t="s">
        <v>104</v>
      </c>
      <c r="C302">
        <v>28.45</v>
      </c>
      <c r="D302">
        <v>45</v>
      </c>
    </row>
    <row r="303" spans="1:4" x14ac:dyDescent="0.45">
      <c r="A303">
        <v>2022</v>
      </c>
      <c r="B303" t="s">
        <v>26</v>
      </c>
      <c r="C303">
        <v>28.36</v>
      </c>
      <c r="D303">
        <v>46</v>
      </c>
    </row>
    <row r="304" spans="1:4" x14ac:dyDescent="0.45">
      <c r="A304">
        <v>2022</v>
      </c>
      <c r="B304" t="s">
        <v>112</v>
      </c>
      <c r="C304">
        <v>28.16</v>
      </c>
      <c r="D304">
        <v>47</v>
      </c>
    </row>
    <row r="305" spans="1:4" x14ac:dyDescent="0.45">
      <c r="A305">
        <v>2022</v>
      </c>
      <c r="B305" t="s">
        <v>136</v>
      </c>
      <c r="C305">
        <v>27.81</v>
      </c>
      <c r="D305">
        <v>48</v>
      </c>
    </row>
    <row r="306" spans="1:4" x14ac:dyDescent="0.45">
      <c r="A306">
        <v>2022</v>
      </c>
      <c r="B306" t="s">
        <v>132</v>
      </c>
      <c r="C306">
        <v>27.77</v>
      </c>
      <c r="D306">
        <v>49</v>
      </c>
    </row>
    <row r="307" spans="1:4" x14ac:dyDescent="0.45">
      <c r="A307">
        <v>2022</v>
      </c>
      <c r="B307" t="s">
        <v>97</v>
      </c>
      <c r="C307">
        <v>27.3</v>
      </c>
      <c r="D307">
        <v>50</v>
      </c>
    </row>
    <row r="308" spans="1:4" x14ac:dyDescent="0.45">
      <c r="A308">
        <v>2022</v>
      </c>
      <c r="B308" t="s">
        <v>28</v>
      </c>
      <c r="C308">
        <v>26.98</v>
      </c>
      <c r="D308">
        <v>51</v>
      </c>
    </row>
    <row r="309" spans="1:4" x14ac:dyDescent="0.45">
      <c r="A309">
        <v>2022</v>
      </c>
      <c r="B309" t="s">
        <v>124</v>
      </c>
      <c r="C309">
        <v>26.64</v>
      </c>
      <c r="D309">
        <v>52</v>
      </c>
    </row>
    <row r="310" spans="1:4" x14ac:dyDescent="0.45">
      <c r="A310">
        <v>2022</v>
      </c>
      <c r="B310" t="s">
        <v>111</v>
      </c>
      <c r="C310">
        <v>26.51</v>
      </c>
      <c r="D310">
        <v>53</v>
      </c>
    </row>
    <row r="311" spans="1:4" x14ac:dyDescent="0.45">
      <c r="A311">
        <v>2022</v>
      </c>
      <c r="B311" t="s">
        <v>128</v>
      </c>
      <c r="C311">
        <v>26</v>
      </c>
      <c r="D311">
        <v>54</v>
      </c>
    </row>
    <row r="312" spans="1:4" x14ac:dyDescent="0.45">
      <c r="A312">
        <v>2022</v>
      </c>
      <c r="B312" t="s">
        <v>71</v>
      </c>
      <c r="C312">
        <v>25.95</v>
      </c>
      <c r="D312">
        <v>55</v>
      </c>
    </row>
    <row r="313" spans="1:4" x14ac:dyDescent="0.45">
      <c r="A313">
        <v>2022</v>
      </c>
      <c r="B313" t="s">
        <v>68</v>
      </c>
      <c r="C313">
        <v>25.35</v>
      </c>
      <c r="D313">
        <v>56</v>
      </c>
    </row>
    <row r="314" spans="1:4" x14ac:dyDescent="0.45">
      <c r="A314">
        <v>2022</v>
      </c>
      <c r="B314" t="s">
        <v>81</v>
      </c>
      <c r="C314">
        <v>24.44</v>
      </c>
      <c r="D314">
        <v>57</v>
      </c>
    </row>
    <row r="315" spans="1:4" x14ac:dyDescent="0.45">
      <c r="A315">
        <v>2022</v>
      </c>
      <c r="B315" t="s">
        <v>38</v>
      </c>
      <c r="C315">
        <v>24.03</v>
      </c>
      <c r="D315">
        <v>58</v>
      </c>
    </row>
    <row r="316" spans="1:4" x14ac:dyDescent="0.45">
      <c r="A316">
        <v>2022</v>
      </c>
      <c r="B316" t="s">
        <v>12</v>
      </c>
      <c r="C316">
        <v>23.91</v>
      </c>
      <c r="D316">
        <v>59</v>
      </c>
    </row>
    <row r="317" spans="1:4" x14ac:dyDescent="0.45">
      <c r="A317">
        <v>2022</v>
      </c>
      <c r="B317" t="s">
        <v>23</v>
      </c>
      <c r="C317">
        <v>23.87</v>
      </c>
      <c r="D317">
        <v>60</v>
      </c>
    </row>
    <row r="318" spans="1:4" x14ac:dyDescent="0.45">
      <c r="A318">
        <v>2022</v>
      </c>
      <c r="B318" t="s">
        <v>60</v>
      </c>
      <c r="C318">
        <v>23.48</v>
      </c>
      <c r="D318">
        <v>61</v>
      </c>
    </row>
    <row r="319" spans="1:4" x14ac:dyDescent="0.45">
      <c r="A319">
        <v>2022</v>
      </c>
      <c r="B319" t="s">
        <v>98</v>
      </c>
      <c r="C319">
        <v>23.21</v>
      </c>
      <c r="D319">
        <v>62</v>
      </c>
    </row>
    <row r="320" spans="1:4" x14ac:dyDescent="0.45">
      <c r="A320">
        <v>2022</v>
      </c>
      <c r="B320" t="s">
        <v>137</v>
      </c>
      <c r="C320">
        <v>23.03</v>
      </c>
      <c r="D320">
        <v>63</v>
      </c>
    </row>
    <row r="321" spans="1:4" x14ac:dyDescent="0.45">
      <c r="A321">
        <v>2022</v>
      </c>
      <c r="B321" t="s">
        <v>131</v>
      </c>
      <c r="C321">
        <v>23.01</v>
      </c>
      <c r="D321">
        <v>64</v>
      </c>
    </row>
    <row r="322" spans="1:4" x14ac:dyDescent="0.45">
      <c r="A322">
        <v>2022</v>
      </c>
      <c r="B322" t="s">
        <v>35</v>
      </c>
      <c r="C322">
        <v>22.88</v>
      </c>
      <c r="D322">
        <v>65</v>
      </c>
    </row>
    <row r="323" spans="1:4" x14ac:dyDescent="0.45">
      <c r="A323">
        <v>2022</v>
      </c>
      <c r="B323" t="s">
        <v>133</v>
      </c>
      <c r="C323">
        <v>22.15</v>
      </c>
      <c r="D323">
        <v>66</v>
      </c>
    </row>
    <row r="324" spans="1:4" x14ac:dyDescent="0.45">
      <c r="A324">
        <v>2022</v>
      </c>
      <c r="B324" t="s">
        <v>66</v>
      </c>
      <c r="C324">
        <v>21.91</v>
      </c>
      <c r="D324">
        <v>67</v>
      </c>
    </row>
    <row r="325" spans="1:4" x14ac:dyDescent="0.45">
      <c r="A325">
        <v>2022</v>
      </c>
      <c r="B325" t="s">
        <v>119</v>
      </c>
      <c r="C325">
        <v>21.87</v>
      </c>
      <c r="D325">
        <v>68</v>
      </c>
    </row>
    <row r="326" spans="1:4" x14ac:dyDescent="0.45">
      <c r="A326">
        <v>2022</v>
      </c>
      <c r="B326" t="s">
        <v>41</v>
      </c>
      <c r="C326">
        <v>21.46</v>
      </c>
      <c r="D326">
        <v>69</v>
      </c>
    </row>
    <row r="327" spans="1:4" x14ac:dyDescent="0.45">
      <c r="A327">
        <v>2022</v>
      </c>
      <c r="B327" t="s">
        <v>102</v>
      </c>
      <c r="C327">
        <v>20.71</v>
      </c>
      <c r="D327">
        <v>70</v>
      </c>
    </row>
    <row r="328" spans="1:4" x14ac:dyDescent="0.45">
      <c r="A328">
        <v>2022</v>
      </c>
      <c r="B328" t="s">
        <v>42</v>
      </c>
      <c r="C328">
        <v>20.350000000000001</v>
      </c>
      <c r="D328">
        <v>71</v>
      </c>
    </row>
    <row r="329" spans="1:4" x14ac:dyDescent="0.45">
      <c r="A329">
        <v>2022</v>
      </c>
      <c r="B329" t="s">
        <v>89</v>
      </c>
      <c r="C329">
        <v>19.72</v>
      </c>
      <c r="D329">
        <v>72</v>
      </c>
    </row>
    <row r="330" spans="1:4" x14ac:dyDescent="0.45">
      <c r="A330">
        <v>2022</v>
      </c>
      <c r="B330" t="s">
        <v>130</v>
      </c>
      <c r="C330">
        <v>19.59</v>
      </c>
      <c r="D330">
        <v>73</v>
      </c>
    </row>
    <row r="331" spans="1:4" x14ac:dyDescent="0.45">
      <c r="A331">
        <v>2022</v>
      </c>
      <c r="B331" t="s">
        <v>87</v>
      </c>
      <c r="C331">
        <v>18.95</v>
      </c>
      <c r="D331">
        <v>74</v>
      </c>
    </row>
    <row r="332" spans="1:4" x14ac:dyDescent="0.45">
      <c r="A332">
        <v>2022</v>
      </c>
      <c r="B332" t="s">
        <v>115</v>
      </c>
      <c r="C332">
        <v>18.22</v>
      </c>
      <c r="D332">
        <v>75</v>
      </c>
    </row>
    <row r="333" spans="1:4" x14ac:dyDescent="0.45">
      <c r="A333">
        <v>2022</v>
      </c>
      <c r="B333" t="s">
        <v>22</v>
      </c>
      <c r="C333">
        <v>17.71</v>
      </c>
      <c r="D333">
        <v>76</v>
      </c>
    </row>
    <row r="334" spans="1:4" x14ac:dyDescent="0.45">
      <c r="A334">
        <v>2022</v>
      </c>
      <c r="B334" t="s">
        <v>34</v>
      </c>
      <c r="C334">
        <v>17.47</v>
      </c>
      <c r="D334">
        <v>77</v>
      </c>
    </row>
    <row r="335" spans="1:4" x14ac:dyDescent="0.45">
      <c r="A335">
        <v>2022</v>
      </c>
      <c r="B335" t="s">
        <v>70</v>
      </c>
      <c r="C335">
        <v>17.260000000000002</v>
      </c>
      <c r="D335">
        <v>78</v>
      </c>
    </row>
    <row r="336" spans="1:4" x14ac:dyDescent="0.45">
      <c r="A336">
        <v>2022</v>
      </c>
      <c r="B336" t="s">
        <v>85</v>
      </c>
      <c r="C336">
        <v>17</v>
      </c>
      <c r="D336">
        <v>79</v>
      </c>
    </row>
    <row r="337" spans="1:4" x14ac:dyDescent="0.45">
      <c r="A337">
        <v>2022</v>
      </c>
      <c r="B337" t="s">
        <v>49</v>
      </c>
      <c r="C337">
        <v>16.12</v>
      </c>
      <c r="D337">
        <v>80</v>
      </c>
    </row>
    <row r="338" spans="1:4" x14ac:dyDescent="0.45">
      <c r="A338">
        <v>2022</v>
      </c>
      <c r="B338" t="s">
        <v>96</v>
      </c>
      <c r="C338">
        <v>15.89</v>
      </c>
      <c r="D338">
        <v>81</v>
      </c>
    </row>
    <row r="339" spans="1:4" x14ac:dyDescent="0.45">
      <c r="A339">
        <v>2022</v>
      </c>
      <c r="B339" t="s">
        <v>125</v>
      </c>
      <c r="C339">
        <v>15.51</v>
      </c>
      <c r="D339">
        <v>82</v>
      </c>
    </row>
    <row r="340" spans="1:4" x14ac:dyDescent="0.45">
      <c r="A340">
        <v>2022</v>
      </c>
      <c r="B340" t="s">
        <v>117</v>
      </c>
      <c r="C340">
        <v>15.39</v>
      </c>
      <c r="D340">
        <v>83</v>
      </c>
    </row>
    <row r="341" spans="1:4" x14ac:dyDescent="0.45">
      <c r="A341">
        <v>2022</v>
      </c>
      <c r="B341" t="s">
        <v>73</v>
      </c>
      <c r="C341">
        <v>14.91</v>
      </c>
      <c r="D341">
        <v>84</v>
      </c>
    </row>
    <row r="342" spans="1:4" x14ac:dyDescent="0.45">
      <c r="A342">
        <v>2022</v>
      </c>
      <c r="B342" t="s">
        <v>37</v>
      </c>
      <c r="C342">
        <v>14.82</v>
      </c>
      <c r="D342">
        <v>85</v>
      </c>
    </row>
    <row r="343" spans="1:4" x14ac:dyDescent="0.45">
      <c r="A343">
        <v>2022</v>
      </c>
      <c r="B343" t="s">
        <v>91</v>
      </c>
      <c r="C343">
        <v>14.74</v>
      </c>
      <c r="D343">
        <v>86</v>
      </c>
    </row>
    <row r="344" spans="1:4" x14ac:dyDescent="0.45">
      <c r="A344">
        <v>2022</v>
      </c>
      <c r="B344" t="s">
        <v>30</v>
      </c>
      <c r="C344">
        <v>14.19</v>
      </c>
      <c r="D344">
        <v>87</v>
      </c>
    </row>
    <row r="345" spans="1:4" x14ac:dyDescent="0.45">
      <c r="A345">
        <v>2022</v>
      </c>
      <c r="B345" t="s">
        <v>120</v>
      </c>
      <c r="C345">
        <v>14.19</v>
      </c>
      <c r="D345">
        <v>87</v>
      </c>
    </row>
    <row r="346" spans="1:4" x14ac:dyDescent="0.45">
      <c r="A346">
        <v>2022</v>
      </c>
      <c r="B346" t="s">
        <v>18</v>
      </c>
      <c r="C346">
        <v>13.75</v>
      </c>
      <c r="D346">
        <v>89</v>
      </c>
    </row>
    <row r="347" spans="1:4" x14ac:dyDescent="0.45">
      <c r="A347">
        <v>2022</v>
      </c>
      <c r="B347" t="s">
        <v>101</v>
      </c>
      <c r="C347">
        <v>13.35</v>
      </c>
      <c r="D347">
        <v>90</v>
      </c>
    </row>
    <row r="348" spans="1:4" x14ac:dyDescent="0.45">
      <c r="A348">
        <v>2022</v>
      </c>
      <c r="B348" t="s">
        <v>99</v>
      </c>
      <c r="C348">
        <v>12.94</v>
      </c>
      <c r="D348">
        <v>91</v>
      </c>
    </row>
    <row r="349" spans="1:4" x14ac:dyDescent="0.45">
      <c r="A349">
        <v>2022</v>
      </c>
      <c r="B349" t="s">
        <v>63</v>
      </c>
      <c r="C349">
        <v>12.92</v>
      </c>
      <c r="D349">
        <v>92</v>
      </c>
    </row>
    <row r="350" spans="1:4" x14ac:dyDescent="0.45">
      <c r="A350">
        <v>2022</v>
      </c>
      <c r="B350" t="s">
        <v>86</v>
      </c>
      <c r="C350">
        <v>12.83</v>
      </c>
      <c r="D350">
        <v>93</v>
      </c>
    </row>
    <row r="351" spans="1:4" x14ac:dyDescent="0.45">
      <c r="A351">
        <v>2022</v>
      </c>
      <c r="B351" t="s">
        <v>67</v>
      </c>
      <c r="C351">
        <v>12.48</v>
      </c>
      <c r="D351">
        <v>94</v>
      </c>
    </row>
    <row r="352" spans="1:4" x14ac:dyDescent="0.45">
      <c r="A352">
        <v>2022</v>
      </c>
      <c r="B352" t="s">
        <v>51</v>
      </c>
      <c r="C352">
        <v>12.29</v>
      </c>
      <c r="D352">
        <v>95</v>
      </c>
    </row>
    <row r="353" spans="1:4" x14ac:dyDescent="0.45">
      <c r="A353">
        <v>2022</v>
      </c>
      <c r="B353" t="s">
        <v>39</v>
      </c>
      <c r="C353">
        <v>11.95</v>
      </c>
      <c r="D353">
        <v>96</v>
      </c>
    </row>
    <row r="354" spans="1:4" x14ac:dyDescent="0.45">
      <c r="A354">
        <v>2022</v>
      </c>
      <c r="B354" t="s">
        <v>78</v>
      </c>
      <c r="C354">
        <v>11.93</v>
      </c>
      <c r="D354">
        <v>97</v>
      </c>
    </row>
    <row r="355" spans="1:4" x14ac:dyDescent="0.45">
      <c r="A355">
        <v>2022</v>
      </c>
      <c r="B355" t="s">
        <v>58</v>
      </c>
      <c r="C355">
        <v>11.74</v>
      </c>
      <c r="D355">
        <v>98</v>
      </c>
    </row>
    <row r="356" spans="1:4" x14ac:dyDescent="0.45">
      <c r="A356">
        <v>2022</v>
      </c>
      <c r="B356" t="s">
        <v>121</v>
      </c>
      <c r="C356">
        <v>11.31</v>
      </c>
      <c r="D356">
        <v>99</v>
      </c>
    </row>
    <row r="357" spans="1:4" x14ac:dyDescent="0.45">
      <c r="A357">
        <v>2022</v>
      </c>
      <c r="B357" t="s">
        <v>114</v>
      </c>
      <c r="C357">
        <v>11.05</v>
      </c>
      <c r="D357">
        <v>100</v>
      </c>
    </row>
    <row r="358" spans="1:4" x14ac:dyDescent="0.45">
      <c r="A358">
        <v>2022</v>
      </c>
      <c r="B358" t="s">
        <v>36</v>
      </c>
      <c r="C358">
        <v>10.98</v>
      </c>
      <c r="D358">
        <v>101</v>
      </c>
    </row>
    <row r="359" spans="1:4" x14ac:dyDescent="0.45">
      <c r="A359">
        <v>2022</v>
      </c>
      <c r="B359" t="s">
        <v>134</v>
      </c>
      <c r="C359">
        <v>10.72</v>
      </c>
      <c r="D359">
        <v>102</v>
      </c>
    </row>
    <row r="360" spans="1:4" x14ac:dyDescent="0.45">
      <c r="A360">
        <v>2022</v>
      </c>
      <c r="B360" t="s">
        <v>24</v>
      </c>
      <c r="C360">
        <v>10.32</v>
      </c>
      <c r="D360">
        <v>103</v>
      </c>
    </row>
    <row r="361" spans="1:4" x14ac:dyDescent="0.45">
      <c r="A361">
        <v>2022</v>
      </c>
      <c r="B361" t="s">
        <v>54</v>
      </c>
      <c r="C361">
        <v>9.92</v>
      </c>
      <c r="D361">
        <v>104</v>
      </c>
    </row>
    <row r="362" spans="1:4" x14ac:dyDescent="0.45">
      <c r="A362">
        <v>2022</v>
      </c>
      <c r="B362" t="s">
        <v>14</v>
      </c>
      <c r="C362">
        <v>9.57</v>
      </c>
      <c r="D362">
        <v>105</v>
      </c>
    </row>
    <row r="363" spans="1:4" x14ac:dyDescent="0.45">
      <c r="A363">
        <v>2022</v>
      </c>
      <c r="B363" t="s">
        <v>80</v>
      </c>
      <c r="C363">
        <v>8.2799999999999994</v>
      </c>
      <c r="D363">
        <v>106</v>
      </c>
    </row>
    <row r="364" spans="1:4" x14ac:dyDescent="0.45">
      <c r="A364">
        <v>2022</v>
      </c>
      <c r="B364" t="s">
        <v>108</v>
      </c>
      <c r="C364">
        <v>8.2799999999999994</v>
      </c>
      <c r="D364">
        <v>106</v>
      </c>
    </row>
    <row r="365" spans="1:4" x14ac:dyDescent="0.45">
      <c r="A365">
        <v>2022</v>
      </c>
      <c r="B365" t="s">
        <v>46</v>
      </c>
      <c r="C365">
        <v>7.63</v>
      </c>
      <c r="D365">
        <v>108</v>
      </c>
    </row>
    <row r="366" spans="1:4" x14ac:dyDescent="0.45">
      <c r="A366">
        <v>2022</v>
      </c>
      <c r="B366" t="s">
        <v>81</v>
      </c>
      <c r="C366">
        <v>7.13</v>
      </c>
      <c r="D366">
        <v>109</v>
      </c>
    </row>
    <row r="367" spans="1:4" x14ac:dyDescent="0.45">
      <c r="A367">
        <v>2022</v>
      </c>
      <c r="B367" t="s">
        <v>29</v>
      </c>
      <c r="C367">
        <v>6.76</v>
      </c>
      <c r="D367">
        <v>110</v>
      </c>
    </row>
    <row r="368" spans="1:4" x14ac:dyDescent="0.45">
      <c r="A368">
        <v>2022</v>
      </c>
      <c r="B368" t="s">
        <v>53</v>
      </c>
      <c r="C368">
        <v>6.62</v>
      </c>
      <c r="D368">
        <v>111</v>
      </c>
    </row>
    <row r="369" spans="1:4" x14ac:dyDescent="0.45">
      <c r="A369">
        <v>2022</v>
      </c>
      <c r="B369" t="s">
        <v>55</v>
      </c>
      <c r="C369">
        <v>6.38</v>
      </c>
      <c r="D369">
        <v>112</v>
      </c>
    </row>
    <row r="370" spans="1:4" x14ac:dyDescent="0.45">
      <c r="A370">
        <v>2022</v>
      </c>
      <c r="B370" t="s">
        <v>141</v>
      </c>
      <c r="C370">
        <v>6.09</v>
      </c>
      <c r="D370">
        <v>113</v>
      </c>
    </row>
    <row r="371" spans="1:4" x14ac:dyDescent="0.45">
      <c r="A371">
        <v>2022</v>
      </c>
      <c r="B371" t="s">
        <v>25</v>
      </c>
      <c r="C371">
        <v>5.99</v>
      </c>
      <c r="D371">
        <v>114</v>
      </c>
    </row>
    <row r="372" spans="1:4" x14ac:dyDescent="0.45">
      <c r="A372">
        <v>2022</v>
      </c>
      <c r="B372" t="s">
        <v>95</v>
      </c>
      <c r="C372">
        <v>5.9</v>
      </c>
      <c r="D372">
        <v>115</v>
      </c>
    </row>
    <row r="373" spans="1:4" x14ac:dyDescent="0.45">
      <c r="A373">
        <v>2022</v>
      </c>
      <c r="B373" t="s">
        <v>118</v>
      </c>
      <c r="C373">
        <v>4.6900000000000004</v>
      </c>
      <c r="D373">
        <v>116</v>
      </c>
    </row>
    <row r="374" spans="1:4" x14ac:dyDescent="0.45">
      <c r="A374">
        <v>2022</v>
      </c>
      <c r="B374" t="s">
        <v>88</v>
      </c>
      <c r="C374">
        <v>3.36</v>
      </c>
      <c r="D374">
        <v>117</v>
      </c>
    </row>
    <row r="375" spans="1:4" x14ac:dyDescent="0.45">
      <c r="A375">
        <v>2022</v>
      </c>
      <c r="B375" t="s">
        <v>84</v>
      </c>
      <c r="C375">
        <v>3</v>
      </c>
      <c r="D375">
        <v>118</v>
      </c>
    </row>
    <row r="376" spans="1:4" x14ac:dyDescent="0.45">
      <c r="A376">
        <v>2022</v>
      </c>
      <c r="B376" t="s">
        <v>32</v>
      </c>
      <c r="C376">
        <v>3</v>
      </c>
      <c r="D376">
        <v>118</v>
      </c>
    </row>
    <row r="377" spans="1:4" x14ac:dyDescent="0.45">
      <c r="A377">
        <v>2022</v>
      </c>
      <c r="B377" t="s">
        <v>92</v>
      </c>
      <c r="C377">
        <v>3</v>
      </c>
      <c r="D377">
        <v>118</v>
      </c>
    </row>
    <row r="378" spans="1:4" x14ac:dyDescent="0.45">
      <c r="A378">
        <v>2022</v>
      </c>
      <c r="B378" t="s">
        <v>129</v>
      </c>
      <c r="C378">
        <v>2.68</v>
      </c>
      <c r="D378">
        <v>121</v>
      </c>
    </row>
    <row r="379" spans="1:4" x14ac:dyDescent="0.45">
      <c r="A379">
        <v>2022</v>
      </c>
      <c r="B379" t="s">
        <v>61</v>
      </c>
      <c r="C379">
        <v>0</v>
      </c>
      <c r="D379">
        <v>122</v>
      </c>
    </row>
    <row r="380" spans="1:4" x14ac:dyDescent="0.45">
      <c r="A380">
        <v>2022</v>
      </c>
      <c r="B380" t="s">
        <v>33</v>
      </c>
      <c r="C380">
        <v>0</v>
      </c>
      <c r="D380">
        <v>122</v>
      </c>
    </row>
    <row r="381" spans="1:4" x14ac:dyDescent="0.45">
      <c r="A381">
        <v>2022</v>
      </c>
      <c r="B381" t="s">
        <v>45</v>
      </c>
      <c r="C381">
        <v>0</v>
      </c>
      <c r="D381">
        <v>122</v>
      </c>
    </row>
    <row r="382" spans="1:4" x14ac:dyDescent="0.45">
      <c r="A382">
        <v>2022</v>
      </c>
      <c r="B382" t="s">
        <v>19</v>
      </c>
      <c r="C382">
        <v>0</v>
      </c>
      <c r="D382">
        <v>122</v>
      </c>
    </row>
    <row r="383" spans="1:4" x14ac:dyDescent="0.45">
      <c r="A383">
        <v>2022</v>
      </c>
      <c r="B383" t="s">
        <v>77</v>
      </c>
      <c r="C383">
        <v>0</v>
      </c>
      <c r="D383">
        <v>122</v>
      </c>
    </row>
    <row r="384" spans="1:4" x14ac:dyDescent="0.45">
      <c r="A384">
        <v>2022</v>
      </c>
      <c r="B384" t="s">
        <v>11</v>
      </c>
      <c r="C384">
        <v>0</v>
      </c>
      <c r="D384">
        <v>122</v>
      </c>
    </row>
    <row r="385" spans="1:4" x14ac:dyDescent="0.45">
      <c r="A385">
        <v>2021</v>
      </c>
      <c r="B385" t="s">
        <v>13</v>
      </c>
      <c r="C385">
        <v>327.8</v>
      </c>
      <c r="D38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69"/>
  <sheetViews>
    <sheetView tabSelected="1" workbookViewId="0">
      <selection activeCell="H15" sqref="H15"/>
    </sheetView>
  </sheetViews>
  <sheetFormatPr defaultColWidth="10.6640625" defaultRowHeight="14.25" x14ac:dyDescent="0.45"/>
  <cols>
    <col min="4" max="4" width="15.6640625" customWidth="1"/>
    <col min="6" max="6" width="20.46484375" customWidth="1"/>
    <col min="7" max="7" width="11.73046875" customWidth="1"/>
    <col min="8" max="8" width="15.9296875" customWidth="1"/>
    <col min="9" max="9" width="15.3984375" customWidth="1"/>
    <col min="12" max="12" width="15.6640625" customWidth="1"/>
    <col min="13" max="13" width="21.73046875" customWidth="1"/>
    <col min="14" max="14" width="26.53125" customWidth="1"/>
    <col min="15" max="15" width="15.265625" customWidth="1"/>
    <col min="17" max="17" width="11.6640625" customWidth="1"/>
    <col min="20" max="20" width="18.9296875" customWidth="1"/>
  </cols>
  <sheetData>
    <row r="1" spans="1:20" x14ac:dyDescent="0.45">
      <c r="A1" t="s">
        <v>6</v>
      </c>
      <c r="B1" t="s">
        <v>7</v>
      </c>
      <c r="C1" t="s">
        <v>164</v>
      </c>
      <c r="D1" t="s">
        <v>2</v>
      </c>
      <c r="E1" t="s">
        <v>10</v>
      </c>
      <c r="F1" t="s">
        <v>3</v>
      </c>
      <c r="G1" t="s">
        <v>5</v>
      </c>
      <c r="H1" t="s">
        <v>4</v>
      </c>
      <c r="I1" t="s">
        <v>142</v>
      </c>
      <c r="J1" t="s">
        <v>143</v>
      </c>
      <c r="K1" t="s">
        <v>9</v>
      </c>
      <c r="L1" t="s">
        <v>8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</row>
    <row r="2" spans="1:20" x14ac:dyDescent="0.45">
      <c r="A2">
        <v>2024</v>
      </c>
      <c r="B2" t="s">
        <v>11</v>
      </c>
      <c r="C2" t="str">
        <f>_xlfn.CONCAT(B2,A2)</f>
        <v>Air Force2024</v>
      </c>
      <c r="D2">
        <v>23.21</v>
      </c>
      <c r="F2">
        <v>-7.81818181818182E-2</v>
      </c>
      <c r="H2">
        <v>0</v>
      </c>
      <c r="I2">
        <v>0.80301422818034995</v>
      </c>
      <c r="J2">
        <v>0.32675700434205901</v>
      </c>
      <c r="L2">
        <v>1608</v>
      </c>
      <c r="M2">
        <v>-1.8013749882614201</v>
      </c>
      <c r="N2">
        <v>-0.78731791715738297</v>
      </c>
      <c r="O2">
        <v>-1.8013749882614201</v>
      </c>
    </row>
    <row r="3" spans="1:20" x14ac:dyDescent="0.45">
      <c r="A3">
        <v>2024</v>
      </c>
      <c r="B3" t="s">
        <v>12</v>
      </c>
      <c r="C3" t="str">
        <f>_xlfn.CONCAT(B3,A3)</f>
        <v>Akron2024</v>
      </c>
      <c r="D3">
        <v>146.65</v>
      </c>
      <c r="F3">
        <v>0.27390909090909099</v>
      </c>
      <c r="H3">
        <v>445.02</v>
      </c>
      <c r="I3">
        <v>-15.9142819766651</v>
      </c>
      <c r="J3">
        <v>-16.4195394681885</v>
      </c>
      <c r="L3">
        <v>1068</v>
      </c>
      <c r="M3">
        <v>-0.14017394917633599</v>
      </c>
      <c r="N3">
        <v>1.0641167525319799</v>
      </c>
      <c r="O3">
        <v>-0.14017394917633599</v>
      </c>
    </row>
    <row r="4" spans="1:20" x14ac:dyDescent="0.45">
      <c r="A4">
        <v>2024</v>
      </c>
      <c r="B4" t="s">
        <v>13</v>
      </c>
      <c r="C4" t="str">
        <f>_xlfn.CONCAT(B4,A4)</f>
        <v>Alabama2024</v>
      </c>
      <c r="D4">
        <v>310.75</v>
      </c>
      <c r="F4">
        <v>0.23571428571428599</v>
      </c>
      <c r="H4">
        <v>1015.43</v>
      </c>
      <c r="I4">
        <v>14.308253520304399</v>
      </c>
      <c r="J4">
        <v>20.095555767036601</v>
      </c>
      <c r="L4">
        <v>2032</v>
      </c>
      <c r="M4">
        <v>2.0682114243967602</v>
      </c>
      <c r="N4">
        <v>0.86327320697643395</v>
      </c>
      <c r="O4">
        <v>2.0682114243967602</v>
      </c>
    </row>
    <row r="5" spans="1:20" x14ac:dyDescent="0.45">
      <c r="A5">
        <v>2024</v>
      </c>
      <c r="B5" t="s">
        <v>14</v>
      </c>
      <c r="C5" t="str">
        <f>_xlfn.CONCAT(B5,A5)</f>
        <v>Appalachian State2024</v>
      </c>
      <c r="D5">
        <v>155.02000000000001</v>
      </c>
      <c r="F5">
        <v>0.67838095238095197</v>
      </c>
      <c r="H5">
        <v>517.55999999999995</v>
      </c>
      <c r="I5">
        <v>0.58401034776752703</v>
      </c>
      <c r="L5">
        <v>1617</v>
      </c>
      <c r="M5">
        <v>-2.75341833213282E-2</v>
      </c>
      <c r="N5">
        <v>3.1909913974250301</v>
      </c>
      <c r="O5">
        <v>-2.75341833213282E-2</v>
      </c>
    </row>
    <row r="6" spans="1:20" x14ac:dyDescent="0.45">
      <c r="A6">
        <v>2024</v>
      </c>
      <c r="B6" t="s">
        <v>15</v>
      </c>
      <c r="C6" t="str">
        <f>_xlfn.CONCAT(B6,A6)</f>
        <v>Arizona2024</v>
      </c>
      <c r="D6">
        <v>162.29</v>
      </c>
      <c r="F6">
        <v>0.234959677419355</v>
      </c>
      <c r="H6">
        <v>687.01</v>
      </c>
      <c r="I6">
        <v>9.7091720316351395</v>
      </c>
      <c r="J6">
        <v>10.292845636774899</v>
      </c>
      <c r="L6">
        <v>1822</v>
      </c>
      <c r="M6">
        <v>7.0302268024657999E-2</v>
      </c>
      <c r="N6">
        <v>0.85930517507558901</v>
      </c>
      <c r="O6">
        <v>7.0302268024657999E-2</v>
      </c>
    </row>
    <row r="7" spans="1:20" x14ac:dyDescent="0.45">
      <c r="A7">
        <v>2024</v>
      </c>
      <c r="B7" t="s">
        <v>16</v>
      </c>
      <c r="C7" t="str">
        <f>_xlfn.CONCAT(B7,A7)</f>
        <v>Arizona State2024</v>
      </c>
      <c r="D7">
        <v>199.47</v>
      </c>
      <c r="F7">
        <v>0.247857142857143</v>
      </c>
      <c r="H7">
        <v>681.32</v>
      </c>
      <c r="I7">
        <v>-3.2850582061923399</v>
      </c>
      <c r="L7">
        <v>1283</v>
      </c>
      <c r="M7">
        <v>0.57065429842957904</v>
      </c>
      <c r="N7">
        <v>0.92712520122819697</v>
      </c>
      <c r="O7">
        <v>0.57065429842957904</v>
      </c>
    </row>
    <row r="8" spans="1:20" x14ac:dyDescent="0.45">
      <c r="A8">
        <v>2024</v>
      </c>
      <c r="B8" t="s">
        <v>17</v>
      </c>
      <c r="C8" t="str">
        <f>_xlfn.CONCAT(B8,A8)</f>
        <v>Arkansas2024</v>
      </c>
      <c r="D8">
        <v>216.66</v>
      </c>
      <c r="F8">
        <v>0.14980938416422299</v>
      </c>
      <c r="H8">
        <v>730.93</v>
      </c>
      <c r="I8">
        <v>0.80301422818034995</v>
      </c>
      <c r="J8">
        <v>1.7154742727958101</v>
      </c>
      <c r="L8">
        <v>1431</v>
      </c>
      <c r="M8">
        <v>0.80198973152964903</v>
      </c>
      <c r="N8">
        <v>0.41155091333160598</v>
      </c>
      <c r="O8">
        <v>0.80198973152964903</v>
      </c>
    </row>
    <row r="9" spans="1:20" x14ac:dyDescent="0.45">
      <c r="A9">
        <v>2024</v>
      </c>
      <c r="B9" t="s">
        <v>18</v>
      </c>
      <c r="C9" t="str">
        <f>_xlfn.CONCAT(B9,A9)</f>
        <v>Arkansas State2024</v>
      </c>
      <c r="D9">
        <v>167.29</v>
      </c>
      <c r="F9">
        <v>0.58577030812324904</v>
      </c>
      <c r="H9">
        <v>487.4</v>
      </c>
      <c r="I9">
        <v>-4.6720827821402198</v>
      </c>
      <c r="L9">
        <v>1359</v>
      </c>
      <c r="M9">
        <v>0.13759006124748199</v>
      </c>
      <c r="N9">
        <v>2.7040076295007398</v>
      </c>
      <c r="O9">
        <v>0.13759006124748199</v>
      </c>
    </row>
    <row r="10" spans="1:20" x14ac:dyDescent="0.45">
      <c r="A10">
        <v>2024</v>
      </c>
      <c r="B10" t="s">
        <v>19</v>
      </c>
      <c r="C10" t="str">
        <f>_xlfn.CONCAT(B10,A10)</f>
        <v>Army2024</v>
      </c>
      <c r="D10">
        <v>37.76</v>
      </c>
      <c r="F10">
        <v>-0.19</v>
      </c>
      <c r="H10">
        <v>0</v>
      </c>
      <c r="I10">
        <v>-3.8690685539598699</v>
      </c>
      <c r="J10">
        <v>-7.0252755933542703</v>
      </c>
      <c r="L10">
        <v>1388</v>
      </c>
      <c r="M10">
        <v>-1.605567509983</v>
      </c>
      <c r="N10">
        <v>-1.37530259149715</v>
      </c>
      <c r="O10">
        <v>-1.605567509983</v>
      </c>
    </row>
    <row r="11" spans="1:20" x14ac:dyDescent="0.45">
      <c r="A11">
        <v>2024</v>
      </c>
      <c r="B11" t="s">
        <v>20</v>
      </c>
      <c r="C11" t="str">
        <f>_xlfn.CONCAT(B11,A11)</f>
        <v>Auburn2024</v>
      </c>
      <c r="D11">
        <v>275.39</v>
      </c>
      <c r="F11">
        <v>0.22284057971014501</v>
      </c>
      <c r="H11">
        <v>770.94</v>
      </c>
      <c r="I11">
        <v>3.8690685539598699</v>
      </c>
      <c r="J11">
        <v>6.2900723335846402</v>
      </c>
      <c r="L11">
        <v>1585</v>
      </c>
      <c r="M11">
        <v>1.5923521507249401</v>
      </c>
      <c r="N11">
        <v>0.79557811741846896</v>
      </c>
      <c r="O11">
        <v>1.5923521507249401</v>
      </c>
    </row>
    <row r="12" spans="1:20" x14ac:dyDescent="0.45">
      <c r="A12">
        <v>2024</v>
      </c>
      <c r="B12" t="s">
        <v>21</v>
      </c>
      <c r="C12" t="str">
        <f>_xlfn.CONCAT(B12,A12)</f>
        <v>Ball State2024</v>
      </c>
      <c r="D12">
        <v>140.08000000000001</v>
      </c>
      <c r="F12">
        <v>0.321818181818182</v>
      </c>
      <c r="H12">
        <v>403.54</v>
      </c>
      <c r="I12">
        <v>-9.3441655642804307</v>
      </c>
      <c r="J12">
        <v>-9.6393316280907406</v>
      </c>
      <c r="L12">
        <v>1262</v>
      </c>
      <c r="M12">
        <v>-0.22859010947112701</v>
      </c>
      <c r="N12">
        <v>1.31604189348894</v>
      </c>
      <c r="O12">
        <v>-0.22859010947112701</v>
      </c>
    </row>
    <row r="13" spans="1:20" x14ac:dyDescent="0.45">
      <c r="A13">
        <v>2024</v>
      </c>
      <c r="B13" t="s">
        <v>22</v>
      </c>
      <c r="C13" t="str">
        <f>_xlfn.CONCAT(B13,A13)</f>
        <v>Baylor2024</v>
      </c>
      <c r="D13">
        <v>179.04</v>
      </c>
      <c r="F13">
        <v>0.468791666666667</v>
      </c>
      <c r="H13">
        <v>678</v>
      </c>
      <c r="I13">
        <v>-5.0370892494949198</v>
      </c>
      <c r="J13">
        <v>-4.0844625542757402</v>
      </c>
      <c r="L13">
        <v>1384</v>
      </c>
      <c r="M13">
        <v>0.295716375321119</v>
      </c>
      <c r="N13">
        <v>2.0888871966412799</v>
      </c>
      <c r="O13">
        <v>0.295716375321119</v>
      </c>
    </row>
    <row r="14" spans="1:20" x14ac:dyDescent="0.45">
      <c r="A14">
        <v>2024</v>
      </c>
      <c r="B14" t="s">
        <v>23</v>
      </c>
      <c r="C14" t="str">
        <f>_xlfn.CONCAT(B14,A14)</f>
        <v>Boise State2024</v>
      </c>
      <c r="D14">
        <v>181.19</v>
      </c>
      <c r="F14">
        <v>0.60732142857142901</v>
      </c>
      <c r="H14">
        <v>579.88</v>
      </c>
      <c r="I14">
        <v>4.6720827821402198</v>
      </c>
      <c r="L14">
        <v>1690</v>
      </c>
      <c r="M14">
        <v>0.32465012640693403</v>
      </c>
      <c r="N14">
        <v>2.8173320310634802</v>
      </c>
      <c r="O14">
        <v>0.32465012640693403</v>
      </c>
    </row>
    <row r="15" spans="1:20" x14ac:dyDescent="0.45">
      <c r="A15">
        <v>2024</v>
      </c>
      <c r="B15" t="s">
        <v>24</v>
      </c>
      <c r="C15" t="str">
        <f>_xlfn.CONCAT(B15,A15)</f>
        <v>Boston College2024</v>
      </c>
      <c r="D15">
        <v>153.22999999999999</v>
      </c>
      <c r="F15">
        <v>0.42394117647058799</v>
      </c>
      <c r="H15">
        <v>650.23</v>
      </c>
      <c r="I15">
        <v>-3.5040620866051602</v>
      </c>
      <c r="J15">
        <v>-2.85912378799302</v>
      </c>
      <c r="L15">
        <v>1345</v>
      </c>
      <c r="M15">
        <v>-5.1623213295099502E-2</v>
      </c>
      <c r="N15">
        <v>1.8530454002257399</v>
      </c>
      <c r="O15">
        <v>-5.1623213295099502E-2</v>
      </c>
    </row>
    <row r="16" spans="1:20" x14ac:dyDescent="0.45">
      <c r="A16">
        <v>2024</v>
      </c>
      <c r="B16" t="s">
        <v>25</v>
      </c>
      <c r="C16" t="str">
        <f>_xlfn.CONCAT(B16,A16)</f>
        <v>Bowling Green2024</v>
      </c>
      <c r="D16">
        <v>149.29</v>
      </c>
      <c r="F16">
        <v>0.46784615384615402</v>
      </c>
      <c r="H16">
        <v>397.62</v>
      </c>
      <c r="I16">
        <v>-2.77404915189575</v>
      </c>
      <c r="J16">
        <v>-4.5745980607888299</v>
      </c>
      <c r="L16">
        <v>1397</v>
      </c>
      <c r="M16">
        <v>-0.104645994354685</v>
      </c>
      <c r="N16">
        <v>2.0839153124734899</v>
      </c>
      <c r="O16">
        <v>-0.104645994354685</v>
      </c>
    </row>
    <row r="17" spans="1:15" x14ac:dyDescent="0.45">
      <c r="A17">
        <v>2024</v>
      </c>
      <c r="B17" t="s">
        <v>26</v>
      </c>
      <c r="C17" t="str">
        <f>_xlfn.CONCAT(B17,A17)</f>
        <v>Buffalo2024</v>
      </c>
      <c r="D17">
        <v>140.65</v>
      </c>
      <c r="F17">
        <v>8.2941176470588199E-2</v>
      </c>
      <c r="H17">
        <v>296.08999999999997</v>
      </c>
      <c r="I17">
        <v>-11.169197901054</v>
      </c>
      <c r="J17">
        <v>-11.191427398715501</v>
      </c>
      <c r="L17">
        <v>1286</v>
      </c>
      <c r="M17">
        <v>-0.22091930104372501</v>
      </c>
      <c r="N17">
        <v>5.9931161649751097E-2</v>
      </c>
      <c r="O17">
        <v>-0.22091930104372501</v>
      </c>
    </row>
    <row r="18" spans="1:15" x14ac:dyDescent="0.45">
      <c r="A18">
        <v>2024</v>
      </c>
      <c r="B18" t="s">
        <v>27</v>
      </c>
      <c r="C18" t="str">
        <f>_xlfn.CONCAT(B18,A18)</f>
        <v>BYU2024</v>
      </c>
      <c r="D18">
        <v>202.7</v>
      </c>
      <c r="F18">
        <v>0.51673202614379099</v>
      </c>
      <c r="H18">
        <v>576.25</v>
      </c>
      <c r="I18">
        <v>-0.58401034776752703</v>
      </c>
      <c r="J18">
        <v>-1.55209577062478</v>
      </c>
      <c r="L18">
        <v>1364</v>
      </c>
      <c r="M18">
        <v>0.61412221285152302</v>
      </c>
      <c r="N18">
        <v>2.3409767602215901</v>
      </c>
      <c r="O18">
        <v>0.61412221285152302</v>
      </c>
    </row>
    <row r="19" spans="1:15" x14ac:dyDescent="0.45">
      <c r="A19">
        <v>2024</v>
      </c>
      <c r="B19" t="s">
        <v>28</v>
      </c>
      <c r="C19" t="str">
        <f>_xlfn.CONCAT(B19,A19)</f>
        <v>California2024</v>
      </c>
      <c r="D19">
        <v>190.2</v>
      </c>
      <c r="F19">
        <v>0.31130434782608701</v>
      </c>
      <c r="H19">
        <v>681.14</v>
      </c>
      <c r="I19">
        <v>3.1390556192504602</v>
      </c>
      <c r="J19">
        <v>2.3689882814799299</v>
      </c>
      <c r="L19">
        <v>1475</v>
      </c>
      <c r="M19">
        <v>0.44590272979446299</v>
      </c>
      <c r="N19">
        <v>1.2607559538019899</v>
      </c>
      <c r="O19">
        <v>0.44590272979446299</v>
      </c>
    </row>
    <row r="20" spans="1:15" x14ac:dyDescent="0.45">
      <c r="A20">
        <v>2024</v>
      </c>
      <c r="B20" t="s">
        <v>29</v>
      </c>
      <c r="C20" t="str">
        <f>_xlfn.CONCAT(B20,A20)</f>
        <v>Central Michigan2024</v>
      </c>
      <c r="D20">
        <v>142.13</v>
      </c>
      <c r="F20">
        <v>0.23624999999999999</v>
      </c>
      <c r="H20">
        <v>332.64</v>
      </c>
      <c r="I20">
        <v>-11.315200487995799</v>
      </c>
      <c r="L20">
        <v>1250</v>
      </c>
      <c r="M20">
        <v>-0.20100211424976899</v>
      </c>
      <c r="N20">
        <v>0.86609020672283499</v>
      </c>
      <c r="O20">
        <v>-0.20100211424976899</v>
      </c>
    </row>
    <row r="21" spans="1:15" x14ac:dyDescent="0.45">
      <c r="A21">
        <v>2024</v>
      </c>
      <c r="B21" t="s">
        <v>30</v>
      </c>
      <c r="C21" t="str">
        <f>_xlfn.CONCAT(B21,A21)</f>
        <v>Charlotte2024</v>
      </c>
      <c r="D21">
        <v>169.59</v>
      </c>
      <c r="F21">
        <v>0.52533333333333299</v>
      </c>
      <c r="H21">
        <v>554.96</v>
      </c>
      <c r="I21">
        <v>-12.7022250639437</v>
      </c>
      <c r="J21">
        <v>-12.1716984117417</v>
      </c>
      <c r="L21">
        <v>1055</v>
      </c>
      <c r="M21">
        <v>0.16854244612998201</v>
      </c>
      <c r="N21">
        <v>2.3862058698753499</v>
      </c>
      <c r="O21">
        <v>0.16854244612998201</v>
      </c>
    </row>
    <row r="22" spans="1:15" x14ac:dyDescent="0.45">
      <c r="A22">
        <v>2024</v>
      </c>
      <c r="B22" t="s">
        <v>31</v>
      </c>
      <c r="C22" t="str">
        <f>_xlfn.CONCAT(B22,A22)</f>
        <v>Cincinnati2024</v>
      </c>
      <c r="D22">
        <v>196.87</v>
      </c>
      <c r="F22">
        <v>0.31916666666666699</v>
      </c>
      <c r="H22">
        <v>663.68</v>
      </c>
      <c r="I22">
        <v>-2.7010478584248099</v>
      </c>
      <c r="J22">
        <v>-0.98027101302617703</v>
      </c>
      <c r="L22">
        <v>1342</v>
      </c>
      <c r="M22">
        <v>0.53566464595371099</v>
      </c>
      <c r="N22">
        <v>1.3020991674714</v>
      </c>
      <c r="O22">
        <v>0.53566464595371099</v>
      </c>
    </row>
    <row r="23" spans="1:15" x14ac:dyDescent="0.45">
      <c r="A23">
        <v>2024</v>
      </c>
      <c r="B23" t="s">
        <v>32</v>
      </c>
      <c r="C23" t="str">
        <f>_xlfn.CONCAT(B23,A23)</f>
        <v>Clemson2024</v>
      </c>
      <c r="D23">
        <v>272.19</v>
      </c>
      <c r="F23">
        <v>-0.72</v>
      </c>
      <c r="H23">
        <v>917.88</v>
      </c>
      <c r="I23">
        <v>7.88413969486162</v>
      </c>
      <c r="J23">
        <v>11.028048896544499</v>
      </c>
      <c r="L23">
        <v>1764</v>
      </c>
      <c r="M23">
        <v>1.54928796306233</v>
      </c>
      <c r="N23">
        <v>-4.1622543406035204</v>
      </c>
      <c r="O23">
        <v>1.54928796306233</v>
      </c>
    </row>
    <row r="24" spans="1:15" x14ac:dyDescent="0.45">
      <c r="A24">
        <v>2024</v>
      </c>
      <c r="B24" t="s">
        <v>33</v>
      </c>
      <c r="C24" t="str">
        <f>_xlfn.CONCAT(B24,A24)</f>
        <v>Coastal Carolina2024</v>
      </c>
      <c r="D24">
        <v>169.22</v>
      </c>
      <c r="F24">
        <v>0.21662835249042101</v>
      </c>
      <c r="H24">
        <v>515.69000000000005</v>
      </c>
      <c r="I24">
        <v>-0.657011641238468</v>
      </c>
      <c r="L24">
        <v>1423</v>
      </c>
      <c r="M24">
        <v>0.163563149431492</v>
      </c>
      <c r="N24">
        <v>0.76291174474704504</v>
      </c>
      <c r="O24">
        <v>0.163563149431492</v>
      </c>
    </row>
    <row r="25" spans="1:15" x14ac:dyDescent="0.45">
      <c r="A25">
        <v>2024</v>
      </c>
      <c r="B25" t="s">
        <v>34</v>
      </c>
      <c r="C25" t="str">
        <f>_xlfn.CONCAT(B25,A25)</f>
        <v>Colorado2024</v>
      </c>
      <c r="D25">
        <v>165.05</v>
      </c>
      <c r="F25">
        <v>0.245365853658537</v>
      </c>
      <c r="H25">
        <v>711.87</v>
      </c>
      <c r="I25">
        <v>0.58401034776752703</v>
      </c>
      <c r="J25">
        <v>-1.6337850217103</v>
      </c>
      <c r="L25">
        <v>1237</v>
      </c>
      <c r="M25">
        <v>0.107445129883657</v>
      </c>
      <c r="N25">
        <v>0.914025007285583</v>
      </c>
      <c r="O25">
        <v>0.107445129883657</v>
      </c>
    </row>
    <row r="26" spans="1:15" x14ac:dyDescent="0.45">
      <c r="A26">
        <v>2024</v>
      </c>
      <c r="B26" t="s">
        <v>35</v>
      </c>
      <c r="C26" t="str">
        <f>_xlfn.CONCAT(B26,A26)</f>
        <v>Colorado State2024</v>
      </c>
      <c r="D26">
        <v>172.05</v>
      </c>
      <c r="F26">
        <v>0.23368421052631599</v>
      </c>
      <c r="H26">
        <v>413.96</v>
      </c>
      <c r="I26">
        <v>-6.4241138254427996</v>
      </c>
      <c r="L26">
        <v>1276</v>
      </c>
      <c r="M26">
        <v>0.20164804039561099</v>
      </c>
      <c r="N26">
        <v>0.852598260569018</v>
      </c>
      <c r="O26">
        <v>0.20164804039561099</v>
      </c>
    </row>
    <row r="27" spans="1:15" x14ac:dyDescent="0.45">
      <c r="A27">
        <v>2024</v>
      </c>
      <c r="B27" t="s">
        <v>36</v>
      </c>
      <c r="C27" t="str">
        <f>_xlfn.CONCAT(B27,A27)</f>
        <v>Connecticut2024</v>
      </c>
      <c r="D27">
        <v>133.58000000000001</v>
      </c>
      <c r="F27">
        <v>0.31533333333333302</v>
      </c>
      <c r="H27">
        <v>484.94</v>
      </c>
      <c r="I27">
        <v>-9.8551746185770206</v>
      </c>
      <c r="L27">
        <v>1096</v>
      </c>
      <c r="M27">
        <v>-0.31606424066079802</v>
      </c>
      <c r="N27">
        <v>1.2819419692860301</v>
      </c>
      <c r="O27">
        <v>-0.31606424066079802</v>
      </c>
    </row>
    <row r="28" spans="1:15" x14ac:dyDescent="0.45">
      <c r="A28">
        <v>2024</v>
      </c>
      <c r="B28" t="s">
        <v>37</v>
      </c>
      <c r="C28" t="str">
        <f>_xlfn.CONCAT(B28,A28)</f>
        <v>Duke2024</v>
      </c>
      <c r="D28">
        <v>183.9</v>
      </c>
      <c r="F28">
        <v>0.42944444444444402</v>
      </c>
      <c r="H28">
        <v>620.9</v>
      </c>
      <c r="I28">
        <v>7.1541267601522103</v>
      </c>
      <c r="J28">
        <v>7.2703433466108196</v>
      </c>
      <c r="L28">
        <v>1654</v>
      </c>
      <c r="M28">
        <v>0.361120110333705</v>
      </c>
      <c r="N28">
        <v>1.8819837819342999</v>
      </c>
      <c r="O28">
        <v>0.361120110333705</v>
      </c>
    </row>
    <row r="29" spans="1:15" x14ac:dyDescent="0.45">
      <c r="A29">
        <v>2024</v>
      </c>
      <c r="B29" t="s">
        <v>38</v>
      </c>
      <c r="C29" t="str">
        <f>_xlfn.CONCAT(B29,A29)</f>
        <v>East Carolina2024</v>
      </c>
      <c r="D29">
        <v>171.38</v>
      </c>
      <c r="F29">
        <v>0.51821746880570396</v>
      </c>
      <c r="H29">
        <v>563.94000000000005</v>
      </c>
      <c r="I29">
        <v>-6.71611899932656</v>
      </c>
      <c r="J29">
        <v>-6.4534508357556701</v>
      </c>
      <c r="L29">
        <v>1356</v>
      </c>
      <c r="M29">
        <v>0.192631476103752</v>
      </c>
      <c r="N29">
        <v>2.3487878112118099</v>
      </c>
      <c r="O29">
        <v>0.192631476103752</v>
      </c>
    </row>
    <row r="30" spans="1:15" x14ac:dyDescent="0.45">
      <c r="A30">
        <v>2024</v>
      </c>
      <c r="B30" t="s">
        <v>39</v>
      </c>
      <c r="C30" t="str">
        <f>_xlfn.CONCAT(B30,A30)</f>
        <v>Eastern Michigan2024</v>
      </c>
      <c r="D30">
        <v>156.11000000000001</v>
      </c>
      <c r="F30">
        <v>0.40285714285714302</v>
      </c>
      <c r="H30">
        <v>377.07</v>
      </c>
      <c r="I30">
        <v>-12.337218596589</v>
      </c>
      <c r="L30">
        <v>1181</v>
      </c>
      <c r="M30">
        <v>-1.28654443987525E-2</v>
      </c>
      <c r="N30">
        <v>1.74217712785365</v>
      </c>
      <c r="O30">
        <v>-1.28654443987525E-2</v>
      </c>
    </row>
    <row r="31" spans="1:15" x14ac:dyDescent="0.45">
      <c r="A31">
        <v>2024</v>
      </c>
      <c r="B31" t="s">
        <v>40</v>
      </c>
      <c r="C31" t="str">
        <f>_xlfn.CONCAT(B31,A31)</f>
        <v>Florida2024</v>
      </c>
      <c r="D31">
        <v>268.25</v>
      </c>
      <c r="F31">
        <v>0.20614492753623201</v>
      </c>
      <c r="H31">
        <v>845.29</v>
      </c>
      <c r="I31">
        <v>2.1900388041282302</v>
      </c>
      <c r="J31">
        <v>5.2281120694729504</v>
      </c>
      <c r="L31">
        <v>1594</v>
      </c>
      <c r="M31">
        <v>1.4962651820027499</v>
      </c>
      <c r="N31">
        <v>0.70778570793062301</v>
      </c>
      <c r="O31">
        <v>1.4962651820027499</v>
      </c>
    </row>
    <row r="32" spans="1:15" x14ac:dyDescent="0.45">
      <c r="A32">
        <v>2024</v>
      </c>
      <c r="B32" t="s">
        <v>41</v>
      </c>
      <c r="C32" t="str">
        <f>_xlfn.CONCAT(B32,A32)</f>
        <v>Florida Atlantic2024</v>
      </c>
      <c r="D32">
        <v>166.84</v>
      </c>
      <c r="F32">
        <v>0.41123529411764698</v>
      </c>
      <c r="H32">
        <v>582.59</v>
      </c>
      <c r="I32">
        <v>-7.1541267601522103</v>
      </c>
      <c r="L32">
        <v>1383</v>
      </c>
      <c r="M32">
        <v>0.131534159857428</v>
      </c>
      <c r="N32">
        <v>1.7862327944758001</v>
      </c>
      <c r="O32">
        <v>0.131534159857428</v>
      </c>
    </row>
    <row r="33" spans="1:15" x14ac:dyDescent="0.45">
      <c r="A33">
        <v>2024</v>
      </c>
      <c r="B33" t="s">
        <v>42</v>
      </c>
      <c r="C33" t="str">
        <f>_xlfn.CONCAT(B33,A33)</f>
        <v>Florida International2024</v>
      </c>
      <c r="D33">
        <v>141.29</v>
      </c>
      <c r="F33">
        <v>0.47762500000000002</v>
      </c>
      <c r="H33">
        <v>487.5</v>
      </c>
      <c r="I33">
        <v>-14.1622509333625</v>
      </c>
      <c r="L33">
        <v>997</v>
      </c>
      <c r="M33">
        <v>-0.212306463511204</v>
      </c>
      <c r="N33">
        <v>2.13533639245972</v>
      </c>
      <c r="O33">
        <v>-0.212306463511204</v>
      </c>
    </row>
    <row r="34" spans="1:15" x14ac:dyDescent="0.45">
      <c r="A34">
        <v>2024</v>
      </c>
      <c r="B34" t="s">
        <v>43</v>
      </c>
      <c r="C34" t="str">
        <f>_xlfn.CONCAT(B34,A34)</f>
        <v>Florida State2024</v>
      </c>
      <c r="D34">
        <v>271.76</v>
      </c>
      <c r="F34">
        <v>0.16984520123839</v>
      </c>
      <c r="H34">
        <v>765.33</v>
      </c>
      <c r="I34">
        <v>14.308253520304399</v>
      </c>
      <c r="L34">
        <v>1789</v>
      </c>
      <c r="M34">
        <v>1.5435012128451699</v>
      </c>
      <c r="N34">
        <v>0.51690724434976798</v>
      </c>
      <c r="O34">
        <v>1.5435012128451699</v>
      </c>
    </row>
    <row r="35" spans="1:15" x14ac:dyDescent="0.45">
      <c r="A35">
        <v>2024</v>
      </c>
      <c r="B35" t="s">
        <v>44</v>
      </c>
      <c r="C35" t="str">
        <f>_xlfn.CONCAT(B35,A35)</f>
        <v>Fresno State2024</v>
      </c>
      <c r="D35">
        <v>160.65</v>
      </c>
      <c r="F35">
        <v>0.62441558441558398</v>
      </c>
      <c r="H35">
        <v>555.29999999999995</v>
      </c>
      <c r="I35">
        <v>-2.3360413910701099</v>
      </c>
      <c r="L35">
        <v>1588</v>
      </c>
      <c r="M35">
        <v>4.82318718475718E-2</v>
      </c>
      <c r="N35">
        <v>2.90721993206229</v>
      </c>
      <c r="O35">
        <v>4.82318718475718E-2</v>
      </c>
    </row>
    <row r="36" spans="1:15" x14ac:dyDescent="0.45">
      <c r="A36">
        <v>2024</v>
      </c>
      <c r="B36" t="s">
        <v>45</v>
      </c>
      <c r="C36" t="str">
        <f>_xlfn.CONCAT(B36,A36)</f>
        <v>Georgia2024</v>
      </c>
      <c r="D36">
        <v>317.05</v>
      </c>
      <c r="F36">
        <v>1.8601398601398599E-2</v>
      </c>
      <c r="H36">
        <v>977.87</v>
      </c>
      <c r="I36">
        <v>15.111267748484799</v>
      </c>
      <c r="J36">
        <v>21.811030039832399</v>
      </c>
      <c r="L36">
        <v>2273</v>
      </c>
      <c r="M36">
        <v>2.1529940438575101</v>
      </c>
      <c r="N36">
        <v>-0.27839309584016098</v>
      </c>
      <c r="O36">
        <v>2.1529940438575101</v>
      </c>
    </row>
    <row r="37" spans="1:15" x14ac:dyDescent="0.45">
      <c r="A37">
        <v>2024</v>
      </c>
      <c r="B37" t="s">
        <v>46</v>
      </c>
      <c r="C37" t="str">
        <f>_xlfn.CONCAT(B37,A37)</f>
        <v>Georgia Southern2024</v>
      </c>
      <c r="D37">
        <v>156.6</v>
      </c>
      <c r="F37">
        <v>0.42131578947368398</v>
      </c>
      <c r="H37">
        <v>416.69</v>
      </c>
      <c r="I37">
        <v>-6.2781112385009203</v>
      </c>
      <c r="L37">
        <v>1326</v>
      </c>
      <c r="M37">
        <v>-6.2712406629159504E-3</v>
      </c>
      <c r="N37">
        <v>1.83924006648404</v>
      </c>
      <c r="O37">
        <v>-6.2712406629159504E-3</v>
      </c>
    </row>
    <row r="38" spans="1:15" x14ac:dyDescent="0.45">
      <c r="A38">
        <v>2024</v>
      </c>
      <c r="B38" t="s">
        <v>47</v>
      </c>
      <c r="C38" t="str">
        <f>_xlfn.CONCAT(B38,A38)</f>
        <v>Georgia State2024</v>
      </c>
      <c r="D38">
        <v>126.1</v>
      </c>
      <c r="F38">
        <v>0.52188804554079704</v>
      </c>
      <c r="H38">
        <v>499.67</v>
      </c>
      <c r="I38">
        <v>-5.6210995972624502</v>
      </c>
      <c r="L38">
        <v>1375</v>
      </c>
      <c r="M38">
        <v>-0.41672677932214403</v>
      </c>
      <c r="N38">
        <v>2.36808917017802</v>
      </c>
      <c r="O38">
        <v>-0.41672677932214403</v>
      </c>
    </row>
    <row r="39" spans="1:15" x14ac:dyDescent="0.45">
      <c r="A39">
        <v>2024</v>
      </c>
      <c r="B39" t="s">
        <v>48</v>
      </c>
      <c r="C39" t="str">
        <f>_xlfn.CONCAT(B39,A39)</f>
        <v>Georgia Tech2024</v>
      </c>
      <c r="D39">
        <v>214</v>
      </c>
      <c r="F39">
        <v>0.30348484848484802</v>
      </c>
      <c r="H39">
        <v>710.85</v>
      </c>
      <c r="I39">
        <v>1.53302716288976</v>
      </c>
      <c r="J39">
        <v>3.3492592945061102</v>
      </c>
      <c r="L39">
        <v>1496</v>
      </c>
      <c r="M39">
        <v>0.76619262553510603</v>
      </c>
      <c r="N39">
        <v>1.21963790216765</v>
      </c>
      <c r="O39">
        <v>0.76619262553510603</v>
      </c>
    </row>
    <row r="40" spans="1:15" x14ac:dyDescent="0.45">
      <c r="A40">
        <v>2024</v>
      </c>
      <c r="B40" t="s">
        <v>49</v>
      </c>
      <c r="C40" t="str">
        <f>_xlfn.CONCAT(B40,A40)</f>
        <v>Hawai'i2024</v>
      </c>
      <c r="D40">
        <v>137.6</v>
      </c>
      <c r="F40">
        <v>0.487575757575758</v>
      </c>
      <c r="H40">
        <v>407.77</v>
      </c>
      <c r="I40">
        <v>-9.2711642708094892</v>
      </c>
      <c r="J40">
        <v>-12.253387662827199</v>
      </c>
      <c r="L40">
        <v>1091</v>
      </c>
      <c r="M40">
        <v>-0.26196485490964799</v>
      </c>
      <c r="N40">
        <v>2.1876614513855599</v>
      </c>
      <c r="O40">
        <v>-0.26196485490964799</v>
      </c>
    </row>
    <row r="41" spans="1:15" x14ac:dyDescent="0.45">
      <c r="A41">
        <v>2024</v>
      </c>
      <c r="B41" t="s">
        <v>50</v>
      </c>
      <c r="C41" t="str">
        <f>_xlfn.CONCAT(B41,A41)</f>
        <v>Houston2024</v>
      </c>
      <c r="D41">
        <v>184</v>
      </c>
      <c r="F41">
        <v>0.30826797385620902</v>
      </c>
      <c r="H41">
        <v>670.25</v>
      </c>
      <c r="I41">
        <v>-2.40904268454105</v>
      </c>
      <c r="J41">
        <v>-1.7154742727958101</v>
      </c>
      <c r="L41">
        <v>1421</v>
      </c>
      <c r="M41">
        <v>0.36246586619816101</v>
      </c>
      <c r="N41">
        <v>1.2447894863561499</v>
      </c>
      <c r="O41">
        <v>0.36246586619816101</v>
      </c>
    </row>
    <row r="42" spans="1:15" x14ac:dyDescent="0.45">
      <c r="A42">
        <v>2024</v>
      </c>
      <c r="B42" t="s">
        <v>51</v>
      </c>
      <c r="C42" t="str">
        <f>_xlfn.CONCAT(B42,A42)</f>
        <v>Illinois2024</v>
      </c>
      <c r="D42">
        <v>198.84</v>
      </c>
      <c r="F42">
        <v>0.36958333333333299</v>
      </c>
      <c r="H42">
        <v>630.95000000000005</v>
      </c>
      <c r="I42">
        <v>-1.67902974983164</v>
      </c>
      <c r="J42">
        <v>0.40844625542757401</v>
      </c>
      <c r="L42">
        <v>1504</v>
      </c>
      <c r="M42">
        <v>0.56217603648350301</v>
      </c>
      <c r="N42">
        <v>1.5672101436049399</v>
      </c>
      <c r="O42">
        <v>0.56217603648350301</v>
      </c>
    </row>
    <row r="43" spans="1:15" x14ac:dyDescent="0.45">
      <c r="A43">
        <v>2024</v>
      </c>
      <c r="B43" t="s">
        <v>52</v>
      </c>
      <c r="C43" t="str">
        <f>_xlfn.CONCAT(B43,A43)</f>
        <v>Indiana2024</v>
      </c>
      <c r="D43">
        <v>179.89</v>
      </c>
      <c r="F43">
        <v>0.16509523809523799</v>
      </c>
      <c r="H43">
        <v>677.57</v>
      </c>
      <c r="I43">
        <v>-2.5550452714829301</v>
      </c>
      <c r="J43">
        <v>-2.2056097793089</v>
      </c>
      <c r="L43">
        <v>1343</v>
      </c>
      <c r="M43">
        <v>0.307155300168999</v>
      </c>
      <c r="N43">
        <v>0.491930040406375</v>
      </c>
      <c r="O43">
        <v>0.307155300168999</v>
      </c>
    </row>
    <row r="44" spans="1:15" x14ac:dyDescent="0.45">
      <c r="A44">
        <v>2024</v>
      </c>
      <c r="B44" t="s">
        <v>53</v>
      </c>
      <c r="C44" t="str">
        <f>_xlfn.CONCAT(B44,A44)</f>
        <v>Iowa2024</v>
      </c>
      <c r="D44">
        <v>215.41</v>
      </c>
      <c r="F44">
        <v>7.1666666666666698E-2</v>
      </c>
      <c r="H44">
        <v>692.62</v>
      </c>
      <c r="I44">
        <v>4.1610737278436298</v>
      </c>
      <c r="J44">
        <v>3.8393948010191901</v>
      </c>
      <c r="L44">
        <v>1575</v>
      </c>
      <c r="M44">
        <v>0.78516778322394298</v>
      </c>
      <c r="N44">
        <v>6.4528463398466401E-4</v>
      </c>
      <c r="O44">
        <v>0.78516778322394298</v>
      </c>
    </row>
    <row r="45" spans="1:15" x14ac:dyDescent="0.45">
      <c r="A45">
        <v>2024</v>
      </c>
      <c r="B45" t="s">
        <v>54</v>
      </c>
      <c r="C45" t="str">
        <f>_xlfn.CONCAT(B45,A45)</f>
        <v>Iowa State2024</v>
      </c>
      <c r="D45">
        <v>192.29</v>
      </c>
      <c r="F45">
        <v>0.39369047619047598</v>
      </c>
      <c r="H45">
        <v>638.87</v>
      </c>
      <c r="I45">
        <v>6.5701164123846798</v>
      </c>
      <c r="J45">
        <v>6.3717615846701499</v>
      </c>
      <c r="L45">
        <v>1669</v>
      </c>
      <c r="M45">
        <v>0.47402902736160302</v>
      </c>
      <c r="N45">
        <v>1.6939751321930001</v>
      </c>
      <c r="O45">
        <v>0.47402902736160302</v>
      </c>
    </row>
    <row r="46" spans="1:15" x14ac:dyDescent="0.45">
      <c r="A46">
        <v>2024</v>
      </c>
      <c r="B46" t="s">
        <v>156</v>
      </c>
      <c r="C46" t="str">
        <f>_xlfn.CONCAT(B46,A46)</f>
        <v>Jacksonville State2024</v>
      </c>
      <c r="D46">
        <v>110.7</v>
      </c>
      <c r="F46">
        <v>-9.2481203007518706E-2</v>
      </c>
      <c r="H46">
        <v>227.27</v>
      </c>
      <c r="I46">
        <v>-0.87601552165129104</v>
      </c>
      <c r="L46">
        <v>1558</v>
      </c>
      <c r="M46">
        <v>-0.62397318244844202</v>
      </c>
      <c r="N46">
        <v>-0.86250979555574403</v>
      </c>
      <c r="O46">
        <v>-0.62397318244844202</v>
      </c>
    </row>
    <row r="47" spans="1:15" x14ac:dyDescent="0.45">
      <c r="A47">
        <v>2024</v>
      </c>
      <c r="B47" t="s">
        <v>55</v>
      </c>
      <c r="C47" t="str">
        <f>_xlfn.CONCAT(B47,A47)</f>
        <v>James Madison2024</v>
      </c>
      <c r="D47">
        <v>141.41</v>
      </c>
      <c r="F47">
        <v>-4.8695652173913001E-2</v>
      </c>
      <c r="H47">
        <v>196.53</v>
      </c>
      <c r="I47">
        <v>5.84010347767527</v>
      </c>
      <c r="J47">
        <v>4.6562873118743404</v>
      </c>
      <c r="L47">
        <v>1787</v>
      </c>
      <c r="M47">
        <v>-0.21069155647385601</v>
      </c>
      <c r="N47">
        <v>-0.63226787577970001</v>
      </c>
      <c r="O47">
        <v>-0.21069155647385601</v>
      </c>
    </row>
    <row r="48" spans="1:15" x14ac:dyDescent="0.45">
      <c r="A48">
        <v>2024</v>
      </c>
      <c r="B48" t="s">
        <v>56</v>
      </c>
      <c r="C48" t="str">
        <f>_xlfn.CONCAT(B48,A48)</f>
        <v>Kansas2024</v>
      </c>
      <c r="D48">
        <v>203</v>
      </c>
      <c r="F48">
        <v>0.52874125874125899</v>
      </c>
      <c r="H48">
        <v>632.67999999999995</v>
      </c>
      <c r="I48">
        <v>8.0301422818034993</v>
      </c>
      <c r="J48">
        <v>7.3520325976963301</v>
      </c>
      <c r="L48">
        <v>1679</v>
      </c>
      <c r="M48">
        <v>0.61815948044489299</v>
      </c>
      <c r="N48">
        <v>2.4041261032271302</v>
      </c>
      <c r="O48">
        <v>0.61815948044489299</v>
      </c>
    </row>
    <row r="49" spans="1:15" x14ac:dyDescent="0.45">
      <c r="A49">
        <v>2024</v>
      </c>
      <c r="B49" t="s">
        <v>57</v>
      </c>
      <c r="C49" t="str">
        <f>_xlfn.CONCAT(B49,A49)</f>
        <v>Kansas State2024</v>
      </c>
      <c r="D49">
        <v>187.58</v>
      </c>
      <c r="F49">
        <v>0.189352941176471</v>
      </c>
      <c r="H49">
        <v>616</v>
      </c>
      <c r="I49">
        <v>14.308253520304399</v>
      </c>
      <c r="L49">
        <v>1942</v>
      </c>
      <c r="M49">
        <v>0.410643926145703</v>
      </c>
      <c r="N49">
        <v>0.61948673480551397</v>
      </c>
      <c r="O49">
        <v>0.410643926145703</v>
      </c>
    </row>
    <row r="50" spans="1:15" x14ac:dyDescent="0.45">
      <c r="A50">
        <v>2024</v>
      </c>
      <c r="B50" t="s">
        <v>158</v>
      </c>
      <c r="C50" t="str">
        <f>_xlfn.CONCAT(B50,A50)</f>
        <v>Kennesaw State2024</v>
      </c>
      <c r="D50">
        <v>83.66</v>
      </c>
      <c r="F50">
        <v>-0.18566666666666701</v>
      </c>
      <c r="H50">
        <v>58.84</v>
      </c>
      <c r="I50">
        <v>-22.3383958021079</v>
      </c>
      <c r="M50">
        <v>-0.98786556819747595</v>
      </c>
      <c r="N50">
        <v>-1.35251619354848</v>
      </c>
      <c r="O50">
        <v>-0.98786556819747595</v>
      </c>
    </row>
    <row r="51" spans="1:15" x14ac:dyDescent="0.45">
      <c r="A51">
        <v>2024</v>
      </c>
      <c r="B51" t="s">
        <v>58</v>
      </c>
      <c r="C51" t="str">
        <f>_xlfn.CONCAT(B51,A51)</f>
        <v>Kent State2024</v>
      </c>
      <c r="D51">
        <v>151.54</v>
      </c>
      <c r="F51">
        <v>0.41698529411764701</v>
      </c>
      <c r="H51">
        <v>373.33</v>
      </c>
      <c r="I51">
        <v>-19.710349237153999</v>
      </c>
      <c r="J51">
        <v>-19.605420260523498</v>
      </c>
      <c r="L51">
        <v>987</v>
      </c>
      <c r="M51">
        <v>-7.4366487404414094E-2</v>
      </c>
      <c r="N51">
        <v>1.8164685917538399</v>
      </c>
      <c r="O51">
        <v>-7.4366487404414094E-2</v>
      </c>
    </row>
    <row r="52" spans="1:15" x14ac:dyDescent="0.45">
      <c r="A52">
        <v>2024</v>
      </c>
      <c r="B52" t="s">
        <v>59</v>
      </c>
      <c r="C52" t="str">
        <f>_xlfn.CONCAT(B52,A52)</f>
        <v>Kentucky2024</v>
      </c>
      <c r="D52">
        <v>236.86</v>
      </c>
      <c r="F52">
        <v>0.36137681159420298</v>
      </c>
      <c r="H52">
        <v>740.54</v>
      </c>
      <c r="I52">
        <v>3.8690685539598699</v>
      </c>
      <c r="J52">
        <v>6.3717615846701499</v>
      </c>
      <c r="L52">
        <v>1641</v>
      </c>
      <c r="M52">
        <v>1.07383241614986</v>
      </c>
      <c r="N52">
        <v>1.52405697357674</v>
      </c>
      <c r="O52">
        <v>1.07383241614986</v>
      </c>
    </row>
    <row r="53" spans="1:15" x14ac:dyDescent="0.45">
      <c r="A53">
        <v>2024</v>
      </c>
      <c r="B53" t="s">
        <v>60</v>
      </c>
      <c r="C53" t="str">
        <f>_xlfn.CONCAT(B53,A53)</f>
        <v>Liberty2024</v>
      </c>
      <c r="D53">
        <v>142.69</v>
      </c>
      <c r="F53">
        <v>0.211666666666667</v>
      </c>
      <c r="H53">
        <v>330.29</v>
      </c>
      <c r="I53">
        <v>5.3290944233786801</v>
      </c>
      <c r="J53">
        <v>1.9605420260523501</v>
      </c>
      <c r="L53">
        <v>1609</v>
      </c>
      <c r="M53">
        <v>-0.19346588140881299</v>
      </c>
      <c r="N53">
        <v>0.73682121836019698</v>
      </c>
      <c r="O53">
        <v>-0.19346588140881299</v>
      </c>
    </row>
    <row r="54" spans="1:15" x14ac:dyDescent="0.45">
      <c r="A54">
        <v>2024</v>
      </c>
      <c r="B54" t="s">
        <v>61</v>
      </c>
      <c r="C54" t="str">
        <f>_xlfn.CONCAT(B54,A54)</f>
        <v>Louisiana2024</v>
      </c>
      <c r="D54">
        <v>137.49</v>
      </c>
      <c r="F54">
        <v>0.315</v>
      </c>
      <c r="H54">
        <v>475.45</v>
      </c>
      <c r="I54">
        <v>-4.30707631478551</v>
      </c>
      <c r="J54">
        <v>-4.00277330319022</v>
      </c>
      <c r="L54">
        <v>1494</v>
      </c>
      <c r="M54">
        <v>-0.26344518636054998</v>
      </c>
      <c r="N54">
        <v>1.2801891694438301</v>
      </c>
      <c r="O54">
        <v>-0.26344518636054998</v>
      </c>
    </row>
    <row r="55" spans="1:15" x14ac:dyDescent="0.45">
      <c r="A55">
        <v>2024</v>
      </c>
      <c r="B55" t="s">
        <v>62</v>
      </c>
      <c r="C55" t="str">
        <f>_xlfn.CONCAT(B55,A55)</f>
        <v>Louisiana Monroe2024</v>
      </c>
      <c r="D55">
        <v>138.75</v>
      </c>
      <c r="F55">
        <v>0.26224999999999998</v>
      </c>
      <c r="H55">
        <v>336.22</v>
      </c>
      <c r="I55">
        <v>-12.483221183530899</v>
      </c>
      <c r="L55">
        <v>985</v>
      </c>
      <c r="M55">
        <v>-0.24648866246839801</v>
      </c>
      <c r="N55">
        <v>1.0028085944148499</v>
      </c>
      <c r="O55">
        <v>-0.24648866246839801</v>
      </c>
    </row>
    <row r="56" spans="1:15" x14ac:dyDescent="0.45">
      <c r="A56">
        <v>2024</v>
      </c>
      <c r="B56" t="s">
        <v>63</v>
      </c>
      <c r="C56" t="str">
        <f>_xlfn.CONCAT(B56,A56)</f>
        <v>Louisiana Tech2024</v>
      </c>
      <c r="D56">
        <v>139.16</v>
      </c>
      <c r="F56">
        <v>0.28659090909090901</v>
      </c>
      <c r="H56">
        <v>433.72</v>
      </c>
      <c r="I56">
        <v>-10.5121862598155</v>
      </c>
      <c r="J56">
        <v>-12.7435231693403</v>
      </c>
      <c r="L56">
        <v>1119</v>
      </c>
      <c r="M56">
        <v>-0.240971063424127</v>
      </c>
      <c r="N56">
        <v>1.1308028192558801</v>
      </c>
      <c r="O56">
        <v>-0.240971063424127</v>
      </c>
    </row>
    <row r="57" spans="1:15" x14ac:dyDescent="0.45">
      <c r="A57">
        <v>2024</v>
      </c>
      <c r="B57" t="s">
        <v>64</v>
      </c>
      <c r="C57" t="str">
        <f>_xlfn.CONCAT(B57,A57)</f>
        <v>Louisville2024</v>
      </c>
      <c r="D57">
        <v>186.52</v>
      </c>
      <c r="F57">
        <v>7.7721674876847294E-2</v>
      </c>
      <c r="H57">
        <v>744.16</v>
      </c>
      <c r="I57">
        <v>9.1981629773385496</v>
      </c>
      <c r="J57">
        <v>8.9041283683211105</v>
      </c>
      <c r="L57">
        <v>1688</v>
      </c>
      <c r="M57">
        <v>0.396378913982464</v>
      </c>
      <c r="N57">
        <v>3.2484936940053499E-2</v>
      </c>
      <c r="O57">
        <v>0.396378913982464</v>
      </c>
    </row>
    <row r="58" spans="1:15" x14ac:dyDescent="0.45">
      <c r="A58">
        <v>2024</v>
      </c>
      <c r="B58" t="s">
        <v>65</v>
      </c>
      <c r="C58" t="str">
        <f>_xlfn.CONCAT(B58,A58)</f>
        <v>LSU2024</v>
      </c>
      <c r="D58">
        <v>278.75</v>
      </c>
      <c r="F58">
        <v>8.5407407407407501E-2</v>
      </c>
      <c r="H58">
        <v>899.31</v>
      </c>
      <c r="I58">
        <v>12.483221183530899</v>
      </c>
      <c r="J58">
        <v>16.174471714931901</v>
      </c>
      <c r="L58">
        <v>1985</v>
      </c>
      <c r="M58">
        <v>1.63756954777068</v>
      </c>
      <c r="N58">
        <v>7.2899589240446705E-2</v>
      </c>
      <c r="O58">
        <v>1.63756954777068</v>
      </c>
    </row>
    <row r="59" spans="1:15" x14ac:dyDescent="0.45">
      <c r="A59">
        <v>2024</v>
      </c>
      <c r="B59" t="s">
        <v>66</v>
      </c>
      <c r="C59" t="str">
        <f>_xlfn.CONCAT(B59,A59)</f>
        <v>Marshall2024</v>
      </c>
      <c r="D59">
        <v>145.69</v>
      </c>
      <c r="F59">
        <v>0.32387445887445898</v>
      </c>
      <c r="H59">
        <v>478.59</v>
      </c>
      <c r="I59">
        <v>-5.4750970103205701</v>
      </c>
      <c r="J59">
        <v>-5.0647335673019196</v>
      </c>
      <c r="L59">
        <v>1360</v>
      </c>
      <c r="M59">
        <v>-0.15309320547511801</v>
      </c>
      <c r="N59">
        <v>1.32685461978826</v>
      </c>
      <c r="O59">
        <v>-0.15309320547511801</v>
      </c>
    </row>
    <row r="60" spans="1:15" x14ac:dyDescent="0.45">
      <c r="A60">
        <v>2024</v>
      </c>
      <c r="B60" t="s">
        <v>67</v>
      </c>
      <c r="C60" t="str">
        <f>_xlfn.CONCAT(B60,A60)</f>
        <v>Maryland2024</v>
      </c>
      <c r="D60">
        <v>209.92</v>
      </c>
      <c r="F60">
        <v>0.115096153846154</v>
      </c>
      <c r="H60">
        <v>685.75</v>
      </c>
      <c r="I60">
        <v>6.1321086515590304</v>
      </c>
      <c r="J60">
        <v>7.4337218487818504</v>
      </c>
      <c r="L60">
        <v>1695</v>
      </c>
      <c r="M60">
        <v>0.71128578626528105</v>
      </c>
      <c r="N60">
        <v>0.22901487945976701</v>
      </c>
      <c r="O60">
        <v>0.71128578626528105</v>
      </c>
    </row>
    <row r="61" spans="1:15" x14ac:dyDescent="0.45">
      <c r="A61">
        <v>2024</v>
      </c>
      <c r="B61" t="s">
        <v>68</v>
      </c>
      <c r="C61" t="str">
        <f>_xlfn.CONCAT(B61,A61)</f>
        <v>Memphis2024</v>
      </c>
      <c r="D61">
        <v>176.2</v>
      </c>
      <c r="F61">
        <v>0.48199999999999998</v>
      </c>
      <c r="H61">
        <v>626.86</v>
      </c>
      <c r="I61">
        <v>1.31402328247694</v>
      </c>
      <c r="J61">
        <v>3.10419154124956</v>
      </c>
      <c r="L61">
        <v>1604</v>
      </c>
      <c r="M61">
        <v>0.25749690877055498</v>
      </c>
      <c r="N61">
        <v>2.15834189038867</v>
      </c>
      <c r="O61">
        <v>0.25749690877055498</v>
      </c>
    </row>
    <row r="62" spans="1:15" x14ac:dyDescent="0.45">
      <c r="A62">
        <v>2024</v>
      </c>
      <c r="B62" t="s">
        <v>69</v>
      </c>
      <c r="C62" t="str">
        <f>_xlfn.CONCAT(B62,A62)</f>
        <v>Miami2024</v>
      </c>
      <c r="D62">
        <v>291.54000000000002</v>
      </c>
      <c r="F62">
        <v>0.17</v>
      </c>
      <c r="H62">
        <v>860.27</v>
      </c>
      <c r="I62">
        <v>6.4241138254427996</v>
      </c>
      <c r="J62">
        <v>8.2506143596369892</v>
      </c>
      <c r="L62">
        <v>1580</v>
      </c>
      <c r="M62">
        <v>1.8096917228346601</v>
      </c>
      <c r="N62">
        <v>0.51772123808453896</v>
      </c>
      <c r="O62">
        <v>1.8096917228346601</v>
      </c>
    </row>
    <row r="63" spans="1:15" x14ac:dyDescent="0.45">
      <c r="A63">
        <v>2024</v>
      </c>
      <c r="B63" t="s">
        <v>70</v>
      </c>
      <c r="C63" t="str">
        <f>_xlfn.CONCAT(B63,A63)</f>
        <v>Miami (OH)2024</v>
      </c>
      <c r="D63">
        <v>164.93</v>
      </c>
      <c r="F63">
        <v>1.3090909090909E-2</v>
      </c>
      <c r="H63">
        <v>408.16</v>
      </c>
      <c r="I63">
        <v>-0.87601552165129104</v>
      </c>
      <c r="L63">
        <v>1509</v>
      </c>
      <c r="M63">
        <v>0.105830222846309</v>
      </c>
      <c r="N63">
        <v>-0.30736945127354098</v>
      </c>
      <c r="O63">
        <v>0.105830222846309</v>
      </c>
    </row>
    <row r="64" spans="1:15" x14ac:dyDescent="0.45">
      <c r="A64">
        <v>2024</v>
      </c>
      <c r="B64" t="s">
        <v>71</v>
      </c>
      <c r="C64" t="str">
        <f>_xlfn.CONCAT(B64,A64)</f>
        <v>Michigan2024</v>
      </c>
      <c r="D64">
        <v>261.94</v>
      </c>
      <c r="F64">
        <v>0.20084033613445401</v>
      </c>
      <c r="H64">
        <v>850.43</v>
      </c>
      <c r="I64">
        <v>18.9073350089737</v>
      </c>
      <c r="J64">
        <v>23.199747308286199</v>
      </c>
      <c r="L64">
        <v>2210</v>
      </c>
      <c r="M64">
        <v>1.4113479869555401</v>
      </c>
      <c r="N64">
        <v>0.67989204701462302</v>
      </c>
      <c r="O64">
        <v>1.4113479869555401</v>
      </c>
    </row>
    <row r="65" spans="1:15" x14ac:dyDescent="0.45">
      <c r="A65">
        <v>2024</v>
      </c>
      <c r="B65" t="s">
        <v>72</v>
      </c>
      <c r="C65" t="str">
        <f>_xlfn.CONCAT(B65,A65)</f>
        <v>Michigan State2024</v>
      </c>
      <c r="D65">
        <v>203.52</v>
      </c>
      <c r="F65">
        <v>0.312518115942029</v>
      </c>
      <c r="H65">
        <v>747.34</v>
      </c>
      <c r="I65">
        <v>-2.3360413910701099</v>
      </c>
      <c r="L65">
        <v>1338</v>
      </c>
      <c r="M65">
        <v>0.62515741094006705</v>
      </c>
      <c r="N65">
        <v>1.2671384314882801</v>
      </c>
      <c r="O65">
        <v>0.62515741094006705</v>
      </c>
    </row>
    <row r="66" spans="1:15" x14ac:dyDescent="0.45">
      <c r="A66">
        <v>2024</v>
      </c>
      <c r="B66" t="s">
        <v>73</v>
      </c>
      <c r="C66" t="str">
        <f>_xlfn.CONCAT(B66,A66)</f>
        <v>Middle Tennessee2024</v>
      </c>
      <c r="D66">
        <v>131.88</v>
      </c>
      <c r="F66">
        <v>0.24099999999999999</v>
      </c>
      <c r="H66">
        <v>487.98</v>
      </c>
      <c r="I66">
        <v>-5.9131047711462097</v>
      </c>
      <c r="L66">
        <v>1351</v>
      </c>
      <c r="M66">
        <v>-0.33894209035655898</v>
      </c>
      <c r="N66">
        <v>0.89106760447426003</v>
      </c>
      <c r="O66">
        <v>-0.33894209035655898</v>
      </c>
    </row>
    <row r="67" spans="1:15" x14ac:dyDescent="0.45">
      <c r="A67">
        <v>2024</v>
      </c>
      <c r="B67" t="s">
        <v>74</v>
      </c>
      <c r="C67" t="str">
        <f>_xlfn.CONCAT(B67,A67)</f>
        <v>Minnesota2024</v>
      </c>
      <c r="D67">
        <v>211.62</v>
      </c>
      <c r="F67">
        <v>0.54611111111111099</v>
      </c>
      <c r="H67">
        <v>640.46</v>
      </c>
      <c r="I67">
        <v>-1.67902974983164</v>
      </c>
      <c r="J67">
        <v>-0.57182475759860296</v>
      </c>
      <c r="L67">
        <v>1488</v>
      </c>
      <c r="M67">
        <v>0.73416363596104195</v>
      </c>
      <c r="N67">
        <v>2.4954637267061499</v>
      </c>
      <c r="O67">
        <v>0.73416363596104195</v>
      </c>
    </row>
    <row r="68" spans="1:15" x14ac:dyDescent="0.45">
      <c r="A68">
        <v>2024</v>
      </c>
      <c r="B68" t="s">
        <v>75</v>
      </c>
      <c r="C68" t="str">
        <f>_xlfn.CONCAT(B68,A68)</f>
        <v>Mississippi State2024</v>
      </c>
      <c r="D68">
        <v>223.21</v>
      </c>
      <c r="F68">
        <v>0.175740740740741</v>
      </c>
      <c r="H68">
        <v>746.29</v>
      </c>
      <c r="I68">
        <v>-1.2410219890059999</v>
      </c>
      <c r="L68">
        <v>1421</v>
      </c>
      <c r="M68">
        <v>0.89013674065154902</v>
      </c>
      <c r="N68">
        <v>0.54790834647807396</v>
      </c>
      <c r="O68">
        <v>0.89013674065154902</v>
      </c>
    </row>
    <row r="69" spans="1:15" x14ac:dyDescent="0.45">
      <c r="A69">
        <v>2024</v>
      </c>
      <c r="B69" t="s">
        <v>76</v>
      </c>
      <c r="C69" t="str">
        <f>_xlfn.CONCAT(B69,A69)</f>
        <v>Missouri2024</v>
      </c>
      <c r="D69">
        <v>241.93</v>
      </c>
      <c r="F69">
        <v>0.21105263157894699</v>
      </c>
      <c r="H69">
        <v>755.4</v>
      </c>
      <c r="I69">
        <v>10.7311901402283</v>
      </c>
      <c r="J69">
        <v>13.4787264291099</v>
      </c>
      <c r="L69">
        <v>1866</v>
      </c>
      <c r="M69">
        <v>1.1420622384778001</v>
      </c>
      <c r="N69">
        <v>0.73359237654560805</v>
      </c>
      <c r="O69">
        <v>1.1420622384778001</v>
      </c>
    </row>
    <row r="70" spans="1:15" x14ac:dyDescent="0.45">
      <c r="A70">
        <v>2024</v>
      </c>
      <c r="B70" t="s">
        <v>77</v>
      </c>
      <c r="C70" t="str">
        <f>_xlfn.CONCAT(B70,A70)</f>
        <v>Navy2024</v>
      </c>
      <c r="D70">
        <v>37.64</v>
      </c>
      <c r="F70">
        <v>-0.288333333333333</v>
      </c>
      <c r="H70">
        <v>0</v>
      </c>
      <c r="I70">
        <v>-8.3221474556872597</v>
      </c>
      <c r="J70">
        <v>-9.8843993813472899</v>
      </c>
      <c r="L70">
        <v>1302</v>
      </c>
      <c r="M70">
        <v>-1.6071824170203499</v>
      </c>
      <c r="N70">
        <v>-1.8923785449477</v>
      </c>
      <c r="O70">
        <v>-1.6071824170203499</v>
      </c>
    </row>
    <row r="71" spans="1:15" x14ac:dyDescent="0.45">
      <c r="A71">
        <v>2024</v>
      </c>
      <c r="B71" t="s">
        <v>78</v>
      </c>
      <c r="C71" t="str">
        <f>_xlfn.CONCAT(B71,A71)</f>
        <v>NC State2024</v>
      </c>
      <c r="D71">
        <v>225.02</v>
      </c>
      <c r="F71">
        <v>0.32811594202898597</v>
      </c>
      <c r="H71">
        <v>700.85</v>
      </c>
      <c r="I71">
        <v>5.1100905429658603</v>
      </c>
      <c r="J71">
        <v>5.9633153292425796</v>
      </c>
      <c r="L71">
        <v>1660</v>
      </c>
      <c r="M71">
        <v>0.91449492179821101</v>
      </c>
      <c r="N71">
        <v>1.34915803280017</v>
      </c>
      <c r="O71">
        <v>0.91449492179821101</v>
      </c>
    </row>
    <row r="72" spans="1:15" x14ac:dyDescent="0.45">
      <c r="A72">
        <v>2024</v>
      </c>
      <c r="B72" t="s">
        <v>79</v>
      </c>
      <c r="C72" t="str">
        <f>_xlfn.CONCAT(B72,A72)</f>
        <v>Nebraska2024</v>
      </c>
      <c r="D72">
        <v>247.5</v>
      </c>
      <c r="F72">
        <v>9.8000000000000101E-2</v>
      </c>
      <c r="H72">
        <v>765.2</v>
      </c>
      <c r="I72">
        <v>0.94901681512223202</v>
      </c>
      <c r="J72">
        <v>0.65351400868411802</v>
      </c>
      <c r="L72">
        <v>1511</v>
      </c>
      <c r="M72">
        <v>1.21702084012803</v>
      </c>
      <c r="N72">
        <v>0.139116472168201</v>
      </c>
      <c r="O72">
        <v>1.21702084012803</v>
      </c>
    </row>
    <row r="73" spans="1:15" x14ac:dyDescent="0.45">
      <c r="A73">
        <v>2024</v>
      </c>
      <c r="B73" t="s">
        <v>80</v>
      </c>
      <c r="C73" t="str">
        <f>_xlfn.CONCAT(B73,A73)</f>
        <v>Nevada2024</v>
      </c>
      <c r="D73">
        <v>113.08</v>
      </c>
      <c r="F73">
        <v>0.38857707509881401</v>
      </c>
      <c r="H73">
        <v>470.32</v>
      </c>
      <c r="I73">
        <v>-12.41021989006</v>
      </c>
      <c r="J73">
        <v>-15.520957706247801</v>
      </c>
      <c r="L73">
        <v>1083</v>
      </c>
      <c r="M73">
        <v>-0.59194419287437805</v>
      </c>
      <c r="N73">
        <v>1.6670868263132099</v>
      </c>
      <c r="O73">
        <v>-0.59194419287437805</v>
      </c>
    </row>
    <row r="74" spans="1:15" x14ac:dyDescent="0.45">
      <c r="A74">
        <v>2024</v>
      </c>
      <c r="B74" t="s">
        <v>81</v>
      </c>
      <c r="C74" t="str">
        <f>_xlfn.CONCAT(B74,A74)</f>
        <v>New Mexico2024</v>
      </c>
      <c r="D74">
        <v>10.220000000000001</v>
      </c>
      <c r="F74">
        <v>0.14438992042440299</v>
      </c>
      <c r="H74">
        <v>375.35</v>
      </c>
      <c r="I74">
        <v>-8.1031435752744407</v>
      </c>
      <c r="J74">
        <v>-12.0900091606562</v>
      </c>
      <c r="L74">
        <v>1102</v>
      </c>
      <c r="M74">
        <v>-1.9761886750543201</v>
      </c>
      <c r="N74">
        <v>0.38305320776762702</v>
      </c>
      <c r="O74">
        <v>-1.9761886750543201</v>
      </c>
    </row>
    <row r="75" spans="1:15" x14ac:dyDescent="0.45">
      <c r="A75">
        <v>2024</v>
      </c>
      <c r="B75" t="s">
        <v>82</v>
      </c>
      <c r="C75" t="str">
        <f>_xlfn.CONCAT(B75,A75)</f>
        <v>New Mexico State2024</v>
      </c>
      <c r="D75">
        <v>67.75</v>
      </c>
      <c r="F75">
        <v>-4.0692307692307701E-2</v>
      </c>
      <c r="H75">
        <v>378.99</v>
      </c>
      <c r="I75">
        <v>-2.1900388041282302</v>
      </c>
      <c r="L75">
        <v>1399</v>
      </c>
      <c r="M75">
        <v>-1.2019753262324999</v>
      </c>
      <c r="N75">
        <v>-0.59018309294628302</v>
      </c>
      <c r="O75">
        <v>-1.2019753262324999</v>
      </c>
    </row>
    <row r="76" spans="1:15" x14ac:dyDescent="0.45">
      <c r="A76">
        <v>2024</v>
      </c>
      <c r="B76" t="s">
        <v>83</v>
      </c>
      <c r="C76" t="str">
        <f>_xlfn.CONCAT(B76,A76)</f>
        <v>North Carolina2024</v>
      </c>
      <c r="D76">
        <v>228.83</v>
      </c>
      <c r="F76">
        <v>0.306869565217391</v>
      </c>
      <c r="H76">
        <v>805.63</v>
      </c>
      <c r="I76">
        <v>6.4241138254427996</v>
      </c>
      <c r="J76">
        <v>7.1069648444397897</v>
      </c>
      <c r="L76">
        <v>1569</v>
      </c>
      <c r="M76">
        <v>0.96576822023400299</v>
      </c>
      <c r="N76">
        <v>1.23743609503178</v>
      </c>
      <c r="O76">
        <v>0.96576822023400299</v>
      </c>
    </row>
    <row r="77" spans="1:15" x14ac:dyDescent="0.45">
      <c r="A77">
        <v>2024</v>
      </c>
      <c r="B77" t="s">
        <v>84</v>
      </c>
      <c r="C77" t="str">
        <f>_xlfn.CONCAT(B77,A77)</f>
        <v>Northern Illinois2024</v>
      </c>
      <c r="D77">
        <v>149.96</v>
      </c>
      <c r="F77">
        <v>0.61780701754386003</v>
      </c>
      <c r="H77">
        <v>352.36</v>
      </c>
      <c r="I77">
        <v>-6.4241138254427996</v>
      </c>
      <c r="L77">
        <v>1420</v>
      </c>
      <c r="M77">
        <v>-9.5629430062826301E-2</v>
      </c>
      <c r="N77">
        <v>2.8724694471524002</v>
      </c>
      <c r="O77">
        <v>-9.5629430062826301E-2</v>
      </c>
    </row>
    <row r="78" spans="1:15" x14ac:dyDescent="0.45">
      <c r="A78">
        <v>2024</v>
      </c>
      <c r="B78" t="s">
        <v>85</v>
      </c>
      <c r="C78" t="str">
        <f>_xlfn.CONCAT(B78,A78)</f>
        <v>North Texas2024</v>
      </c>
      <c r="D78">
        <v>172.01</v>
      </c>
      <c r="F78">
        <v>0.30534444444444397</v>
      </c>
      <c r="H78">
        <v>474.38</v>
      </c>
      <c r="I78">
        <v>-7.0081241732103203</v>
      </c>
      <c r="J78">
        <v>-8.4956821128935402</v>
      </c>
      <c r="L78">
        <v>1369</v>
      </c>
      <c r="M78">
        <v>0.20110973804982801</v>
      </c>
      <c r="N78">
        <v>1.22941640068128</v>
      </c>
      <c r="O78">
        <v>0.20110973804982801</v>
      </c>
    </row>
    <row r="79" spans="1:15" x14ac:dyDescent="0.45">
      <c r="A79">
        <v>2024</v>
      </c>
      <c r="B79" t="s">
        <v>86</v>
      </c>
      <c r="C79" t="str">
        <f>_xlfn.CONCAT(B79,A79)</f>
        <v>Northwestern2024</v>
      </c>
      <c r="D79">
        <v>165.73</v>
      </c>
      <c r="F79">
        <v>0.198333333333333</v>
      </c>
      <c r="H79">
        <v>657.88</v>
      </c>
      <c r="I79">
        <v>-0.21900388041282301</v>
      </c>
      <c r="J79">
        <v>0.65351400868411802</v>
      </c>
      <c r="L79">
        <v>1498</v>
      </c>
      <c r="M79">
        <v>0.116596269761961</v>
      </c>
      <c r="N79">
        <v>0.66670922467198601</v>
      </c>
      <c r="O79">
        <v>0.116596269761961</v>
      </c>
    </row>
    <row r="80" spans="1:15" x14ac:dyDescent="0.45">
      <c r="A80">
        <v>2024</v>
      </c>
      <c r="B80" t="s">
        <v>87</v>
      </c>
      <c r="C80" t="str">
        <f>_xlfn.CONCAT(B80,A80)</f>
        <v>Notre Dame2024</v>
      </c>
      <c r="D80">
        <v>275.57</v>
      </c>
      <c r="F80">
        <v>1.22222222222222E-2</v>
      </c>
      <c r="H80">
        <v>870.7</v>
      </c>
      <c r="I80">
        <v>13.3592367051822</v>
      </c>
      <c r="J80">
        <v>18.053324489898799</v>
      </c>
      <c r="L80">
        <v>2077</v>
      </c>
      <c r="M80">
        <v>1.5947745112809599</v>
      </c>
      <c r="N80">
        <v>-0.31193735389262101</v>
      </c>
      <c r="O80">
        <v>1.5947745112809599</v>
      </c>
    </row>
    <row r="81" spans="1:15" x14ac:dyDescent="0.45">
      <c r="A81">
        <v>2024</v>
      </c>
      <c r="B81" t="s">
        <v>88</v>
      </c>
      <c r="C81" t="str">
        <f>_xlfn.CONCAT(B81,A81)</f>
        <v>Ohio2024</v>
      </c>
      <c r="D81">
        <v>156.49</v>
      </c>
      <c r="F81">
        <v>3.6043956043956001E-2</v>
      </c>
      <c r="H81">
        <v>342.6</v>
      </c>
      <c r="I81">
        <v>-4.2340750213145704</v>
      </c>
      <c r="J81">
        <v>-3.2675700434205899</v>
      </c>
      <c r="L81">
        <v>1533</v>
      </c>
      <c r="M81">
        <v>-7.75157211381789E-3</v>
      </c>
      <c r="N81">
        <v>-0.18667316004124801</v>
      </c>
      <c r="O81">
        <v>-7.75157211381789E-3</v>
      </c>
    </row>
    <row r="82" spans="1:15" x14ac:dyDescent="0.45">
      <c r="A82">
        <v>2024</v>
      </c>
      <c r="B82" t="s">
        <v>89</v>
      </c>
      <c r="C82" t="str">
        <f>_xlfn.CONCAT(B82,A82)</f>
        <v>Ohio State2024</v>
      </c>
      <c r="D82">
        <v>289.13</v>
      </c>
      <c r="F82">
        <v>0.153571428571429</v>
      </c>
      <c r="H82">
        <v>974.79</v>
      </c>
      <c r="I82">
        <v>17.0823026722002</v>
      </c>
      <c r="J82">
        <v>21.5659622865759</v>
      </c>
      <c r="L82">
        <v>2065</v>
      </c>
      <c r="M82">
        <v>1.7772590065012599</v>
      </c>
      <c r="N82">
        <v>0.43133324586156502</v>
      </c>
      <c r="O82">
        <v>1.7772590065012599</v>
      </c>
    </row>
    <row r="83" spans="1:15" x14ac:dyDescent="0.45">
      <c r="A83">
        <v>2024</v>
      </c>
      <c r="B83" t="s">
        <v>90</v>
      </c>
      <c r="C83" t="str">
        <f>_xlfn.CONCAT(B83,A83)</f>
        <v>Oklahoma2024</v>
      </c>
      <c r="D83">
        <v>275.64</v>
      </c>
      <c r="F83">
        <v>2.435E-2</v>
      </c>
      <c r="H83">
        <v>884.97</v>
      </c>
      <c r="I83">
        <v>13.943247052949699</v>
      </c>
      <c r="J83">
        <v>16.909674974701598</v>
      </c>
      <c r="L83">
        <v>1930</v>
      </c>
      <c r="M83">
        <v>1.59571654038608</v>
      </c>
      <c r="N83">
        <v>-0.24816465296705301</v>
      </c>
      <c r="O83">
        <v>1.59571654038608</v>
      </c>
    </row>
    <row r="84" spans="1:15" x14ac:dyDescent="0.45">
      <c r="A84">
        <v>2024</v>
      </c>
      <c r="B84" t="s">
        <v>91</v>
      </c>
      <c r="C84" t="str">
        <f>_xlfn.CONCAT(B84,A84)</f>
        <v>Oklahoma State2024</v>
      </c>
      <c r="D84">
        <v>189.96</v>
      </c>
      <c r="F84">
        <v>0.33238636363636398</v>
      </c>
      <c r="H84">
        <v>649.79</v>
      </c>
      <c r="I84">
        <v>4.4530789017273902</v>
      </c>
      <c r="L84">
        <v>1533</v>
      </c>
      <c r="M84">
        <v>0.44267291571976702</v>
      </c>
      <c r="N84">
        <v>1.3716136157588501</v>
      </c>
      <c r="O84">
        <v>0.44267291571976702</v>
      </c>
    </row>
    <row r="85" spans="1:15" x14ac:dyDescent="0.45">
      <c r="A85">
        <v>2024</v>
      </c>
      <c r="B85" t="s">
        <v>92</v>
      </c>
      <c r="C85" t="str">
        <f>_xlfn.CONCAT(B85,A85)</f>
        <v>Old Dominion2024</v>
      </c>
      <c r="D85">
        <v>119.46</v>
      </c>
      <c r="F85">
        <v>0.208708333333333</v>
      </c>
      <c r="H85">
        <v>343.17</v>
      </c>
      <c r="I85">
        <v>-6.35111253197186</v>
      </c>
      <c r="J85">
        <v>-7.6787896020383899</v>
      </c>
      <c r="L85">
        <v>1359</v>
      </c>
      <c r="M85">
        <v>-0.506084968722054</v>
      </c>
      <c r="N85">
        <v>0.72126511976062502</v>
      </c>
      <c r="O85">
        <v>-0.506084968722054</v>
      </c>
    </row>
    <row r="86" spans="1:15" x14ac:dyDescent="0.45">
      <c r="A86">
        <v>2024</v>
      </c>
      <c r="B86" t="s">
        <v>93</v>
      </c>
      <c r="C86" t="str">
        <f>_xlfn.CONCAT(B86,A86)</f>
        <v>Ole Miss2024</v>
      </c>
      <c r="D86">
        <v>240.2</v>
      </c>
      <c r="F86">
        <v>0.24261666666666701</v>
      </c>
      <c r="H86">
        <v>756.04</v>
      </c>
      <c r="I86">
        <v>10.220181085931699</v>
      </c>
      <c r="J86">
        <v>13.3970371780244</v>
      </c>
      <c r="L86">
        <v>1737</v>
      </c>
      <c r="M86">
        <v>1.1187806620227101</v>
      </c>
      <c r="N86">
        <v>0.89956868370895604</v>
      </c>
      <c r="O86">
        <v>1.1187806620227101</v>
      </c>
    </row>
    <row r="87" spans="1:15" x14ac:dyDescent="0.45">
      <c r="A87">
        <v>2024</v>
      </c>
      <c r="B87" t="s">
        <v>94</v>
      </c>
      <c r="C87" t="str">
        <f>_xlfn.CONCAT(B87,A87)</f>
        <v>Oregon2024</v>
      </c>
      <c r="D87">
        <v>293.22000000000003</v>
      </c>
      <c r="F87">
        <v>0.14749999999999999</v>
      </c>
      <c r="H87">
        <v>874.74</v>
      </c>
      <c r="I87">
        <v>16.279288444019802</v>
      </c>
      <c r="J87">
        <v>21.157516031148301</v>
      </c>
      <c r="L87">
        <v>2106</v>
      </c>
      <c r="M87">
        <v>1.83230042135753</v>
      </c>
      <c r="N87">
        <v>0.39940724873568301</v>
      </c>
      <c r="O87">
        <v>1.83230042135753</v>
      </c>
    </row>
    <row r="88" spans="1:15" x14ac:dyDescent="0.45">
      <c r="A88">
        <v>2024</v>
      </c>
      <c r="B88" t="s">
        <v>95</v>
      </c>
      <c r="C88" t="str">
        <f>_xlfn.CONCAT(B88,A88)</f>
        <v>Oregon State2024</v>
      </c>
      <c r="D88">
        <v>159.84</v>
      </c>
      <c r="F88">
        <v>0.39702500000000002</v>
      </c>
      <c r="H88">
        <v>653.16</v>
      </c>
      <c r="I88">
        <v>11.169197901054</v>
      </c>
      <c r="L88">
        <v>1722</v>
      </c>
      <c r="M88">
        <v>3.7331249345474299E-2</v>
      </c>
      <c r="N88">
        <v>1.71150939061449</v>
      </c>
      <c r="O88">
        <v>3.7331249345474299E-2</v>
      </c>
    </row>
    <row r="89" spans="1:15" x14ac:dyDescent="0.45">
      <c r="A89">
        <v>2024</v>
      </c>
      <c r="B89" t="s">
        <v>96</v>
      </c>
      <c r="C89" t="str">
        <f>_xlfn.CONCAT(B89,A89)</f>
        <v>Penn State2024</v>
      </c>
      <c r="D89">
        <v>265.61</v>
      </c>
      <c r="F89">
        <v>0.20679487179487199</v>
      </c>
      <c r="H89">
        <v>858.06</v>
      </c>
      <c r="I89">
        <v>16.644294911374502</v>
      </c>
      <c r="J89">
        <v>20.095555767036601</v>
      </c>
      <c r="L89">
        <v>2000</v>
      </c>
      <c r="M89">
        <v>1.4607372271811001</v>
      </c>
      <c r="N89">
        <v>0.71120337451258098</v>
      </c>
      <c r="O89">
        <v>1.4607372271811001</v>
      </c>
    </row>
    <row r="90" spans="1:15" x14ac:dyDescent="0.45">
      <c r="A90">
        <v>2024</v>
      </c>
      <c r="B90" t="s">
        <v>97</v>
      </c>
      <c r="C90" t="str">
        <f>_xlfn.CONCAT(B90,A90)</f>
        <v>Pittsburgh2024</v>
      </c>
      <c r="D90">
        <v>204.1</v>
      </c>
      <c r="F90">
        <v>0.48584415584415602</v>
      </c>
      <c r="H90">
        <v>700.42</v>
      </c>
      <c r="I90">
        <v>-2.40904268454105</v>
      </c>
      <c r="L90">
        <v>1404</v>
      </c>
      <c r="M90">
        <v>0.63296279495391405</v>
      </c>
      <c r="N90">
        <v>2.1785559976598199</v>
      </c>
      <c r="O90">
        <v>0.63296279495391405</v>
      </c>
    </row>
    <row r="91" spans="1:15" x14ac:dyDescent="0.45">
      <c r="A91">
        <v>2024</v>
      </c>
      <c r="B91" t="s">
        <v>98</v>
      </c>
      <c r="C91" t="str">
        <f>_xlfn.CONCAT(B91,A91)</f>
        <v>Purdue2024</v>
      </c>
      <c r="D91">
        <v>217.71</v>
      </c>
      <c r="F91">
        <v>0.19535714285714301</v>
      </c>
      <c r="H91">
        <v>671.1</v>
      </c>
      <c r="I91">
        <v>-1.3870245759478801</v>
      </c>
      <c r="J91">
        <v>-0.49013550651308901</v>
      </c>
      <c r="L91">
        <v>1489</v>
      </c>
      <c r="M91">
        <v>0.81612016810644195</v>
      </c>
      <c r="N91">
        <v>0.65105922608086797</v>
      </c>
      <c r="O91">
        <v>0.81612016810644195</v>
      </c>
    </row>
    <row r="92" spans="1:15" x14ac:dyDescent="0.45">
      <c r="A92">
        <v>2024</v>
      </c>
      <c r="B92" t="s">
        <v>99</v>
      </c>
      <c r="C92" t="str">
        <f>_xlfn.CONCAT(B92,A92)</f>
        <v>Rice2024</v>
      </c>
      <c r="D92">
        <v>121.73</v>
      </c>
      <c r="F92">
        <v>-0.19166666666666701</v>
      </c>
      <c r="H92">
        <v>466.78</v>
      </c>
      <c r="I92">
        <v>-3.1390556192504602</v>
      </c>
      <c r="J92">
        <v>-4.3295303075322797</v>
      </c>
      <c r="L92">
        <v>1294</v>
      </c>
      <c r="M92">
        <v>-0.47553631059889201</v>
      </c>
      <c r="N92">
        <v>-1.3840665907081799</v>
      </c>
      <c r="O92">
        <v>-0.47553631059889201</v>
      </c>
    </row>
    <row r="93" spans="1:15" x14ac:dyDescent="0.45">
      <c r="A93">
        <v>2024</v>
      </c>
      <c r="B93" t="s">
        <v>100</v>
      </c>
      <c r="C93" t="str">
        <f>_xlfn.CONCAT(B93,A93)</f>
        <v>Rutgers2024</v>
      </c>
      <c r="D93">
        <v>211.78</v>
      </c>
      <c r="F93">
        <v>0.37533333333333302</v>
      </c>
      <c r="H93">
        <v>636.35</v>
      </c>
      <c r="I93">
        <v>2.2630400975991698</v>
      </c>
      <c r="J93">
        <v>2.7774345369075002</v>
      </c>
      <c r="L93">
        <v>1441</v>
      </c>
      <c r="M93">
        <v>0.73631684534417197</v>
      </c>
      <c r="N93">
        <v>1.59744594088298</v>
      </c>
      <c r="O93">
        <v>0.73631684534417197</v>
      </c>
    </row>
    <row r="94" spans="1:15" x14ac:dyDescent="0.45">
      <c r="A94">
        <v>2024</v>
      </c>
      <c r="B94" t="s">
        <v>162</v>
      </c>
      <c r="C94" t="str">
        <f>_xlfn.CONCAT(B94,A94)</f>
        <v>Sam Houston State2024</v>
      </c>
      <c r="D94">
        <v>121.16</v>
      </c>
      <c r="F94">
        <v>1.15E-2</v>
      </c>
      <c r="H94">
        <v>240.42</v>
      </c>
      <c r="I94">
        <v>-9.7091720316351395</v>
      </c>
      <c r="L94">
        <v>1332</v>
      </c>
      <c r="M94">
        <v>-0.48320711902629399</v>
      </c>
      <c r="N94">
        <v>-0.31573508688406599</v>
      </c>
      <c r="O94">
        <v>-0.48320711902629399</v>
      </c>
    </row>
    <row r="95" spans="1:15" x14ac:dyDescent="0.45">
      <c r="A95">
        <v>2024</v>
      </c>
      <c r="B95" t="s">
        <v>101</v>
      </c>
      <c r="C95" t="str">
        <f>_xlfn.CONCAT(B95,A95)</f>
        <v>San Diego State2024</v>
      </c>
      <c r="D95">
        <v>171.46</v>
      </c>
      <c r="F95">
        <v>0.439305555555556</v>
      </c>
      <c r="H95">
        <v>440.15</v>
      </c>
      <c r="I95">
        <v>-7.1541267601522103</v>
      </c>
      <c r="L95">
        <v>1375</v>
      </c>
      <c r="M95">
        <v>0.19370808079531801</v>
      </c>
      <c r="N95">
        <v>1.93383744393288</v>
      </c>
      <c r="O95">
        <v>0.19370808079531801</v>
      </c>
    </row>
    <row r="96" spans="1:15" x14ac:dyDescent="0.45">
      <c r="A96">
        <v>2024</v>
      </c>
      <c r="B96" t="s">
        <v>102</v>
      </c>
      <c r="C96" t="str">
        <f>_xlfn.CONCAT(B96,A96)</f>
        <v>San José State2024</v>
      </c>
      <c r="D96">
        <v>145.06</v>
      </c>
      <c r="F96">
        <v>-3.34656084656084E-2</v>
      </c>
      <c r="H96">
        <v>513.83000000000004</v>
      </c>
      <c r="I96">
        <v>2.0440362171863402</v>
      </c>
      <c r="L96">
        <v>1566</v>
      </c>
      <c r="M96">
        <v>-0.16157146742119399</v>
      </c>
      <c r="N96">
        <v>-0.55218222115361304</v>
      </c>
      <c r="O96">
        <v>-0.16157146742119399</v>
      </c>
    </row>
    <row r="97" spans="1:15" x14ac:dyDescent="0.45">
      <c r="A97">
        <v>2024</v>
      </c>
      <c r="B97" t="s">
        <v>103</v>
      </c>
      <c r="C97" t="str">
        <f>_xlfn.CONCAT(B97,A97)</f>
        <v>SMU2024</v>
      </c>
      <c r="D97">
        <v>142.05000000000001</v>
      </c>
      <c r="F97">
        <v>0.45700000000000002</v>
      </c>
      <c r="H97">
        <v>714.21</v>
      </c>
      <c r="I97">
        <v>6.4971151189137402</v>
      </c>
      <c r="J97">
        <v>9.72102087917626</v>
      </c>
      <c r="L97">
        <v>1785</v>
      </c>
      <c r="M97">
        <v>-0.202078718941334</v>
      </c>
      <c r="N97">
        <v>2.0268819022232698</v>
      </c>
      <c r="O97">
        <v>-0.202078718941334</v>
      </c>
    </row>
    <row r="98" spans="1:15" x14ac:dyDescent="0.45">
      <c r="A98">
        <v>2024</v>
      </c>
      <c r="B98" t="s">
        <v>104</v>
      </c>
      <c r="C98" t="str">
        <f>_xlfn.CONCAT(B98,A98)</f>
        <v>South Alabama2024</v>
      </c>
      <c r="D98">
        <v>162.93</v>
      </c>
      <c r="F98">
        <v>0.110041666666667</v>
      </c>
      <c r="H98">
        <v>545.67999999999995</v>
      </c>
      <c r="I98">
        <v>-0.58401034776752703</v>
      </c>
      <c r="J98">
        <v>2.2872990303944101</v>
      </c>
      <c r="L98">
        <v>1725</v>
      </c>
      <c r="M98">
        <v>7.8915105557179704E-2</v>
      </c>
      <c r="N98">
        <v>0.202436366467866</v>
      </c>
      <c r="O98">
        <v>7.8915105557179704E-2</v>
      </c>
    </row>
    <row r="99" spans="1:15" x14ac:dyDescent="0.45">
      <c r="A99">
        <v>2024</v>
      </c>
      <c r="B99" t="s">
        <v>105</v>
      </c>
      <c r="C99" t="str">
        <f>_xlfn.CONCAT(B99,A99)</f>
        <v>South Carolina2024</v>
      </c>
      <c r="D99">
        <v>239.75</v>
      </c>
      <c r="F99">
        <v>0.271468531468531</v>
      </c>
      <c r="H99">
        <v>763.02</v>
      </c>
      <c r="I99">
        <v>1.9710349237153999</v>
      </c>
      <c r="J99">
        <v>5.0647335673019196</v>
      </c>
      <c r="L99">
        <v>1594</v>
      </c>
      <c r="M99">
        <v>1.11272476063265</v>
      </c>
      <c r="N99">
        <v>1.0512833159250601</v>
      </c>
      <c r="O99">
        <v>1.11272476063265</v>
      </c>
    </row>
    <row r="100" spans="1:15" x14ac:dyDescent="0.45">
      <c r="A100">
        <v>2024</v>
      </c>
      <c r="B100" t="s">
        <v>106</v>
      </c>
      <c r="C100" t="str">
        <f>_xlfn.CONCAT(B100,A100)</f>
        <v>Southern Mississippi2024</v>
      </c>
      <c r="D100">
        <v>167.67</v>
      </c>
      <c r="F100">
        <v>0.60361344537815098</v>
      </c>
      <c r="H100">
        <v>425.21</v>
      </c>
      <c r="I100">
        <v>-9.5631694446932602</v>
      </c>
      <c r="L100">
        <v>1164</v>
      </c>
      <c r="M100">
        <v>0.142703933532417</v>
      </c>
      <c r="N100">
        <v>2.79783397399525</v>
      </c>
      <c r="O100">
        <v>0.142703933532417</v>
      </c>
    </row>
    <row r="101" spans="1:15" x14ac:dyDescent="0.45">
      <c r="A101">
        <v>2024</v>
      </c>
      <c r="B101" t="s">
        <v>107</v>
      </c>
      <c r="C101" t="str">
        <f>_xlfn.CONCAT(B101,A101)</f>
        <v>South Florida2024</v>
      </c>
      <c r="D101">
        <v>197.92</v>
      </c>
      <c r="F101">
        <v>0.24190476190476201</v>
      </c>
      <c r="H101">
        <v>622.89</v>
      </c>
      <c r="I101">
        <v>-7.6651358144487904</v>
      </c>
      <c r="J101">
        <v>-6.2900723335846402</v>
      </c>
      <c r="L101">
        <v>1413</v>
      </c>
      <c r="M101">
        <v>0.54979508253050302</v>
      </c>
      <c r="N101">
        <v>0.89582520404596</v>
      </c>
      <c r="O101">
        <v>0.54979508253050302</v>
      </c>
    </row>
    <row r="102" spans="1:15" x14ac:dyDescent="0.45">
      <c r="A102">
        <v>2024</v>
      </c>
      <c r="B102" t="s">
        <v>108</v>
      </c>
      <c r="C102" t="str">
        <f>_xlfn.CONCAT(B102,A102)</f>
        <v>Stanford2024</v>
      </c>
      <c r="D102">
        <v>217.17</v>
      </c>
      <c r="F102">
        <v>0.27214285714285702</v>
      </c>
      <c r="H102">
        <v>710.28</v>
      </c>
      <c r="I102">
        <v>-4.0150711409017497</v>
      </c>
      <c r="J102">
        <v>-7.8421681042094198</v>
      </c>
      <c r="L102">
        <v>1180</v>
      </c>
      <c r="M102">
        <v>0.80885308643837694</v>
      </c>
      <c r="N102">
        <v>1.0548291897317199</v>
      </c>
      <c r="O102">
        <v>0.80885308643837694</v>
      </c>
    </row>
    <row r="103" spans="1:15" x14ac:dyDescent="0.45">
      <c r="A103">
        <v>2024</v>
      </c>
      <c r="B103" t="s">
        <v>109</v>
      </c>
      <c r="C103" t="str">
        <f>_xlfn.CONCAT(B103,A103)</f>
        <v>Syracuse2024</v>
      </c>
      <c r="D103">
        <v>210.55</v>
      </c>
      <c r="F103">
        <v>0.32992740471869297</v>
      </c>
      <c r="H103">
        <v>610.75</v>
      </c>
      <c r="I103">
        <v>-0.29200517388376401</v>
      </c>
      <c r="J103">
        <v>0.40844625542757401</v>
      </c>
      <c r="L103">
        <v>1246</v>
      </c>
      <c r="M103">
        <v>0.71976404821135798</v>
      </c>
      <c r="N103">
        <v>1.35868342735021</v>
      </c>
      <c r="O103">
        <v>0.71976404821135798</v>
      </c>
    </row>
    <row r="104" spans="1:15" x14ac:dyDescent="0.45">
      <c r="A104">
        <v>2024</v>
      </c>
      <c r="B104" t="s">
        <v>110</v>
      </c>
      <c r="C104" t="str">
        <f>_xlfn.CONCAT(B104,A104)</f>
        <v>TCU2024</v>
      </c>
      <c r="D104">
        <v>213.87</v>
      </c>
      <c r="F104">
        <v>0.32041304347826099</v>
      </c>
      <c r="H104">
        <v>768.25</v>
      </c>
      <c r="I104">
        <v>6.2781112385009203</v>
      </c>
      <c r="J104">
        <v>7.5971003509528696</v>
      </c>
      <c r="L104">
        <v>1631</v>
      </c>
      <c r="M104">
        <v>0.76444314291131299</v>
      </c>
      <c r="N104">
        <v>1.30865311470747</v>
      </c>
      <c r="O104">
        <v>0.76444314291131299</v>
      </c>
    </row>
    <row r="105" spans="1:15" x14ac:dyDescent="0.45">
      <c r="A105">
        <v>2024</v>
      </c>
      <c r="B105" t="s">
        <v>111</v>
      </c>
      <c r="C105" t="str">
        <f>_xlfn.CONCAT(B105,A105)</f>
        <v>Temple2024</v>
      </c>
      <c r="D105">
        <v>138.09</v>
      </c>
      <c r="F105">
        <v>0.53589247311827903</v>
      </c>
      <c r="H105">
        <v>554.47</v>
      </c>
      <c r="I105">
        <v>-14.308253520304399</v>
      </c>
      <c r="J105">
        <v>-15.6843362084188</v>
      </c>
      <c r="L105">
        <v>1017</v>
      </c>
      <c r="M105">
        <v>-0.25537065117381103</v>
      </c>
      <c r="N105">
        <v>2.4417300455219801</v>
      </c>
      <c r="O105">
        <v>-0.25537065117381103</v>
      </c>
    </row>
    <row r="106" spans="1:15" x14ac:dyDescent="0.45">
      <c r="A106">
        <v>2024</v>
      </c>
      <c r="B106" t="s">
        <v>112</v>
      </c>
      <c r="C106" t="str">
        <f>_xlfn.CONCAT(B106,A106)</f>
        <v>Tennessee2024</v>
      </c>
      <c r="D106">
        <v>267.26</v>
      </c>
      <c r="F106">
        <v>0.198541666666667</v>
      </c>
      <c r="H106">
        <v>821.07</v>
      </c>
      <c r="I106">
        <v>6.6431177058556203</v>
      </c>
      <c r="J106">
        <v>13.0702801736824</v>
      </c>
      <c r="L106">
        <v>1877</v>
      </c>
      <c r="M106">
        <v>1.4829421989446301</v>
      </c>
      <c r="N106">
        <v>0.66780472457336404</v>
      </c>
      <c r="O106">
        <v>1.4829421989446301</v>
      </c>
    </row>
    <row r="107" spans="1:15" x14ac:dyDescent="0.45">
      <c r="A107">
        <v>2024</v>
      </c>
      <c r="B107" t="s">
        <v>113</v>
      </c>
      <c r="C107" t="str">
        <f>_xlfn.CONCAT(B107,A107)</f>
        <v>Texas2024</v>
      </c>
      <c r="D107">
        <v>286.92</v>
      </c>
      <c r="F107">
        <v>0.1426</v>
      </c>
      <c r="H107">
        <v>913.24</v>
      </c>
      <c r="I107">
        <v>16.060284563606999</v>
      </c>
      <c r="J107">
        <v>18.298392243155298</v>
      </c>
      <c r="L107">
        <v>2025</v>
      </c>
      <c r="M107">
        <v>1.7475178018967701</v>
      </c>
      <c r="N107">
        <v>0.37364109105526599</v>
      </c>
      <c r="O107">
        <v>1.7475178018967701</v>
      </c>
    </row>
    <row r="108" spans="1:15" x14ac:dyDescent="0.45">
      <c r="A108">
        <v>2024</v>
      </c>
      <c r="B108" t="s">
        <v>114</v>
      </c>
      <c r="C108" t="str">
        <f>_xlfn.CONCAT(B108,A108)</f>
        <v>Texas A&amp;M2024</v>
      </c>
      <c r="D108">
        <v>245.18</v>
      </c>
      <c r="F108">
        <v>6.9687499999999999E-2</v>
      </c>
      <c r="H108">
        <v>925.92</v>
      </c>
      <c r="I108">
        <v>8.3951487491581993</v>
      </c>
      <c r="J108">
        <v>11.681562905228599</v>
      </c>
      <c r="L108">
        <v>1772</v>
      </c>
      <c r="M108">
        <v>1.18579930407264</v>
      </c>
      <c r="N108">
        <v>-9.7619644291089807E-3</v>
      </c>
      <c r="O108">
        <v>1.18579930407264</v>
      </c>
    </row>
    <row r="109" spans="1:15" x14ac:dyDescent="0.45">
      <c r="A109">
        <v>2024</v>
      </c>
      <c r="B109" t="s">
        <v>115</v>
      </c>
      <c r="C109" t="str">
        <f>_xlfn.CONCAT(B109,A109)</f>
        <v>Texas State2024</v>
      </c>
      <c r="D109">
        <v>152.53</v>
      </c>
      <c r="F109">
        <v>0.31521994134897402</v>
      </c>
      <c r="H109">
        <v>484.79</v>
      </c>
      <c r="I109">
        <v>-3.5770633800760998</v>
      </c>
      <c r="L109">
        <v>1349</v>
      </c>
      <c r="M109">
        <v>-6.1043504346294797E-2</v>
      </c>
      <c r="N109">
        <v>1.28134570892916</v>
      </c>
      <c r="O109">
        <v>-6.1043504346294797E-2</v>
      </c>
    </row>
    <row r="110" spans="1:15" x14ac:dyDescent="0.45">
      <c r="A110">
        <v>2024</v>
      </c>
      <c r="B110" t="s">
        <v>116</v>
      </c>
      <c r="C110" t="str">
        <f>_xlfn.CONCAT(B110,A110)</f>
        <v>Texas Tech2024</v>
      </c>
      <c r="D110">
        <v>236.09</v>
      </c>
      <c r="F110">
        <v>0.24875</v>
      </c>
      <c r="H110">
        <v>694.26</v>
      </c>
      <c r="I110">
        <v>5.3290944233786801</v>
      </c>
      <c r="J110">
        <v>5.9633153292425796</v>
      </c>
      <c r="L110">
        <v>1562</v>
      </c>
      <c r="M110">
        <v>1.0634700959935399</v>
      </c>
      <c r="N110">
        <v>0.93182020080553296</v>
      </c>
      <c r="O110">
        <v>1.0634700959935399</v>
      </c>
    </row>
    <row r="111" spans="1:15" x14ac:dyDescent="0.45">
      <c r="A111">
        <v>2024</v>
      </c>
      <c r="B111" t="s">
        <v>117</v>
      </c>
      <c r="C111" t="str">
        <f>_xlfn.CONCAT(B111,A111)</f>
        <v>Toledo2024</v>
      </c>
      <c r="D111">
        <v>179.4</v>
      </c>
      <c r="F111">
        <v>0.59441558441558395</v>
      </c>
      <c r="H111">
        <v>497.64</v>
      </c>
      <c r="I111">
        <v>0.58401034776752703</v>
      </c>
      <c r="J111">
        <v>0</v>
      </c>
      <c r="L111">
        <v>1539</v>
      </c>
      <c r="M111">
        <v>0.30056109643316298</v>
      </c>
      <c r="N111">
        <v>2.7494679462638101</v>
      </c>
      <c r="O111">
        <v>0.30056109643316298</v>
      </c>
    </row>
    <row r="112" spans="1:15" x14ac:dyDescent="0.45">
      <c r="A112">
        <v>2024</v>
      </c>
      <c r="B112" t="s">
        <v>118</v>
      </c>
      <c r="C112" t="str">
        <f>_xlfn.CONCAT(B112,A112)</f>
        <v>Troy2024</v>
      </c>
      <c r="D112">
        <v>159.41</v>
      </c>
      <c r="F112">
        <v>0.14899999999999999</v>
      </c>
      <c r="H112">
        <v>454.06</v>
      </c>
      <c r="I112">
        <v>6.35111253197186</v>
      </c>
      <c r="J112">
        <v>4.7379765629598598</v>
      </c>
      <c r="L112">
        <v>1736</v>
      </c>
      <c r="M112">
        <v>3.1544499128311303E-2</v>
      </c>
      <c r="N112">
        <v>0.407294848025606</v>
      </c>
      <c r="O112">
        <v>3.1544499128311303E-2</v>
      </c>
    </row>
    <row r="113" spans="1:15" x14ac:dyDescent="0.45">
      <c r="A113">
        <v>2024</v>
      </c>
      <c r="B113" t="s">
        <v>119</v>
      </c>
      <c r="C113" t="str">
        <f>_xlfn.CONCAT(B113,A113)</f>
        <v>Tulane2024</v>
      </c>
      <c r="D113">
        <v>181.26</v>
      </c>
      <c r="F113">
        <v>0.39685314685314699</v>
      </c>
      <c r="H113">
        <v>537.70000000000005</v>
      </c>
      <c r="I113">
        <v>1.46002586941882</v>
      </c>
      <c r="J113">
        <v>1.6337850217103</v>
      </c>
      <c r="L113">
        <v>1598</v>
      </c>
      <c r="M113">
        <v>0.32559215551205301</v>
      </c>
      <c r="N113">
        <v>1.71060571810843</v>
      </c>
      <c r="O113">
        <v>0.32559215551205301</v>
      </c>
    </row>
    <row r="114" spans="1:15" x14ac:dyDescent="0.45">
      <c r="A114">
        <v>2024</v>
      </c>
      <c r="B114" t="s">
        <v>120</v>
      </c>
      <c r="C114" t="str">
        <f>_xlfn.CONCAT(B114,A114)</f>
        <v>Tulsa2024</v>
      </c>
      <c r="D114">
        <v>191.84</v>
      </c>
      <c r="F114">
        <v>0.31125000000000003</v>
      </c>
      <c r="H114">
        <v>520.23</v>
      </c>
      <c r="I114">
        <v>-9.2711642708094892</v>
      </c>
      <c r="J114">
        <v>-11.273116649801</v>
      </c>
      <c r="L114">
        <v>1122</v>
      </c>
      <c r="M114">
        <v>0.467973125971549</v>
      </c>
      <c r="N114">
        <v>1.2604701712190201</v>
      </c>
      <c r="O114">
        <v>0.467973125971549</v>
      </c>
    </row>
    <row r="115" spans="1:15" x14ac:dyDescent="0.45">
      <c r="A115">
        <v>2024</v>
      </c>
      <c r="B115" t="s">
        <v>121</v>
      </c>
      <c r="C115" t="str">
        <f>_xlfn.CONCAT(B115,A115)</f>
        <v>UAB2024</v>
      </c>
      <c r="D115">
        <v>150.94</v>
      </c>
      <c r="F115">
        <v>0.24879699248120299</v>
      </c>
      <c r="H115">
        <v>473.46</v>
      </c>
      <c r="I115">
        <v>-10.4391849663445</v>
      </c>
      <c r="J115">
        <v>-8.6590606150645701</v>
      </c>
      <c r="L115">
        <v>1295</v>
      </c>
      <c r="M115">
        <v>-8.2441022591152893E-2</v>
      </c>
      <c r="N115">
        <v>0.93206730604644505</v>
      </c>
      <c r="O115">
        <v>-8.2441022591152893E-2</v>
      </c>
    </row>
    <row r="116" spans="1:15" x14ac:dyDescent="0.45">
      <c r="A116">
        <v>2024</v>
      </c>
      <c r="B116" t="s">
        <v>122</v>
      </c>
      <c r="C116" t="str">
        <f>_xlfn.CONCAT(B116,A116)</f>
        <v>UCF2024</v>
      </c>
      <c r="D116">
        <v>212.83</v>
      </c>
      <c r="F116">
        <v>0.34563076923076902</v>
      </c>
      <c r="H116">
        <v>653.97</v>
      </c>
      <c r="I116">
        <v>5.0370892494949198</v>
      </c>
      <c r="J116">
        <v>7.1069648444397897</v>
      </c>
      <c r="L116">
        <v>1617</v>
      </c>
      <c r="M116">
        <v>0.75044728192096599</v>
      </c>
      <c r="N116">
        <v>1.4412579918667801</v>
      </c>
      <c r="O116">
        <v>0.75044728192096599</v>
      </c>
    </row>
    <row r="117" spans="1:15" x14ac:dyDescent="0.45">
      <c r="A117">
        <v>2024</v>
      </c>
      <c r="B117" t="s">
        <v>123</v>
      </c>
      <c r="C117" t="str">
        <f>_xlfn.CONCAT(B117,A117)</f>
        <v>UCLA2024</v>
      </c>
      <c r="D117">
        <v>157.07</v>
      </c>
      <c r="F117">
        <v>9.0714285714286191E-3</v>
      </c>
      <c r="H117">
        <v>752.6</v>
      </c>
      <c r="I117">
        <v>5.6210995972624502</v>
      </c>
      <c r="J117">
        <v>6.2900723335846402</v>
      </c>
      <c r="L117">
        <v>1602</v>
      </c>
      <c r="M117">
        <v>5.38119000295098E-5</v>
      </c>
      <c r="N117">
        <v>-0.32850548573441801</v>
      </c>
      <c r="O117">
        <v>5.38119000295098E-5</v>
      </c>
    </row>
    <row r="118" spans="1:15" x14ac:dyDescent="0.45">
      <c r="A118">
        <v>2024</v>
      </c>
      <c r="B118" t="s">
        <v>124</v>
      </c>
      <c r="C118" t="str">
        <f>_xlfn.CONCAT(B118,A118)</f>
        <v>UMass2024</v>
      </c>
      <c r="D118">
        <v>119.41</v>
      </c>
      <c r="F118">
        <v>0.342488755622189</v>
      </c>
      <c r="H118">
        <v>565.65</v>
      </c>
      <c r="I118">
        <v>-11.096196607583</v>
      </c>
      <c r="L118">
        <v>962</v>
      </c>
      <c r="M118">
        <v>-0.50675784665428303</v>
      </c>
      <c r="N118">
        <v>1.4247360289948101</v>
      </c>
      <c r="O118">
        <v>-0.50675784665428303</v>
      </c>
    </row>
    <row r="119" spans="1:15" x14ac:dyDescent="0.45">
      <c r="A119">
        <v>2024</v>
      </c>
      <c r="B119" t="s">
        <v>125</v>
      </c>
      <c r="C119" t="str">
        <f>_xlfn.CONCAT(B119,A119)</f>
        <v>UNLV2024</v>
      </c>
      <c r="D119">
        <v>168.14</v>
      </c>
      <c r="F119">
        <v>0.22052631578947399</v>
      </c>
      <c r="H119">
        <v>354.46</v>
      </c>
      <c r="I119">
        <v>0.657011641238468</v>
      </c>
      <c r="J119">
        <v>-1.4704065195392699</v>
      </c>
      <c r="L119">
        <v>1494</v>
      </c>
      <c r="M119">
        <v>0.149028986095362</v>
      </c>
      <c r="N119">
        <v>0.78340879311354705</v>
      </c>
      <c r="O119">
        <v>0.149028986095362</v>
      </c>
    </row>
    <row r="120" spans="1:15" x14ac:dyDescent="0.45">
      <c r="A120">
        <v>2024</v>
      </c>
      <c r="B120" t="s">
        <v>126</v>
      </c>
      <c r="C120" t="str">
        <f>_xlfn.CONCAT(B120,A120)</f>
        <v>USC2024</v>
      </c>
      <c r="D120">
        <v>253.78</v>
      </c>
      <c r="F120">
        <v>4.4008620689655199E-2</v>
      </c>
      <c r="H120">
        <v>896.41</v>
      </c>
      <c r="I120">
        <v>6.5701164123846798</v>
      </c>
      <c r="J120">
        <v>11.4364951519721</v>
      </c>
      <c r="L120">
        <v>1723</v>
      </c>
      <c r="M120">
        <v>1.3015343084158999</v>
      </c>
      <c r="N120">
        <v>-0.144791771238651</v>
      </c>
      <c r="O120">
        <v>1.3015343084158999</v>
      </c>
    </row>
    <row r="121" spans="1:15" x14ac:dyDescent="0.45">
      <c r="A121">
        <v>2024</v>
      </c>
      <c r="B121" t="s">
        <v>127</v>
      </c>
      <c r="C121" t="str">
        <f>_xlfn.CONCAT(B121,A121)</f>
        <v>Utah2024</v>
      </c>
      <c r="D121">
        <v>184.77</v>
      </c>
      <c r="F121">
        <v>0.451477272727273</v>
      </c>
      <c r="H121">
        <v>722.55</v>
      </c>
      <c r="I121">
        <v>5.9131047711462097</v>
      </c>
      <c r="J121">
        <v>7.8421681042094198</v>
      </c>
      <c r="L121">
        <v>1684</v>
      </c>
      <c r="M121">
        <v>0.37282818635447601</v>
      </c>
      <c r="N121">
        <v>1.9978411957467399</v>
      </c>
      <c r="O121">
        <v>0.37282818635447601</v>
      </c>
    </row>
    <row r="122" spans="1:15" x14ac:dyDescent="0.45">
      <c r="A122">
        <v>2024</v>
      </c>
      <c r="B122" t="s">
        <v>128</v>
      </c>
      <c r="C122" t="str">
        <f>_xlfn.CONCAT(B122,A122)</f>
        <v>Utah State2024</v>
      </c>
      <c r="D122">
        <v>125.72</v>
      </c>
      <c r="F122">
        <v>0.289115384615385</v>
      </c>
      <c r="H122">
        <v>435.99</v>
      </c>
      <c r="I122">
        <v>-3.35805949966328</v>
      </c>
      <c r="J122">
        <v>-7.8421681042094198</v>
      </c>
      <c r="L122">
        <v>1269</v>
      </c>
      <c r="M122">
        <v>-0.42184065160707801</v>
      </c>
      <c r="N122">
        <v>1.1440775201587401</v>
      </c>
      <c r="O122">
        <v>-0.42184065160707801</v>
      </c>
    </row>
    <row r="123" spans="1:15" x14ac:dyDescent="0.45">
      <c r="A123">
        <v>2024</v>
      </c>
      <c r="B123" t="s">
        <v>129</v>
      </c>
      <c r="C123" t="str">
        <f>_xlfn.CONCAT(B123,A123)</f>
        <v>UTEP2024</v>
      </c>
      <c r="D123">
        <v>163.05000000000001</v>
      </c>
      <c r="F123">
        <v>0.36499025341130598</v>
      </c>
      <c r="H123">
        <v>379.64</v>
      </c>
      <c r="I123">
        <v>-10.0011772055189</v>
      </c>
      <c r="J123">
        <v>-12.1716984117417</v>
      </c>
      <c r="L123">
        <v>1195</v>
      </c>
      <c r="M123">
        <v>8.0530012594527495E-2</v>
      </c>
      <c r="N123">
        <v>1.5430578943172499</v>
      </c>
      <c r="O123">
        <v>8.0530012594527495E-2</v>
      </c>
    </row>
    <row r="124" spans="1:15" x14ac:dyDescent="0.45">
      <c r="A124">
        <v>2024</v>
      </c>
      <c r="B124" t="s">
        <v>130</v>
      </c>
      <c r="C124" t="str">
        <f>_xlfn.CONCAT(B124,A124)</f>
        <v>UT San Antonio2024</v>
      </c>
      <c r="D124">
        <v>121.57</v>
      </c>
      <c r="F124">
        <v>0.51266666666666705</v>
      </c>
      <c r="H124">
        <v>574.52</v>
      </c>
      <c r="I124">
        <v>0.29200517388376401</v>
      </c>
      <c r="L124">
        <v>1647</v>
      </c>
      <c r="M124">
        <v>-0.47768951998202303</v>
      </c>
      <c r="N124">
        <v>2.3195994758715499</v>
      </c>
      <c r="O124">
        <v>-0.47768951998202303</v>
      </c>
    </row>
    <row r="125" spans="1:15" x14ac:dyDescent="0.45">
      <c r="A125">
        <v>2024</v>
      </c>
      <c r="B125" t="s">
        <v>131</v>
      </c>
      <c r="C125" t="str">
        <f>_xlfn.CONCAT(B125,A125)</f>
        <v>Vanderbilt2024</v>
      </c>
      <c r="D125">
        <v>207.79</v>
      </c>
      <c r="F125">
        <v>0.13068181818181801</v>
      </c>
      <c r="H125">
        <v>639.88</v>
      </c>
      <c r="I125">
        <v>-8.0301422818034993</v>
      </c>
      <c r="J125">
        <v>-7.1069648444397897</v>
      </c>
      <c r="L125">
        <v>1176</v>
      </c>
      <c r="M125">
        <v>0.68262118635235802</v>
      </c>
      <c r="N125">
        <v>0.310970529424417</v>
      </c>
      <c r="O125">
        <v>0.68262118635235802</v>
      </c>
    </row>
    <row r="126" spans="1:15" x14ac:dyDescent="0.45">
      <c r="A126">
        <v>2024</v>
      </c>
      <c r="B126" t="s">
        <v>132</v>
      </c>
      <c r="C126" t="str">
        <f>_xlfn.CONCAT(B126,A126)</f>
        <v>Virginia2024</v>
      </c>
      <c r="D126">
        <v>159.74</v>
      </c>
      <c r="F126">
        <v>0.65045248868778305</v>
      </c>
      <c r="H126">
        <v>622.70000000000005</v>
      </c>
      <c r="I126">
        <v>-3.2120569127213998</v>
      </c>
      <c r="J126">
        <v>-4.1661518053612498</v>
      </c>
      <c r="L126">
        <v>1216</v>
      </c>
      <c r="M126">
        <v>3.5985493481017899E-2</v>
      </c>
      <c r="N126">
        <v>3.0441323771617599</v>
      </c>
      <c r="O126">
        <v>3.5985493481017899E-2</v>
      </c>
    </row>
    <row r="127" spans="1:15" x14ac:dyDescent="0.45">
      <c r="A127">
        <v>2024</v>
      </c>
      <c r="B127" t="s">
        <v>133</v>
      </c>
      <c r="C127" t="str">
        <f>_xlfn.CONCAT(B127,A127)</f>
        <v>Virginia Tech2024</v>
      </c>
      <c r="D127">
        <v>202.61</v>
      </c>
      <c r="F127">
        <v>0.257460317460318</v>
      </c>
      <c r="H127">
        <v>638.89</v>
      </c>
      <c r="I127">
        <v>2.8470504453666901</v>
      </c>
      <c r="J127">
        <v>4.1661518053612498</v>
      </c>
      <c r="L127">
        <v>1657</v>
      </c>
      <c r="M127">
        <v>0.61291103257351298</v>
      </c>
      <c r="N127">
        <v>0.97762253001554</v>
      </c>
      <c r="O127">
        <v>0.61291103257351298</v>
      </c>
    </row>
    <row r="128" spans="1:15" x14ac:dyDescent="0.45">
      <c r="A128">
        <v>2024</v>
      </c>
      <c r="B128" t="s">
        <v>134</v>
      </c>
      <c r="C128" t="str">
        <f>_xlfn.CONCAT(B128,A128)</f>
        <v>Wake Forest2024</v>
      </c>
      <c r="D128">
        <v>196.48</v>
      </c>
      <c r="F128">
        <v>0.287333333333333</v>
      </c>
      <c r="H128">
        <v>603.67999999999995</v>
      </c>
      <c r="I128">
        <v>-2.99305303230858</v>
      </c>
      <c r="J128">
        <v>-1.3887172684537501</v>
      </c>
      <c r="L128">
        <v>1397</v>
      </c>
      <c r="M128">
        <v>0.53041619808232998</v>
      </c>
      <c r="N128">
        <v>1.1347067825407899</v>
      </c>
      <c r="O128">
        <v>0.53041619808232998</v>
      </c>
    </row>
    <row r="129" spans="1:20" x14ac:dyDescent="0.45">
      <c r="A129">
        <v>2024</v>
      </c>
      <c r="B129" t="s">
        <v>135</v>
      </c>
      <c r="C129" t="str">
        <f>_xlfn.CONCAT(B129,A129)</f>
        <v>Washington2024</v>
      </c>
      <c r="D129">
        <v>201.79</v>
      </c>
      <c r="F129">
        <v>0.17842592592592599</v>
      </c>
      <c r="H129">
        <v>751.12</v>
      </c>
      <c r="I129">
        <v>12.045213422705199</v>
      </c>
      <c r="J129">
        <v>14.132240437794101</v>
      </c>
      <c r="L129">
        <v>1879</v>
      </c>
      <c r="M129">
        <v>0.60187583448496895</v>
      </c>
      <c r="N129">
        <v>0.56202812298472704</v>
      </c>
      <c r="O129">
        <v>0.60187583448496895</v>
      </c>
    </row>
    <row r="130" spans="1:20" x14ac:dyDescent="0.45">
      <c r="A130">
        <v>2024</v>
      </c>
      <c r="B130" t="s">
        <v>136</v>
      </c>
      <c r="C130" t="str">
        <f>_xlfn.CONCAT(B130,A130)</f>
        <v>Washington State2024</v>
      </c>
      <c r="D130">
        <v>181.7</v>
      </c>
      <c r="F130">
        <v>0.46972222222222199</v>
      </c>
      <c r="H130">
        <v>573.28</v>
      </c>
      <c r="I130">
        <v>4.5260801951983396</v>
      </c>
      <c r="L130">
        <v>1546</v>
      </c>
      <c r="M130">
        <v>0.331513481315662</v>
      </c>
      <c r="N130">
        <v>2.0937804295341098</v>
      </c>
      <c r="O130">
        <v>0.331513481315662</v>
      </c>
    </row>
    <row r="131" spans="1:20" x14ac:dyDescent="0.45">
      <c r="A131">
        <v>2024</v>
      </c>
      <c r="B131" t="s">
        <v>137</v>
      </c>
      <c r="C131" t="str">
        <f>_xlfn.CONCAT(B131,A131)</f>
        <v>Western Kentucky2024</v>
      </c>
      <c r="D131">
        <v>140.12</v>
      </c>
      <c r="F131">
        <v>0.34604761904761899</v>
      </c>
      <c r="H131">
        <v>491.26</v>
      </c>
      <c r="I131">
        <v>-2.0440362171863402</v>
      </c>
      <c r="L131">
        <v>1449</v>
      </c>
      <c r="M131">
        <v>-0.22805180712534401</v>
      </c>
      <c r="N131">
        <v>1.4434499547463799</v>
      </c>
      <c r="O131">
        <v>-0.22805180712534401</v>
      </c>
    </row>
    <row r="132" spans="1:20" x14ac:dyDescent="0.45">
      <c r="A132">
        <v>2024</v>
      </c>
      <c r="B132" t="s">
        <v>138</v>
      </c>
      <c r="C132" t="str">
        <f>_xlfn.CONCAT(B132,A132)</f>
        <v>Western Michigan2024</v>
      </c>
      <c r="D132">
        <v>171.51</v>
      </c>
      <c r="F132">
        <v>0.65592885375494103</v>
      </c>
      <c r="H132">
        <v>401.82</v>
      </c>
      <c r="I132">
        <v>-10.658188846757399</v>
      </c>
      <c r="L132">
        <v>1223</v>
      </c>
      <c r="M132">
        <v>0.19438095872754599</v>
      </c>
      <c r="N132">
        <v>3.0729292926384799</v>
      </c>
      <c r="O132">
        <v>0.19438095872754599</v>
      </c>
    </row>
    <row r="133" spans="1:20" x14ac:dyDescent="0.45">
      <c r="A133">
        <v>2024</v>
      </c>
      <c r="B133" t="s">
        <v>139</v>
      </c>
      <c r="C133" t="str">
        <f>_xlfn.CONCAT(B133,A133)</f>
        <v>West Virginia2024</v>
      </c>
      <c r="D133">
        <v>202.08</v>
      </c>
      <c r="F133">
        <v>0.35892307692307701</v>
      </c>
      <c r="H133">
        <v>666.23</v>
      </c>
      <c r="I133">
        <v>4.7450840756111603</v>
      </c>
      <c r="J133">
        <v>5.7999368270715497</v>
      </c>
      <c r="L133">
        <v>1611</v>
      </c>
      <c r="M133">
        <v>0.60577852649189301</v>
      </c>
      <c r="N133">
        <v>1.51115425634365</v>
      </c>
      <c r="O133">
        <v>0.60577852649189301</v>
      </c>
    </row>
    <row r="134" spans="1:20" x14ac:dyDescent="0.45">
      <c r="A134">
        <v>2024</v>
      </c>
      <c r="B134" t="s">
        <v>140</v>
      </c>
      <c r="C134" t="str">
        <f>_xlfn.CONCAT(B134,A134)</f>
        <v>Wisconsin2024</v>
      </c>
      <c r="D134">
        <v>239.1</v>
      </c>
      <c r="F134">
        <v>0.19625000000000001</v>
      </c>
      <c r="H134">
        <v>741.63</v>
      </c>
      <c r="I134">
        <v>2.9200517388376399</v>
      </c>
      <c r="J134">
        <v>5.3914905716439696</v>
      </c>
      <c r="L134">
        <v>1631</v>
      </c>
      <c r="M134">
        <v>1.10397734751368</v>
      </c>
      <c r="N134">
        <v>0.65575422565820296</v>
      </c>
      <c r="O134">
        <v>1.10397734751368</v>
      </c>
    </row>
    <row r="135" spans="1:20" x14ac:dyDescent="0.45">
      <c r="A135">
        <v>2024</v>
      </c>
      <c r="B135" t="s">
        <v>141</v>
      </c>
      <c r="C135" t="str">
        <f>_xlfn.CONCAT(B135,A135)</f>
        <v>Wyoming2024</v>
      </c>
      <c r="D135">
        <v>146.13999999999999</v>
      </c>
      <c r="F135">
        <v>0.70333333333333303</v>
      </c>
      <c r="H135">
        <v>338.5</v>
      </c>
      <c r="I135">
        <v>-0.94901681512223202</v>
      </c>
      <c r="J135">
        <v>-1.4704065195392699</v>
      </c>
      <c r="L135">
        <v>1494</v>
      </c>
      <c r="M135">
        <v>-0.14703730408506399</v>
      </c>
      <c r="N135">
        <v>3.3222009856129602</v>
      </c>
      <c r="O135">
        <v>-0.14703730408506399</v>
      </c>
    </row>
    <row r="136" spans="1:20" x14ac:dyDescent="0.45">
      <c r="A136">
        <v>2023</v>
      </c>
      <c r="B136" t="s">
        <v>11</v>
      </c>
      <c r="C136" t="str">
        <f>_xlfn.CONCAT(B136,A136)</f>
        <v>Air Force2023</v>
      </c>
      <c r="D136">
        <v>130.58000000000001</v>
      </c>
      <c r="E136">
        <v>1.1000000000000001</v>
      </c>
      <c r="F136">
        <v>0</v>
      </c>
      <c r="G136">
        <v>116.4</v>
      </c>
      <c r="H136">
        <v>0</v>
      </c>
      <c r="I136">
        <v>3.0660543257795201</v>
      </c>
      <c r="J136">
        <v>3.10419154124956</v>
      </c>
      <c r="K136">
        <v>1608</v>
      </c>
      <c r="L136">
        <v>1768</v>
      </c>
      <c r="M136">
        <v>-0.356436916594493</v>
      </c>
      <c r="N136">
        <v>-0.37620668144014802</v>
      </c>
      <c r="O136">
        <v>-0.73264359803464096</v>
      </c>
      <c r="R136">
        <v>9</v>
      </c>
      <c r="S136">
        <v>4</v>
      </c>
      <c r="T136">
        <v>0.69230769230769196</v>
      </c>
    </row>
    <row r="137" spans="1:20" x14ac:dyDescent="0.45">
      <c r="A137">
        <v>2023</v>
      </c>
      <c r="B137" t="s">
        <v>12</v>
      </c>
      <c r="C137" t="str">
        <f>_xlfn.CONCAT(B137,A137)</f>
        <v>Akron2023</v>
      </c>
      <c r="D137">
        <v>121.18</v>
      </c>
      <c r="E137">
        <v>-21.8</v>
      </c>
      <c r="F137">
        <v>7.4999999999999997E-2</v>
      </c>
      <c r="G137">
        <v>247.5</v>
      </c>
      <c r="H137">
        <v>456.15</v>
      </c>
      <c r="I137">
        <v>-10.0741784989898</v>
      </c>
      <c r="J137">
        <v>-14.132240437794101</v>
      </c>
      <c r="K137">
        <v>1068</v>
      </c>
      <c r="L137">
        <v>1154</v>
      </c>
      <c r="M137">
        <v>-0.48293796785340298</v>
      </c>
      <c r="N137">
        <v>1.8173283056037399E-2</v>
      </c>
      <c r="O137">
        <v>-0.46476468479736499</v>
      </c>
      <c r="R137">
        <v>2</v>
      </c>
      <c r="S137">
        <v>10</v>
      </c>
      <c r="T137">
        <v>0.16666666666666699</v>
      </c>
    </row>
    <row r="138" spans="1:20" x14ac:dyDescent="0.45">
      <c r="A138">
        <v>2023</v>
      </c>
      <c r="B138" t="s">
        <v>13</v>
      </c>
      <c r="C138" t="str">
        <f>_xlfn.CONCAT(B138,A138)</f>
        <v>Alabama2023</v>
      </c>
      <c r="D138">
        <v>328</v>
      </c>
      <c r="E138">
        <v>19.600000000000001</v>
      </c>
      <c r="F138">
        <v>0.17514285714285699</v>
      </c>
      <c r="G138">
        <v>236.2</v>
      </c>
      <c r="H138">
        <v>1016.79</v>
      </c>
      <c r="I138">
        <v>15.5492755093104</v>
      </c>
      <c r="J138">
        <v>22.301165546345501</v>
      </c>
      <c r="K138">
        <v>2032</v>
      </c>
      <c r="L138">
        <v>2181</v>
      </c>
      <c r="M138">
        <v>2.3003543110155</v>
      </c>
      <c r="N138">
        <v>0.544764435649991</v>
      </c>
      <c r="O138">
        <v>2.8451187466654901</v>
      </c>
      <c r="P138">
        <v>5</v>
      </c>
      <c r="Q138" t="s">
        <v>152</v>
      </c>
      <c r="R138">
        <v>12</v>
      </c>
      <c r="S138">
        <v>2</v>
      </c>
      <c r="T138">
        <v>0.85714285714285698</v>
      </c>
    </row>
    <row r="139" spans="1:20" x14ac:dyDescent="0.45">
      <c r="A139">
        <v>2023</v>
      </c>
      <c r="B139" t="s">
        <v>14</v>
      </c>
      <c r="C139" t="str">
        <f>_xlfn.CONCAT(B139,A139)</f>
        <v>Appalachian State2023</v>
      </c>
      <c r="D139">
        <v>161.99</v>
      </c>
      <c r="E139">
        <v>0.8</v>
      </c>
      <c r="F139">
        <v>-0.116813186813187</v>
      </c>
      <c r="G139">
        <v>210.7</v>
      </c>
      <c r="H139">
        <v>456.66</v>
      </c>
      <c r="I139">
        <v>-0.58401034776752703</v>
      </c>
      <c r="K139">
        <v>1617</v>
      </c>
      <c r="L139">
        <v>1593</v>
      </c>
      <c r="M139">
        <v>6.6265000431288801E-2</v>
      </c>
      <c r="N139">
        <v>-0.99045708768109197</v>
      </c>
      <c r="O139">
        <v>-0.92419208724980395</v>
      </c>
      <c r="R139">
        <v>9</v>
      </c>
      <c r="S139">
        <v>5</v>
      </c>
      <c r="T139">
        <v>0.64285714285714302</v>
      </c>
    </row>
    <row r="140" spans="1:20" x14ac:dyDescent="0.45">
      <c r="A140">
        <v>2023</v>
      </c>
      <c r="B140" t="s">
        <v>15</v>
      </c>
      <c r="C140" t="str">
        <f>_xlfn.CONCAT(B140,A140)</f>
        <v>Arizona2023</v>
      </c>
      <c r="D140">
        <v>204.72</v>
      </c>
      <c r="E140">
        <v>13.3</v>
      </c>
      <c r="F140">
        <v>0.53932692307692298</v>
      </c>
      <c r="G140">
        <v>477.4</v>
      </c>
      <c r="H140">
        <v>652.05999999999995</v>
      </c>
      <c r="I140">
        <v>-1.46002586941882</v>
      </c>
      <c r="J140">
        <v>-1.6337850217103</v>
      </c>
      <c r="K140">
        <v>1822</v>
      </c>
      <c r="L140">
        <v>1374</v>
      </c>
      <c r="M140">
        <v>0.64130648131354495</v>
      </c>
      <c r="N140">
        <v>2.4597897555586998</v>
      </c>
      <c r="O140">
        <v>3.1010962368722499</v>
      </c>
      <c r="P140">
        <v>14</v>
      </c>
      <c r="Q140" t="s">
        <v>153</v>
      </c>
      <c r="R140">
        <v>10</v>
      </c>
      <c r="S140">
        <v>3</v>
      </c>
      <c r="T140">
        <v>0.76923076923076905</v>
      </c>
    </row>
    <row r="141" spans="1:20" x14ac:dyDescent="0.45">
      <c r="A141">
        <v>2023</v>
      </c>
      <c r="B141" t="s">
        <v>16</v>
      </c>
      <c r="C141" t="str">
        <f>_xlfn.CONCAT(B141,A141)</f>
        <v>Arizona State2023</v>
      </c>
      <c r="D141">
        <v>201.23</v>
      </c>
      <c r="E141">
        <v>-4.5</v>
      </c>
      <c r="F141">
        <v>0.24299999999999999</v>
      </c>
      <c r="G141">
        <v>248.4</v>
      </c>
      <c r="H141">
        <v>670.18</v>
      </c>
      <c r="I141">
        <v>-2.8470504453666901</v>
      </c>
      <c r="K141">
        <v>1283</v>
      </c>
      <c r="L141">
        <v>1446</v>
      </c>
      <c r="M141">
        <v>0.594339601644013</v>
      </c>
      <c r="N141">
        <v>0.90158440352749203</v>
      </c>
      <c r="O141">
        <v>1.4959240051715099</v>
      </c>
      <c r="R141">
        <v>3</v>
      </c>
      <c r="S141">
        <v>9</v>
      </c>
      <c r="T141">
        <v>0.25</v>
      </c>
    </row>
    <row r="142" spans="1:20" x14ac:dyDescent="0.45">
      <c r="A142">
        <v>2023</v>
      </c>
      <c r="B142" t="s">
        <v>17</v>
      </c>
      <c r="C142" t="str">
        <f>_xlfn.CONCAT(B142,A142)</f>
        <v>Arkansas2023</v>
      </c>
      <c r="D142">
        <v>228.3</v>
      </c>
      <c r="E142">
        <v>1.1000000000000001</v>
      </c>
      <c r="F142">
        <v>0.626702508960574</v>
      </c>
      <c r="G142">
        <v>288.3</v>
      </c>
      <c r="H142">
        <v>741.06</v>
      </c>
      <c r="I142">
        <v>4.7450840756111603</v>
      </c>
      <c r="J142">
        <v>5.6365583249005198</v>
      </c>
      <c r="K142">
        <v>1431</v>
      </c>
      <c r="L142">
        <v>1686</v>
      </c>
      <c r="M142">
        <v>0.95863571415238402</v>
      </c>
      <c r="N142">
        <v>2.9192454950070701</v>
      </c>
      <c r="O142">
        <v>3.8778812091594501</v>
      </c>
      <c r="R142">
        <v>4</v>
      </c>
      <c r="S142">
        <v>8</v>
      </c>
      <c r="T142">
        <v>0.33333333333333298</v>
      </c>
    </row>
    <row r="143" spans="1:20" x14ac:dyDescent="0.45">
      <c r="A143">
        <v>2023</v>
      </c>
      <c r="B143" t="s">
        <v>18</v>
      </c>
      <c r="C143" t="str">
        <f>_xlfn.CONCAT(B143,A143)</f>
        <v>Arkansas State2023</v>
      </c>
      <c r="D143">
        <v>168.05</v>
      </c>
      <c r="E143">
        <v>-6.4</v>
      </c>
      <c r="F143">
        <v>-6.8461538461538504E-2</v>
      </c>
      <c r="G143">
        <v>52</v>
      </c>
      <c r="H143">
        <v>471.65</v>
      </c>
      <c r="I143">
        <v>-8.3221474556872597</v>
      </c>
      <c r="K143">
        <v>1359</v>
      </c>
      <c r="L143">
        <v>1134</v>
      </c>
      <c r="M143">
        <v>0.14781780581735199</v>
      </c>
      <c r="N143">
        <v>-0.73620480287769097</v>
      </c>
      <c r="O143">
        <v>-0.58838699706033903</v>
      </c>
      <c r="R143">
        <v>6</v>
      </c>
      <c r="S143">
        <v>7</v>
      </c>
      <c r="T143">
        <v>0.46153846153846201</v>
      </c>
    </row>
    <row r="144" spans="1:20" x14ac:dyDescent="0.45">
      <c r="A144">
        <v>2023</v>
      </c>
      <c r="B144" t="s">
        <v>19</v>
      </c>
      <c r="C144" t="str">
        <f>_xlfn.CONCAT(B144,A144)</f>
        <v>Army2023</v>
      </c>
      <c r="D144">
        <v>110.02</v>
      </c>
      <c r="E144">
        <v>-5.3</v>
      </c>
      <c r="F144">
        <v>-0.89</v>
      </c>
      <c r="G144">
        <v>134.80000000000001</v>
      </c>
      <c r="H144">
        <v>17.27</v>
      </c>
      <c r="I144">
        <v>-2.77404915189575</v>
      </c>
      <c r="J144">
        <v>-2.0422312771378701</v>
      </c>
      <c r="K144">
        <v>1388</v>
      </c>
      <c r="L144">
        <v>1499</v>
      </c>
      <c r="M144">
        <v>-0.63312432232674598</v>
      </c>
      <c r="N144">
        <v>-5.0561822601282103</v>
      </c>
      <c r="O144">
        <v>-5.68930658245496</v>
      </c>
      <c r="R144">
        <v>6</v>
      </c>
      <c r="S144">
        <v>6</v>
      </c>
      <c r="T144">
        <v>0.5</v>
      </c>
    </row>
    <row r="145" spans="1:20" x14ac:dyDescent="0.45">
      <c r="A145">
        <v>2023</v>
      </c>
      <c r="B145" t="s">
        <v>20</v>
      </c>
      <c r="C145" t="str">
        <f>_xlfn.CONCAT(B145,A145)</f>
        <v>Auburn2023</v>
      </c>
      <c r="D145">
        <v>242.9</v>
      </c>
      <c r="E145">
        <v>5.3</v>
      </c>
      <c r="F145">
        <v>0.51571428571428601</v>
      </c>
      <c r="G145">
        <v>236</v>
      </c>
      <c r="H145">
        <v>783.87</v>
      </c>
      <c r="I145">
        <v>2.2630400975991698</v>
      </c>
      <c r="J145">
        <v>5.0647335673019196</v>
      </c>
      <c r="K145">
        <v>1585</v>
      </c>
      <c r="L145">
        <v>1596</v>
      </c>
      <c r="M145">
        <v>1.1551160703630301</v>
      </c>
      <c r="N145">
        <v>2.3356250744288598</v>
      </c>
      <c r="O145">
        <v>3.4907411447918899</v>
      </c>
      <c r="R145">
        <v>6</v>
      </c>
      <c r="S145">
        <v>7</v>
      </c>
      <c r="T145">
        <v>0.46153846153846201</v>
      </c>
    </row>
    <row r="146" spans="1:20" x14ac:dyDescent="0.45">
      <c r="A146">
        <v>2023</v>
      </c>
      <c r="B146" t="s">
        <v>21</v>
      </c>
      <c r="C146" t="str">
        <f>_xlfn.CONCAT(B146,A146)</f>
        <v>Ball State2023</v>
      </c>
      <c r="D146">
        <v>126.78</v>
      </c>
      <c r="E146">
        <v>-12.8</v>
      </c>
      <c r="F146">
        <v>-9.6000000000000002E-2</v>
      </c>
      <c r="G146">
        <v>60.2</v>
      </c>
      <c r="H146">
        <v>345.29</v>
      </c>
      <c r="I146">
        <v>-8.4681500426291407</v>
      </c>
      <c r="J146">
        <v>-10.7012918922024</v>
      </c>
      <c r="K146">
        <v>1262</v>
      </c>
      <c r="L146">
        <v>1290</v>
      </c>
      <c r="M146">
        <v>-0.40757563944384001</v>
      </c>
      <c r="N146">
        <v>-0.88101303599526504</v>
      </c>
      <c r="O146">
        <v>-1.2885886754391001</v>
      </c>
      <c r="R146">
        <v>4</v>
      </c>
      <c r="S146">
        <v>8</v>
      </c>
      <c r="T146">
        <v>0.33333333333333298</v>
      </c>
    </row>
    <row r="147" spans="1:20" x14ac:dyDescent="0.45">
      <c r="A147">
        <v>2023</v>
      </c>
      <c r="B147" t="s">
        <v>22</v>
      </c>
      <c r="C147" t="str">
        <f>_xlfn.CONCAT(B147,A147)</f>
        <v>Baylor2023</v>
      </c>
      <c r="D147">
        <v>210.79</v>
      </c>
      <c r="E147">
        <v>-6.9</v>
      </c>
      <c r="F147">
        <v>0.28628205128205098</v>
      </c>
      <c r="G147">
        <v>257</v>
      </c>
      <c r="H147">
        <v>666.05</v>
      </c>
      <c r="I147">
        <v>6.71611899932656</v>
      </c>
      <c r="J147">
        <v>7.3520325976963301</v>
      </c>
      <c r="K147">
        <v>1384</v>
      </c>
      <c r="L147">
        <v>1672</v>
      </c>
      <c r="M147">
        <v>0.722993862286053</v>
      </c>
      <c r="N147">
        <v>1.12917872149999</v>
      </c>
      <c r="O147">
        <v>1.8521725837860401</v>
      </c>
      <c r="R147">
        <v>3</v>
      </c>
      <c r="S147">
        <v>9</v>
      </c>
      <c r="T147">
        <v>0.25</v>
      </c>
    </row>
    <row r="148" spans="1:20" x14ac:dyDescent="0.45">
      <c r="A148">
        <v>2023</v>
      </c>
      <c r="B148" t="s">
        <v>23</v>
      </c>
      <c r="C148" t="str">
        <f>_xlfn.CONCAT(B148,A148)</f>
        <v>Boise State2023</v>
      </c>
      <c r="D148">
        <v>179.7</v>
      </c>
      <c r="E148">
        <v>6.4</v>
      </c>
      <c r="F148">
        <v>-1.24183006535948E-2</v>
      </c>
      <c r="G148">
        <v>339.3</v>
      </c>
      <c r="H148">
        <v>533.91999999999996</v>
      </c>
      <c r="I148">
        <v>0.73001293470940898</v>
      </c>
      <c r="K148">
        <v>1690</v>
      </c>
      <c r="L148">
        <v>1712</v>
      </c>
      <c r="M148">
        <v>0.30459836402653201</v>
      </c>
      <c r="N148">
        <v>-0.441507067718383</v>
      </c>
      <c r="O148">
        <v>-0.13690870369185101</v>
      </c>
      <c r="R148">
        <v>8</v>
      </c>
      <c r="S148">
        <v>6</v>
      </c>
      <c r="T148">
        <v>0.57142857142857095</v>
      </c>
    </row>
    <row r="149" spans="1:20" x14ac:dyDescent="0.45">
      <c r="A149">
        <v>2023</v>
      </c>
      <c r="B149" t="s">
        <v>24</v>
      </c>
      <c r="C149" t="str">
        <f>_xlfn.CONCAT(B149,A149)</f>
        <v>Boston College2023</v>
      </c>
      <c r="D149">
        <v>185.3</v>
      </c>
      <c r="E149">
        <v>-4.8</v>
      </c>
      <c r="F149">
        <v>0.55888888888888899</v>
      </c>
      <c r="G149">
        <v>116</v>
      </c>
      <c r="H149">
        <v>664.63</v>
      </c>
      <c r="I149">
        <v>-7.4461319340359697</v>
      </c>
      <c r="J149">
        <v>-6.0450045803280901</v>
      </c>
      <c r="K149">
        <v>1345</v>
      </c>
      <c r="L149">
        <v>1222</v>
      </c>
      <c r="M149">
        <v>0.37996069243609498</v>
      </c>
      <c r="N149">
        <v>2.5626543873240202</v>
      </c>
      <c r="O149">
        <v>2.9426150797601101</v>
      </c>
      <c r="R149">
        <v>7</v>
      </c>
      <c r="S149">
        <v>6</v>
      </c>
      <c r="T149">
        <v>0.53846153846153799</v>
      </c>
    </row>
    <row r="150" spans="1:20" x14ac:dyDescent="0.45">
      <c r="A150">
        <v>2023</v>
      </c>
      <c r="B150" t="s">
        <v>25</v>
      </c>
      <c r="C150" t="str">
        <f>_xlfn.CONCAT(B150,A150)</f>
        <v>Bowling Green2023</v>
      </c>
      <c r="D150">
        <v>103.84</v>
      </c>
      <c r="E150">
        <v>-3.8</v>
      </c>
      <c r="F150">
        <v>-0.22125</v>
      </c>
      <c r="G150">
        <v>109.6</v>
      </c>
      <c r="H150">
        <v>415.08</v>
      </c>
      <c r="I150">
        <v>-10.4391849663445</v>
      </c>
      <c r="J150">
        <v>-13.2336586758534</v>
      </c>
      <c r="K150">
        <v>1397</v>
      </c>
      <c r="L150">
        <v>1126</v>
      </c>
      <c r="M150">
        <v>-0.71629203475015701</v>
      </c>
      <c r="N150">
        <v>-1.5396275767038901</v>
      </c>
      <c r="O150">
        <v>-2.2559196114540501</v>
      </c>
      <c r="R150">
        <v>7</v>
      </c>
      <c r="S150">
        <v>6</v>
      </c>
      <c r="T150">
        <v>0.53846153846153799</v>
      </c>
    </row>
    <row r="151" spans="1:20" x14ac:dyDescent="0.45">
      <c r="A151">
        <v>2023</v>
      </c>
      <c r="B151" t="s">
        <v>26</v>
      </c>
      <c r="C151" t="str">
        <f>_xlfn.CONCAT(B151,A151)</f>
        <v>Buffalo2023</v>
      </c>
      <c r="D151">
        <v>160.65</v>
      </c>
      <c r="E151">
        <v>-15.3</v>
      </c>
      <c r="F151">
        <v>0.63300000000000001</v>
      </c>
      <c r="G151">
        <v>179.5</v>
      </c>
      <c r="H151">
        <v>370.96</v>
      </c>
      <c r="I151">
        <v>-5.3290944233786801</v>
      </c>
      <c r="J151">
        <v>-6.2900723335846402</v>
      </c>
      <c r="K151">
        <v>1286</v>
      </c>
      <c r="L151">
        <v>1386</v>
      </c>
      <c r="M151">
        <v>4.82318718475718E-2</v>
      </c>
      <c r="N151">
        <v>2.9523602189076499</v>
      </c>
      <c r="O151">
        <v>3.0005920907552301</v>
      </c>
      <c r="R151">
        <v>3</v>
      </c>
      <c r="S151">
        <v>9</v>
      </c>
      <c r="T151">
        <v>0.25</v>
      </c>
    </row>
    <row r="152" spans="1:20" x14ac:dyDescent="0.45">
      <c r="A152">
        <v>2023</v>
      </c>
      <c r="B152" t="s">
        <v>27</v>
      </c>
      <c r="C152" t="str">
        <f>_xlfn.CONCAT(B152,A152)</f>
        <v>BYU2023</v>
      </c>
      <c r="D152">
        <v>179.88</v>
      </c>
      <c r="E152">
        <v>-0.8</v>
      </c>
      <c r="F152">
        <v>0.44528571428571401</v>
      </c>
      <c r="G152">
        <v>132.6</v>
      </c>
      <c r="H152">
        <v>415.19</v>
      </c>
      <c r="I152">
        <v>-0.21900388041282301</v>
      </c>
      <c r="J152">
        <v>0.65351400868411802</v>
      </c>
      <c r="K152">
        <v>1364</v>
      </c>
      <c r="L152">
        <v>1526</v>
      </c>
      <c r="M152">
        <v>0.30702072458255403</v>
      </c>
      <c r="N152">
        <v>1.9652835077686299</v>
      </c>
      <c r="O152">
        <v>2.2723042323511802</v>
      </c>
      <c r="R152">
        <v>5</v>
      </c>
      <c r="S152">
        <v>7</v>
      </c>
      <c r="T152">
        <v>0.41666666666666702</v>
      </c>
    </row>
    <row r="153" spans="1:20" x14ac:dyDescent="0.45">
      <c r="A153">
        <v>2023</v>
      </c>
      <c r="B153" t="s">
        <v>28</v>
      </c>
      <c r="C153" t="str">
        <f>_xlfn.CONCAT(B153,A153)</f>
        <v>California2023</v>
      </c>
      <c r="D153">
        <v>162.74</v>
      </c>
      <c r="E153">
        <v>4.3</v>
      </c>
      <c r="F153">
        <v>0.443846153846154</v>
      </c>
      <c r="G153">
        <v>178.4</v>
      </c>
      <c r="H153">
        <v>653.30999999999995</v>
      </c>
      <c r="I153">
        <v>-0.94901681512223202</v>
      </c>
      <c r="J153">
        <v>-1.1436495151972099</v>
      </c>
      <c r="K153">
        <v>1475</v>
      </c>
      <c r="L153">
        <v>1406</v>
      </c>
      <c r="M153">
        <v>7.6358169414712407E-2</v>
      </c>
      <c r="N153">
        <v>1.95771372383471</v>
      </c>
      <c r="O153">
        <v>2.0340718932494202</v>
      </c>
      <c r="R153">
        <v>6</v>
      </c>
      <c r="S153">
        <v>7</v>
      </c>
      <c r="T153">
        <v>0.46153846153846201</v>
      </c>
    </row>
    <row r="154" spans="1:20" x14ac:dyDescent="0.45">
      <c r="A154">
        <v>2023</v>
      </c>
      <c r="B154" t="s">
        <v>29</v>
      </c>
      <c r="C154" t="str">
        <f>_xlfn.CONCAT(B154,A154)</f>
        <v>Central Michigan2023</v>
      </c>
      <c r="D154">
        <v>153.75</v>
      </c>
      <c r="E154">
        <v>-15.5</v>
      </c>
      <c r="F154">
        <v>-7.5454545454545496E-2</v>
      </c>
      <c r="G154">
        <v>91.4</v>
      </c>
      <c r="H154">
        <v>384.48</v>
      </c>
      <c r="I154">
        <v>-8.9061578034547892</v>
      </c>
      <c r="K154">
        <v>1250</v>
      </c>
      <c r="L154">
        <v>1306</v>
      </c>
      <c r="M154">
        <v>-4.4625282799925697E-2</v>
      </c>
      <c r="N154">
        <v>-0.77297682753934005</v>
      </c>
      <c r="O154">
        <v>-0.817602110339266</v>
      </c>
      <c r="R154">
        <v>5</v>
      </c>
      <c r="S154">
        <v>7</v>
      </c>
      <c r="T154">
        <v>0.41666666666666702</v>
      </c>
    </row>
    <row r="155" spans="1:20" x14ac:dyDescent="0.45">
      <c r="A155">
        <v>2023</v>
      </c>
      <c r="B155" t="s">
        <v>30</v>
      </c>
      <c r="C155" t="str">
        <f>_xlfn.CONCAT(B155,A155)</f>
        <v>Charlotte2023</v>
      </c>
      <c r="D155">
        <v>69.14</v>
      </c>
      <c r="E155">
        <v>-17.399999999999999</v>
      </c>
      <c r="F155">
        <v>-0.102633053221289</v>
      </c>
      <c r="G155">
        <v>54.4</v>
      </c>
      <c r="H155">
        <v>487.24</v>
      </c>
      <c r="I155">
        <v>-13.7242431725369</v>
      </c>
      <c r="J155">
        <v>-14.5406866932216</v>
      </c>
      <c r="K155">
        <v>1055</v>
      </c>
      <c r="L155">
        <v>1081</v>
      </c>
      <c r="M155">
        <v>-1.18326931971656</v>
      </c>
      <c r="N155">
        <v>-0.91589227991410505</v>
      </c>
      <c r="O155">
        <v>-2.0991615996306598</v>
      </c>
      <c r="R155">
        <v>3</v>
      </c>
      <c r="S155">
        <v>9</v>
      </c>
      <c r="T155">
        <v>0.25</v>
      </c>
    </row>
    <row r="156" spans="1:20" x14ac:dyDescent="0.45">
      <c r="A156">
        <v>2023</v>
      </c>
      <c r="B156" t="s">
        <v>31</v>
      </c>
      <c r="C156" t="str">
        <f>_xlfn.CONCAT(B156,A156)</f>
        <v>Cincinnati2023</v>
      </c>
      <c r="D156">
        <v>167.89</v>
      </c>
      <c r="E156">
        <v>-3.7</v>
      </c>
      <c r="F156">
        <v>0.27540952380952399</v>
      </c>
      <c r="G156">
        <v>26.3</v>
      </c>
      <c r="H156">
        <v>650.89</v>
      </c>
      <c r="I156">
        <v>4.1610737278436298</v>
      </c>
      <c r="J156">
        <v>5.30980132055846</v>
      </c>
      <c r="K156">
        <v>1342</v>
      </c>
      <c r="L156">
        <v>1690</v>
      </c>
      <c r="M156">
        <v>0.145664596434221</v>
      </c>
      <c r="N156">
        <v>1.07200662818534</v>
      </c>
      <c r="O156">
        <v>1.21767122461956</v>
      </c>
      <c r="R156">
        <v>3</v>
      </c>
      <c r="S156">
        <v>9</v>
      </c>
      <c r="T156">
        <v>0.25</v>
      </c>
    </row>
    <row r="157" spans="1:20" x14ac:dyDescent="0.45">
      <c r="A157">
        <v>2023</v>
      </c>
      <c r="B157" t="s">
        <v>32</v>
      </c>
      <c r="C157" t="str">
        <f>_xlfn.CONCAT(B157,A157)</f>
        <v>Clemson2023</v>
      </c>
      <c r="D157">
        <v>273.39</v>
      </c>
      <c r="E157">
        <v>10.8</v>
      </c>
      <c r="F157">
        <v>0.11454545454545501</v>
      </c>
      <c r="G157">
        <v>248.5</v>
      </c>
      <c r="H157">
        <v>943</v>
      </c>
      <c r="I157">
        <v>10.1471797924608</v>
      </c>
      <c r="J157">
        <v>14.3773081910506</v>
      </c>
      <c r="K157">
        <v>1764</v>
      </c>
      <c r="L157">
        <v>1843</v>
      </c>
      <c r="M157">
        <v>1.5654370334358101</v>
      </c>
      <c r="N157">
        <v>0.226119082517662</v>
      </c>
      <c r="O157">
        <v>1.7915561159534701</v>
      </c>
      <c r="R157">
        <v>9</v>
      </c>
      <c r="S157">
        <v>4</v>
      </c>
      <c r="T157">
        <v>0.69230769230769196</v>
      </c>
    </row>
    <row r="158" spans="1:20" x14ac:dyDescent="0.45">
      <c r="A158">
        <v>2023</v>
      </c>
      <c r="B158" t="s">
        <v>33</v>
      </c>
      <c r="C158" t="str">
        <f>_xlfn.CONCAT(B158,A158)</f>
        <v>Coastal Carolina2023</v>
      </c>
      <c r="D158">
        <v>113.66</v>
      </c>
      <c r="E158">
        <v>-0.9</v>
      </c>
      <c r="F158">
        <v>-2.6599190283400801E-2</v>
      </c>
      <c r="G158">
        <v>419.7</v>
      </c>
      <c r="H158">
        <v>446.58</v>
      </c>
      <c r="I158">
        <v>-4.6720827821402198</v>
      </c>
      <c r="K158">
        <v>1423</v>
      </c>
      <c r="L158">
        <v>1344</v>
      </c>
      <c r="M158">
        <v>-0.58413880886053005</v>
      </c>
      <c r="N158">
        <v>-0.51607585103474596</v>
      </c>
      <c r="O158">
        <v>-1.10021465989528</v>
      </c>
      <c r="R158">
        <v>8</v>
      </c>
      <c r="S158">
        <v>5</v>
      </c>
      <c r="T158">
        <v>0.61538461538461497</v>
      </c>
    </row>
    <row r="159" spans="1:20" x14ac:dyDescent="0.45">
      <c r="A159">
        <v>2023</v>
      </c>
      <c r="B159" t="s">
        <v>34</v>
      </c>
      <c r="C159" t="str">
        <f>_xlfn.CONCAT(B159,A159)</f>
        <v>Colorado2023</v>
      </c>
      <c r="D159">
        <v>219.75</v>
      </c>
      <c r="E159">
        <v>0.8</v>
      </c>
      <c r="F159">
        <v>0.404876412429378</v>
      </c>
      <c r="G159">
        <v>22.9</v>
      </c>
      <c r="H159">
        <v>616.28</v>
      </c>
      <c r="I159">
        <v>-10.7311901402283</v>
      </c>
      <c r="J159">
        <v>-13.968861935623</v>
      </c>
      <c r="K159">
        <v>1237</v>
      </c>
      <c r="L159">
        <v>986</v>
      </c>
      <c r="M159">
        <v>0.84357358774135405</v>
      </c>
      <c r="N159">
        <v>1.7527952540164</v>
      </c>
      <c r="O159">
        <v>2.5963688417577502</v>
      </c>
      <c r="R159">
        <v>4</v>
      </c>
      <c r="S159">
        <v>8</v>
      </c>
      <c r="T159">
        <v>0.33333333333333298</v>
      </c>
    </row>
    <row r="160" spans="1:20" x14ac:dyDescent="0.45">
      <c r="A160">
        <v>2023</v>
      </c>
      <c r="B160" t="s">
        <v>35</v>
      </c>
      <c r="C160" t="str">
        <f>_xlfn.CONCAT(B160,A160)</f>
        <v>Colorado State2023</v>
      </c>
      <c r="D160">
        <v>176.09</v>
      </c>
      <c r="E160">
        <v>-8.8000000000000007</v>
      </c>
      <c r="F160">
        <v>-0.21199999999999999</v>
      </c>
      <c r="G160">
        <v>167.3</v>
      </c>
      <c r="H160">
        <v>431.38</v>
      </c>
      <c r="I160">
        <v>-12.483221183530899</v>
      </c>
      <c r="K160">
        <v>1276</v>
      </c>
      <c r="L160">
        <v>1252</v>
      </c>
      <c r="M160">
        <v>0.25601657731965299</v>
      </c>
      <c r="N160">
        <v>-1.4909873810826999</v>
      </c>
      <c r="O160">
        <v>-1.23497080376304</v>
      </c>
      <c r="R160">
        <v>5</v>
      </c>
      <c r="S160">
        <v>7</v>
      </c>
      <c r="T160">
        <v>0.41666666666666702</v>
      </c>
    </row>
    <row r="161" spans="1:20" x14ac:dyDescent="0.45">
      <c r="A161">
        <v>2023</v>
      </c>
      <c r="B161" t="s">
        <v>36</v>
      </c>
      <c r="C161" t="str">
        <f>_xlfn.CONCAT(B161,A161)</f>
        <v>Connecticut2023</v>
      </c>
      <c r="D161">
        <v>80.209999999999994</v>
      </c>
      <c r="E161">
        <v>-13.5</v>
      </c>
      <c r="F161">
        <v>-0.252</v>
      </c>
      <c r="G161">
        <v>137</v>
      </c>
      <c r="H161">
        <v>239.17</v>
      </c>
      <c r="I161">
        <v>-8.1761448687453804</v>
      </c>
      <c r="K161">
        <v>1096</v>
      </c>
      <c r="L161">
        <v>1141</v>
      </c>
      <c r="M161">
        <v>-1.03429414552122</v>
      </c>
      <c r="N161">
        <v>-1.70132336214733</v>
      </c>
      <c r="O161">
        <v>-2.7356175076685498</v>
      </c>
      <c r="R161">
        <v>3</v>
      </c>
      <c r="S161">
        <v>9</v>
      </c>
      <c r="T161">
        <v>0.25</v>
      </c>
    </row>
    <row r="162" spans="1:20" x14ac:dyDescent="0.45">
      <c r="A162">
        <v>2023</v>
      </c>
      <c r="B162" t="s">
        <v>37</v>
      </c>
      <c r="C162" t="str">
        <f>_xlfn.CONCAT(B162,A162)</f>
        <v>Duke2023</v>
      </c>
      <c r="D162">
        <v>191.8</v>
      </c>
      <c r="E162">
        <v>9.8000000000000007</v>
      </c>
      <c r="F162">
        <v>0.71250000000000002</v>
      </c>
      <c r="G162">
        <v>398.1</v>
      </c>
      <c r="H162">
        <v>603.98</v>
      </c>
      <c r="I162">
        <v>5.1100905429658603</v>
      </c>
      <c r="J162">
        <v>4.3295303075322797</v>
      </c>
      <c r="K162">
        <v>1654</v>
      </c>
      <c r="L162">
        <v>1527</v>
      </c>
      <c r="M162">
        <v>0.46743482362576699</v>
      </c>
      <c r="N162">
        <v>3.3704029812736098</v>
      </c>
      <c r="O162">
        <v>3.83783780489938</v>
      </c>
      <c r="R162">
        <v>8</v>
      </c>
      <c r="S162">
        <v>5</v>
      </c>
      <c r="T162">
        <v>0.61538461538461497</v>
      </c>
    </row>
    <row r="163" spans="1:20" x14ac:dyDescent="0.45">
      <c r="A163">
        <v>2023</v>
      </c>
      <c r="B163" t="s">
        <v>38</v>
      </c>
      <c r="C163" t="str">
        <f>_xlfn.CONCAT(B163,A163)</f>
        <v>East Carolina2023</v>
      </c>
      <c r="D163">
        <v>180.54</v>
      </c>
      <c r="E163">
        <v>-9.1999999999999993</v>
      </c>
      <c r="F163">
        <v>0.49249411764705903</v>
      </c>
      <c r="G163">
        <v>45</v>
      </c>
      <c r="H163">
        <v>494.82</v>
      </c>
      <c r="I163">
        <v>2.77404915189575</v>
      </c>
      <c r="J163">
        <v>1.4704065195392699</v>
      </c>
      <c r="K163">
        <v>1356</v>
      </c>
      <c r="L163">
        <v>1509</v>
      </c>
      <c r="M163">
        <v>0.31590271328796599</v>
      </c>
      <c r="N163">
        <v>2.21352415365621</v>
      </c>
      <c r="O163">
        <v>2.52942686694418</v>
      </c>
      <c r="R163">
        <v>2</v>
      </c>
      <c r="S163">
        <v>10</v>
      </c>
      <c r="T163">
        <v>0.16666666666666699</v>
      </c>
    </row>
    <row r="164" spans="1:20" x14ac:dyDescent="0.45">
      <c r="A164">
        <v>2023</v>
      </c>
      <c r="B164" t="s">
        <v>39</v>
      </c>
      <c r="C164" t="str">
        <f>_xlfn.CONCAT(B164,A164)</f>
        <v>Eastern Michigan2023</v>
      </c>
      <c r="D164">
        <v>158.69999999999999</v>
      </c>
      <c r="E164">
        <v>-16.899999999999999</v>
      </c>
      <c r="F164">
        <v>-0.17599999999999999</v>
      </c>
      <c r="G164">
        <v>167.9</v>
      </c>
      <c r="H164">
        <v>404.1</v>
      </c>
      <c r="I164">
        <v>-6.71611899932656</v>
      </c>
      <c r="K164">
        <v>1181</v>
      </c>
      <c r="L164">
        <v>1400</v>
      </c>
      <c r="M164">
        <v>2.19896324906701E-2</v>
      </c>
      <c r="N164">
        <v>-1.30168499812453</v>
      </c>
      <c r="O164">
        <v>-1.2796953656338601</v>
      </c>
      <c r="R164">
        <v>6</v>
      </c>
      <c r="S164">
        <v>7</v>
      </c>
      <c r="T164">
        <v>0.46153846153846201</v>
      </c>
    </row>
    <row r="165" spans="1:20" x14ac:dyDescent="0.45">
      <c r="A165">
        <v>2023</v>
      </c>
      <c r="B165" t="s">
        <v>40</v>
      </c>
      <c r="C165" t="str">
        <f>_xlfn.CONCAT(B165,A165)</f>
        <v>Florida2023</v>
      </c>
      <c r="D165">
        <v>271.43</v>
      </c>
      <c r="E165">
        <v>3</v>
      </c>
      <c r="F165">
        <v>0.26029999999999998</v>
      </c>
      <c r="G165">
        <v>159.80000000000001</v>
      </c>
      <c r="H165">
        <v>856.95</v>
      </c>
      <c r="I165">
        <v>4.6720827821402198</v>
      </c>
      <c r="J165">
        <v>6.20838308249912</v>
      </c>
      <c r="K165">
        <v>1594</v>
      </c>
      <c r="L165">
        <v>1581</v>
      </c>
      <c r="M165">
        <v>1.53906021849247</v>
      </c>
      <c r="N165">
        <v>0.99255471533794504</v>
      </c>
      <c r="O165">
        <v>2.5316149338304101</v>
      </c>
      <c r="R165">
        <v>5</v>
      </c>
      <c r="S165">
        <v>7</v>
      </c>
      <c r="T165">
        <v>0.41666666666666702</v>
      </c>
    </row>
    <row r="166" spans="1:20" x14ac:dyDescent="0.45">
      <c r="A166">
        <v>2023</v>
      </c>
      <c r="B166" t="s">
        <v>41</v>
      </c>
      <c r="C166" t="str">
        <f>_xlfn.CONCAT(B166,A166)</f>
        <v>Florida Atlantic2023</v>
      </c>
      <c r="D166">
        <v>161.44</v>
      </c>
      <c r="E166">
        <v>-9.8000000000000007</v>
      </c>
      <c r="F166">
        <v>1.9444444444444401E-3</v>
      </c>
      <c r="G166">
        <v>156.19999999999999</v>
      </c>
      <c r="H166">
        <v>550.51</v>
      </c>
      <c r="I166">
        <v>-4.30707631478551</v>
      </c>
      <c r="K166">
        <v>1383</v>
      </c>
      <c r="L166">
        <v>1387</v>
      </c>
      <c r="M166">
        <v>5.8863343176777903E-2</v>
      </c>
      <c r="N166">
        <v>-0.36598201569395</v>
      </c>
      <c r="O166">
        <v>-0.30711867251717201</v>
      </c>
      <c r="R166">
        <v>4</v>
      </c>
      <c r="S166">
        <v>8</v>
      </c>
      <c r="T166">
        <v>0.33333333333333298</v>
      </c>
    </row>
    <row r="167" spans="1:20" x14ac:dyDescent="0.45">
      <c r="A167">
        <v>2023</v>
      </c>
      <c r="B167" t="s">
        <v>42</v>
      </c>
      <c r="C167" t="str">
        <f>_xlfn.CONCAT(B167,A167)</f>
        <v>Florida International2023</v>
      </c>
      <c r="D167">
        <v>147.71</v>
      </c>
      <c r="E167">
        <v>-19.399999999999999</v>
      </c>
      <c r="F167">
        <v>-0.227368421052632</v>
      </c>
      <c r="G167">
        <v>186.9</v>
      </c>
      <c r="H167">
        <v>459.71</v>
      </c>
      <c r="I167">
        <v>-16.644294911374502</v>
      </c>
      <c r="K167">
        <v>997</v>
      </c>
      <c r="L167">
        <v>859</v>
      </c>
      <c r="M167">
        <v>-0.12590893701309699</v>
      </c>
      <c r="N167">
        <v>-1.57180067907069</v>
      </c>
      <c r="O167">
        <v>-1.6977096160837899</v>
      </c>
      <c r="R167">
        <v>4</v>
      </c>
      <c r="S167">
        <v>8</v>
      </c>
      <c r="T167">
        <v>0.33333333333333298</v>
      </c>
    </row>
    <row r="168" spans="1:20" x14ac:dyDescent="0.45">
      <c r="A168">
        <v>2023</v>
      </c>
      <c r="B168" t="s">
        <v>43</v>
      </c>
      <c r="C168" t="str">
        <f>_xlfn.CONCAT(B168,A168)</f>
        <v>Florida State2023</v>
      </c>
      <c r="D168">
        <v>237.15</v>
      </c>
      <c r="E168">
        <v>19.600000000000001</v>
      </c>
      <c r="F168">
        <v>0.30019762845849801</v>
      </c>
      <c r="G168">
        <v>421.5</v>
      </c>
      <c r="H168">
        <v>780.76</v>
      </c>
      <c r="I168">
        <v>10.293182379402699</v>
      </c>
      <c r="K168">
        <v>1789</v>
      </c>
      <c r="L168">
        <v>1848</v>
      </c>
      <c r="M168">
        <v>1.0777351081567801</v>
      </c>
      <c r="N168">
        <v>1.2023523859372001</v>
      </c>
      <c r="O168">
        <v>2.2800874940939901</v>
      </c>
      <c r="P168">
        <v>4</v>
      </c>
      <c r="Q168" t="s">
        <v>154</v>
      </c>
      <c r="R168">
        <v>13</v>
      </c>
      <c r="S168">
        <v>1</v>
      </c>
      <c r="T168">
        <v>0.92857142857142905</v>
      </c>
    </row>
    <row r="169" spans="1:20" x14ac:dyDescent="0.45">
      <c r="A169">
        <v>2023</v>
      </c>
      <c r="B169" t="s">
        <v>44</v>
      </c>
      <c r="C169" t="str">
        <f>_xlfn.CONCAT(B169,A169)</f>
        <v>Fresno State2023</v>
      </c>
      <c r="D169">
        <v>161</v>
      </c>
      <c r="E169">
        <v>-3.2</v>
      </c>
      <c r="F169">
        <v>-2.0833333333333298E-3</v>
      </c>
      <c r="G169">
        <v>84.2</v>
      </c>
      <c r="H169">
        <v>502.26</v>
      </c>
      <c r="I169">
        <v>1.7520310433025801</v>
      </c>
      <c r="K169">
        <v>1588</v>
      </c>
      <c r="L169">
        <v>1766</v>
      </c>
      <c r="M169">
        <v>5.2942017373169399E-2</v>
      </c>
      <c r="N169">
        <v>-0.38716168045393101</v>
      </c>
      <c r="O169">
        <v>-0.33421966308076101</v>
      </c>
      <c r="R169">
        <v>9</v>
      </c>
      <c r="S169">
        <v>4</v>
      </c>
      <c r="T169">
        <v>0.69230769230769196</v>
      </c>
    </row>
    <row r="170" spans="1:20" x14ac:dyDescent="0.45">
      <c r="A170">
        <v>2023</v>
      </c>
      <c r="B170" t="s">
        <v>45</v>
      </c>
      <c r="C170" t="str">
        <f>_xlfn.CONCAT(B170,A170)</f>
        <v>Georgia2023</v>
      </c>
      <c r="D170">
        <v>315.68</v>
      </c>
      <c r="E170">
        <v>20.7</v>
      </c>
      <c r="F170">
        <v>-0.204166666666667</v>
      </c>
      <c r="G170">
        <v>314.8</v>
      </c>
      <c r="H170">
        <v>989.76</v>
      </c>
      <c r="I170">
        <v>19.710349237153999</v>
      </c>
      <c r="J170">
        <v>24.425086074568899</v>
      </c>
      <c r="K170">
        <v>2273</v>
      </c>
      <c r="L170">
        <v>2300</v>
      </c>
      <c r="M170">
        <v>2.1345571885144601</v>
      </c>
      <c r="N170">
        <v>-1.44979658479087</v>
      </c>
      <c r="O170">
        <v>0.68476060372358605</v>
      </c>
      <c r="P170">
        <v>6</v>
      </c>
      <c r="Q170" t="s">
        <v>152</v>
      </c>
      <c r="R170">
        <v>13</v>
      </c>
      <c r="S170">
        <v>1</v>
      </c>
      <c r="T170">
        <v>0.92857142857142905</v>
      </c>
    </row>
    <row r="171" spans="1:20" x14ac:dyDescent="0.45">
      <c r="A171">
        <v>2023</v>
      </c>
      <c r="B171" t="s">
        <v>46</v>
      </c>
      <c r="C171" t="str">
        <f>_xlfn.CONCAT(B171,A171)</f>
        <v>Georgia Southern2023</v>
      </c>
      <c r="D171">
        <v>131.86000000000001</v>
      </c>
      <c r="E171">
        <v>-8.6</v>
      </c>
      <c r="F171">
        <v>-0.28666666666666701</v>
      </c>
      <c r="G171">
        <v>229.8</v>
      </c>
      <c r="H171">
        <v>414.14</v>
      </c>
      <c r="I171">
        <v>-3.5040620866051602</v>
      </c>
      <c r="K171">
        <v>1326</v>
      </c>
      <c r="L171">
        <v>1377</v>
      </c>
      <c r="M171">
        <v>-0.33921124152944998</v>
      </c>
      <c r="N171">
        <v>-1.88361454573668</v>
      </c>
      <c r="O171">
        <v>-2.2228257872661299</v>
      </c>
      <c r="R171">
        <v>6</v>
      </c>
      <c r="S171">
        <v>7</v>
      </c>
      <c r="T171">
        <v>0.46153846153846201</v>
      </c>
    </row>
    <row r="172" spans="1:20" x14ac:dyDescent="0.45">
      <c r="A172">
        <v>2023</v>
      </c>
      <c r="B172" t="s">
        <v>47</v>
      </c>
      <c r="C172" t="str">
        <f>_xlfn.CONCAT(B172,A172)</f>
        <v>Georgia State2023</v>
      </c>
      <c r="D172">
        <v>111.43</v>
      </c>
      <c r="E172">
        <v>-7.7</v>
      </c>
      <c r="F172">
        <v>7.7947368421052599E-2</v>
      </c>
      <c r="G172">
        <v>260</v>
      </c>
      <c r="H172">
        <v>471.84</v>
      </c>
      <c r="I172">
        <v>-3.7960672604889298</v>
      </c>
      <c r="K172">
        <v>1375</v>
      </c>
      <c r="L172">
        <v>1486</v>
      </c>
      <c r="M172">
        <v>-0.61414916463791003</v>
      </c>
      <c r="N172">
        <v>3.36717237660627E-2</v>
      </c>
      <c r="O172">
        <v>-0.58047744087184705</v>
      </c>
      <c r="R172">
        <v>7</v>
      </c>
      <c r="S172">
        <v>6</v>
      </c>
      <c r="T172">
        <v>0.53846153846153799</v>
      </c>
    </row>
    <row r="173" spans="1:20" x14ac:dyDescent="0.45">
      <c r="A173">
        <v>2023</v>
      </c>
      <c r="B173" t="s">
        <v>48</v>
      </c>
      <c r="C173" t="str">
        <f>_xlfn.CONCAT(B173,A173)</f>
        <v>Georgia Tech2023</v>
      </c>
      <c r="D173">
        <v>185.2</v>
      </c>
      <c r="E173">
        <v>2.1</v>
      </c>
      <c r="F173">
        <v>0.356875</v>
      </c>
      <c r="G173">
        <v>70.7</v>
      </c>
      <c r="H173">
        <v>715.48</v>
      </c>
      <c r="I173">
        <v>-4.3800776082564497</v>
      </c>
      <c r="J173">
        <v>-2.85912378799302</v>
      </c>
      <c r="K173">
        <v>1496</v>
      </c>
      <c r="L173">
        <v>1272</v>
      </c>
      <c r="M173">
        <v>0.37861493657163903</v>
      </c>
      <c r="N173">
        <v>1.5003846496208699</v>
      </c>
      <c r="O173">
        <v>1.8789995861925</v>
      </c>
      <c r="R173">
        <v>7</v>
      </c>
      <c r="S173">
        <v>6</v>
      </c>
      <c r="T173">
        <v>0.53846153846153799</v>
      </c>
    </row>
    <row r="174" spans="1:20" x14ac:dyDescent="0.45">
      <c r="A174">
        <v>2023</v>
      </c>
      <c r="B174" t="s">
        <v>49</v>
      </c>
      <c r="C174" t="str">
        <f>_xlfn.CONCAT(B174,A174)</f>
        <v>Hawai'i2023</v>
      </c>
      <c r="D174">
        <v>111.34</v>
      </c>
      <c r="E174">
        <v>-12.7</v>
      </c>
      <c r="F174">
        <v>0</v>
      </c>
      <c r="G174">
        <v>177.8</v>
      </c>
      <c r="H174">
        <v>419.54</v>
      </c>
      <c r="I174">
        <v>-13.4322379986531</v>
      </c>
      <c r="J174">
        <v>-15.9294039616754</v>
      </c>
      <c r="K174">
        <v>1091</v>
      </c>
      <c r="L174">
        <v>1120</v>
      </c>
      <c r="M174">
        <v>-0.61536034491592095</v>
      </c>
      <c r="N174">
        <v>-0.37620668144014802</v>
      </c>
      <c r="O174">
        <v>-0.99156702635606797</v>
      </c>
      <c r="R174">
        <v>5</v>
      </c>
      <c r="S174">
        <v>8</v>
      </c>
      <c r="T174">
        <v>0.38461538461538503</v>
      </c>
    </row>
    <row r="175" spans="1:20" x14ac:dyDescent="0.45">
      <c r="A175">
        <v>2023</v>
      </c>
      <c r="B175" t="s">
        <v>50</v>
      </c>
      <c r="C175" t="str">
        <f>_xlfn.CONCAT(B175,A175)</f>
        <v>Houston2023</v>
      </c>
      <c r="D175">
        <v>191.97</v>
      </c>
      <c r="E175">
        <v>-3.3</v>
      </c>
      <c r="F175">
        <v>0.48347619047619</v>
      </c>
      <c r="G175">
        <v>159.30000000000001</v>
      </c>
      <c r="H175">
        <v>629.12</v>
      </c>
      <c r="I175">
        <v>2.0440362171863402</v>
      </c>
      <c r="J175">
        <v>3.3492592945061102</v>
      </c>
      <c r="K175">
        <v>1421</v>
      </c>
      <c r="L175">
        <v>1619</v>
      </c>
      <c r="M175">
        <v>0.46972260859534298</v>
      </c>
      <c r="N175">
        <v>2.1661042896898599</v>
      </c>
      <c r="O175">
        <v>2.63582689828521</v>
      </c>
      <c r="R175">
        <v>4</v>
      </c>
      <c r="S175">
        <v>8</v>
      </c>
      <c r="T175">
        <v>0.33333333333333298</v>
      </c>
    </row>
    <row r="176" spans="1:20" x14ac:dyDescent="0.45">
      <c r="A176">
        <v>2023</v>
      </c>
      <c r="B176" t="s">
        <v>51</v>
      </c>
      <c r="C176" t="str">
        <f>_xlfn.CONCAT(B176,A176)</f>
        <v>Illinois2023</v>
      </c>
      <c r="D176">
        <v>205.64</v>
      </c>
      <c r="E176">
        <v>-2.2999999999999998</v>
      </c>
      <c r="F176">
        <v>0.54701298701298695</v>
      </c>
      <c r="G176">
        <v>94.4</v>
      </c>
      <c r="H176">
        <v>631.46</v>
      </c>
      <c r="I176">
        <v>8.5411513361000804</v>
      </c>
      <c r="J176">
        <v>8.0872358574659593</v>
      </c>
      <c r="K176">
        <v>1504</v>
      </c>
      <c r="L176">
        <v>1749</v>
      </c>
      <c r="M176">
        <v>0.65368743526654405</v>
      </c>
      <c r="N176">
        <v>2.50020615052164</v>
      </c>
      <c r="O176">
        <v>3.1538935857881798</v>
      </c>
      <c r="R176">
        <v>5</v>
      </c>
      <c r="S176">
        <v>7</v>
      </c>
      <c r="T176">
        <v>0.41666666666666702</v>
      </c>
    </row>
    <row r="177" spans="1:20" x14ac:dyDescent="0.45">
      <c r="A177">
        <v>2023</v>
      </c>
      <c r="B177" t="s">
        <v>52</v>
      </c>
      <c r="C177" t="str">
        <f>_xlfn.CONCAT(B177,A177)</f>
        <v>Indiana2023</v>
      </c>
      <c r="D177">
        <v>177.6</v>
      </c>
      <c r="E177">
        <v>-3.5</v>
      </c>
      <c r="F177">
        <v>0.43036231884058002</v>
      </c>
      <c r="G177">
        <v>78.099999999999994</v>
      </c>
      <c r="H177">
        <v>680.74</v>
      </c>
      <c r="I177">
        <v>-2.5550452714829301</v>
      </c>
      <c r="J177">
        <v>-3.4309485455916202</v>
      </c>
      <c r="K177">
        <v>1343</v>
      </c>
      <c r="L177">
        <v>1332</v>
      </c>
      <c r="M177">
        <v>0.27633749087294601</v>
      </c>
      <c r="N177">
        <v>1.8868103322244401</v>
      </c>
      <c r="O177">
        <v>2.16314782309738</v>
      </c>
      <c r="R177">
        <v>3</v>
      </c>
      <c r="S177">
        <v>9</v>
      </c>
      <c r="T177">
        <v>0.25</v>
      </c>
    </row>
    <row r="178" spans="1:20" x14ac:dyDescent="0.45">
      <c r="A178">
        <v>2023</v>
      </c>
      <c r="B178" t="s">
        <v>53</v>
      </c>
      <c r="C178" t="str">
        <f>_xlfn.CONCAT(B178,A178)</f>
        <v>Iowa2023</v>
      </c>
      <c r="D178">
        <v>204.36</v>
      </c>
      <c r="E178">
        <v>5.7</v>
      </c>
      <c r="F178">
        <v>0.45696428571428599</v>
      </c>
      <c r="G178">
        <v>70.7</v>
      </c>
      <c r="H178">
        <v>681.98</v>
      </c>
      <c r="I178">
        <v>6.9351228797393798</v>
      </c>
      <c r="J178">
        <v>6.0450045803280901</v>
      </c>
      <c r="K178">
        <v>1575</v>
      </c>
      <c r="L178">
        <v>1748</v>
      </c>
      <c r="M178">
        <v>0.63646176020150103</v>
      </c>
      <c r="N178">
        <v>2.0266941022401799</v>
      </c>
      <c r="O178">
        <v>2.66315586244168</v>
      </c>
      <c r="P178">
        <v>20</v>
      </c>
      <c r="Q178" t="s">
        <v>155</v>
      </c>
      <c r="R178">
        <v>10</v>
      </c>
      <c r="S178">
        <v>4</v>
      </c>
      <c r="T178">
        <v>0.71428571428571397</v>
      </c>
    </row>
    <row r="179" spans="1:20" x14ac:dyDescent="0.45">
      <c r="A179">
        <v>2023</v>
      </c>
      <c r="B179" t="s">
        <v>54</v>
      </c>
      <c r="C179" t="str">
        <f>_xlfn.CONCAT(B179,A179)</f>
        <v>Iowa State2023</v>
      </c>
      <c r="D179">
        <v>204.14</v>
      </c>
      <c r="E179">
        <v>9</v>
      </c>
      <c r="F179">
        <v>0.71750000000000003</v>
      </c>
      <c r="G179">
        <v>233.7</v>
      </c>
      <c r="H179">
        <v>590.42999999999995</v>
      </c>
      <c r="I179">
        <v>5.84010347767527</v>
      </c>
      <c r="J179">
        <v>5.1464228183874301</v>
      </c>
      <c r="K179">
        <v>1669</v>
      </c>
      <c r="L179">
        <v>1554</v>
      </c>
      <c r="M179">
        <v>0.63350109729969695</v>
      </c>
      <c r="N179">
        <v>3.39669497890669</v>
      </c>
      <c r="O179">
        <v>4.0301960762063898</v>
      </c>
      <c r="R179">
        <v>7</v>
      </c>
      <c r="S179">
        <v>6</v>
      </c>
      <c r="T179">
        <v>0.53846153846153799</v>
      </c>
    </row>
    <row r="180" spans="1:20" x14ac:dyDescent="0.45">
      <c r="A180">
        <v>2023</v>
      </c>
      <c r="B180" t="s">
        <v>156</v>
      </c>
      <c r="C180" t="str">
        <f>_xlfn.CONCAT(B180,A180)</f>
        <v>Jacksonville State2023</v>
      </c>
      <c r="D180">
        <v>13.85</v>
      </c>
      <c r="E180">
        <v>-1.2</v>
      </c>
      <c r="F180">
        <v>0</v>
      </c>
      <c r="H180">
        <v>229.74</v>
      </c>
      <c r="I180">
        <v>-10.3661836728736</v>
      </c>
      <c r="K180">
        <v>1558</v>
      </c>
      <c r="M180">
        <v>-1.9273377371745499</v>
      </c>
      <c r="N180">
        <v>-0.37620668144014802</v>
      </c>
      <c r="O180">
        <v>-2.3035444186146998</v>
      </c>
      <c r="R180">
        <v>9</v>
      </c>
      <c r="S180">
        <v>4</v>
      </c>
      <c r="T180">
        <v>0.69230769230769196</v>
      </c>
    </row>
    <row r="181" spans="1:20" x14ac:dyDescent="0.45">
      <c r="A181">
        <v>2023</v>
      </c>
      <c r="B181" t="s">
        <v>55</v>
      </c>
      <c r="C181" t="str">
        <f>_xlfn.CONCAT(B181,A181)</f>
        <v>James Madison2023</v>
      </c>
      <c r="D181">
        <v>25.85</v>
      </c>
      <c r="E181">
        <v>8</v>
      </c>
      <c r="F181">
        <v>-4.65E-2</v>
      </c>
      <c r="G181">
        <v>56.9</v>
      </c>
      <c r="H181">
        <v>104.24</v>
      </c>
      <c r="I181">
        <v>3.6500646735470399</v>
      </c>
      <c r="J181">
        <v>1.9605420260523501</v>
      </c>
      <c r="K181">
        <v>1787</v>
      </c>
      <c r="L181">
        <v>1659</v>
      </c>
      <c r="M181">
        <v>-1.76584703343977</v>
      </c>
      <c r="N181">
        <v>-0.62072225942778203</v>
      </c>
      <c r="O181">
        <v>-2.3865692928675499</v>
      </c>
      <c r="P181">
        <v>24</v>
      </c>
      <c r="Q181" t="s">
        <v>157</v>
      </c>
      <c r="R181">
        <v>11</v>
      </c>
      <c r="S181">
        <v>2</v>
      </c>
      <c r="T181">
        <v>0.84615384615384603</v>
      </c>
    </row>
    <row r="182" spans="1:20" x14ac:dyDescent="0.45">
      <c r="A182">
        <v>2023</v>
      </c>
      <c r="B182" t="s">
        <v>56</v>
      </c>
      <c r="C182" t="str">
        <f>_xlfn.CONCAT(B182,A182)</f>
        <v>Kansas2023</v>
      </c>
      <c r="D182">
        <v>169.88</v>
      </c>
      <c r="E182">
        <v>11</v>
      </c>
      <c r="F182">
        <v>0.66166666666666696</v>
      </c>
      <c r="G182">
        <v>581.1</v>
      </c>
      <c r="H182">
        <v>574.29</v>
      </c>
      <c r="I182">
        <v>5.5480983037915097</v>
      </c>
      <c r="J182">
        <v>2.7774345369075002</v>
      </c>
      <c r="K182">
        <v>1679</v>
      </c>
      <c r="L182">
        <v>1373</v>
      </c>
      <c r="M182">
        <v>0.17244513813690501</v>
      </c>
      <c r="N182">
        <v>3.1031010053373098</v>
      </c>
      <c r="O182">
        <v>3.2755461434742101</v>
      </c>
      <c r="R182">
        <v>9</v>
      </c>
      <c r="S182">
        <v>4</v>
      </c>
      <c r="T182">
        <v>0.69230769230769196</v>
      </c>
    </row>
    <row r="183" spans="1:20" x14ac:dyDescent="0.45">
      <c r="A183">
        <v>2023</v>
      </c>
      <c r="B183" t="s">
        <v>57</v>
      </c>
      <c r="C183" t="str">
        <f>_xlfn.CONCAT(B183,A183)</f>
        <v>Kansas State2023</v>
      </c>
      <c r="D183">
        <v>212.31</v>
      </c>
      <c r="E183">
        <v>19.600000000000001</v>
      </c>
      <c r="F183">
        <v>0.483333333333333</v>
      </c>
      <c r="G183">
        <v>216</v>
      </c>
      <c r="H183">
        <v>584.67999999999995</v>
      </c>
      <c r="I183">
        <v>11.315200487995799</v>
      </c>
      <c r="K183">
        <v>1942</v>
      </c>
      <c r="L183">
        <v>1861</v>
      </c>
      <c r="M183">
        <v>0.74344935142579205</v>
      </c>
      <c r="N183">
        <v>2.16535308975749</v>
      </c>
      <c r="O183">
        <v>2.9088024411832798</v>
      </c>
      <c r="R183">
        <v>9</v>
      </c>
      <c r="S183">
        <v>4</v>
      </c>
      <c r="T183">
        <v>0.69230769230769196</v>
      </c>
    </row>
    <row r="184" spans="1:20" x14ac:dyDescent="0.45">
      <c r="A184">
        <v>2023</v>
      </c>
      <c r="B184" t="s">
        <v>158</v>
      </c>
      <c r="C184" t="str">
        <f>_xlfn.CONCAT(B184,A184)</f>
        <v>Kennesaw State2023</v>
      </c>
      <c r="D184">
        <v>12.37</v>
      </c>
      <c r="E184">
        <v>-30.6</v>
      </c>
      <c r="F184">
        <v>0</v>
      </c>
      <c r="H184">
        <v>22.69</v>
      </c>
      <c r="I184">
        <v>-21.535381573927602</v>
      </c>
      <c r="M184">
        <v>-1.9472549239685</v>
      </c>
      <c r="N184">
        <v>-0.37620668144014802</v>
      </c>
      <c r="O184">
        <v>-2.3234616054086499</v>
      </c>
    </row>
    <row r="185" spans="1:20" x14ac:dyDescent="0.45">
      <c r="A185">
        <v>2023</v>
      </c>
      <c r="B185" t="s">
        <v>58</v>
      </c>
      <c r="C185" t="str">
        <f>_xlfn.CONCAT(B185,A185)</f>
        <v>Kent State2023</v>
      </c>
      <c r="D185">
        <v>81.64</v>
      </c>
      <c r="E185">
        <v>-27</v>
      </c>
      <c r="F185">
        <v>-0.42235294117647099</v>
      </c>
      <c r="G185">
        <v>25.9</v>
      </c>
      <c r="H185">
        <v>386.94</v>
      </c>
      <c r="I185">
        <v>-4.6720827821402198</v>
      </c>
      <c r="J185">
        <v>-5.7182475759860303</v>
      </c>
      <c r="K185">
        <v>987</v>
      </c>
      <c r="L185">
        <v>1345</v>
      </c>
      <c r="M185">
        <v>-1.0150498366595</v>
      </c>
      <c r="N185">
        <v>-2.59710718738729</v>
      </c>
      <c r="O185">
        <v>-3.6121570240467902</v>
      </c>
      <c r="R185">
        <v>1</v>
      </c>
      <c r="S185">
        <v>11</v>
      </c>
      <c r="T185">
        <v>8.3333333333333301E-2</v>
      </c>
    </row>
    <row r="186" spans="1:20" x14ac:dyDescent="0.45">
      <c r="A186">
        <v>2023</v>
      </c>
      <c r="B186" t="s">
        <v>59</v>
      </c>
      <c r="C186" t="str">
        <f>_xlfn.CONCAT(B186,A186)</f>
        <v>Kentucky2023</v>
      </c>
      <c r="D186">
        <v>212.42</v>
      </c>
      <c r="E186">
        <v>5.3</v>
      </c>
      <c r="F186">
        <v>0.55214285714285705</v>
      </c>
      <c r="G186">
        <v>152</v>
      </c>
      <c r="H186">
        <v>737.33</v>
      </c>
      <c r="I186">
        <v>4.0150711409017497</v>
      </c>
      <c r="J186">
        <v>4.7379765629598598</v>
      </c>
      <c r="K186">
        <v>1641</v>
      </c>
      <c r="L186">
        <v>1606</v>
      </c>
      <c r="M186">
        <v>0.74492968287669403</v>
      </c>
      <c r="N186">
        <v>2.52718105718415</v>
      </c>
      <c r="O186">
        <v>3.2721107400608398</v>
      </c>
      <c r="R186">
        <v>7</v>
      </c>
      <c r="S186">
        <v>6</v>
      </c>
      <c r="T186">
        <v>0.53846153846153799</v>
      </c>
    </row>
    <row r="187" spans="1:20" x14ac:dyDescent="0.45">
      <c r="A187">
        <v>2023</v>
      </c>
      <c r="B187" t="s">
        <v>60</v>
      </c>
      <c r="C187" t="str">
        <f>_xlfn.CONCAT(B187,A187)</f>
        <v>Liberty2023</v>
      </c>
      <c r="D187">
        <v>120.52</v>
      </c>
      <c r="E187">
        <v>7.3</v>
      </c>
      <c r="F187">
        <v>-0.37</v>
      </c>
      <c r="G187">
        <v>201.6</v>
      </c>
      <c r="H187">
        <v>161.88</v>
      </c>
      <c r="I187">
        <v>-2.5550452714829301</v>
      </c>
      <c r="J187">
        <v>-3.1858807923350798</v>
      </c>
      <c r="K187">
        <v>1609</v>
      </c>
      <c r="L187">
        <v>1413</v>
      </c>
      <c r="M187">
        <v>-0.491819956558816</v>
      </c>
      <c r="N187">
        <v>-2.32181450628799</v>
      </c>
      <c r="O187">
        <v>-2.8136344628468102</v>
      </c>
      <c r="P187">
        <v>18</v>
      </c>
      <c r="Q187" t="s">
        <v>159</v>
      </c>
      <c r="R187">
        <v>13</v>
      </c>
      <c r="S187">
        <v>1</v>
      </c>
      <c r="T187">
        <v>0.92857142857142905</v>
      </c>
    </row>
    <row r="188" spans="1:20" x14ac:dyDescent="0.45">
      <c r="A188">
        <v>2023</v>
      </c>
      <c r="B188" t="s">
        <v>61</v>
      </c>
      <c r="C188" t="str">
        <f>_xlfn.CONCAT(B188,A188)</f>
        <v>Louisiana2023</v>
      </c>
      <c r="D188">
        <v>155.69</v>
      </c>
      <c r="E188">
        <v>-5.9</v>
      </c>
      <c r="F188">
        <v>-0.252857142857143</v>
      </c>
      <c r="G188">
        <v>236.1</v>
      </c>
      <c r="H188">
        <v>458.15</v>
      </c>
      <c r="I188">
        <v>-1.2410219890059999</v>
      </c>
      <c r="J188">
        <v>-1.7154742727958101</v>
      </c>
      <c r="K188">
        <v>1494</v>
      </c>
      <c r="L188">
        <v>1556</v>
      </c>
      <c r="M188">
        <v>-1.8517619029469901E-2</v>
      </c>
      <c r="N188">
        <v>-1.7058305617415701</v>
      </c>
      <c r="O188">
        <v>-1.7243481807710399</v>
      </c>
      <c r="R188">
        <v>6</v>
      </c>
      <c r="S188">
        <v>7</v>
      </c>
      <c r="T188">
        <v>0.46153846153846201</v>
      </c>
    </row>
    <row r="189" spans="1:20" x14ac:dyDescent="0.45">
      <c r="A189">
        <v>2023</v>
      </c>
      <c r="B189" t="s">
        <v>62</v>
      </c>
      <c r="C189" t="str">
        <f>_xlfn.CONCAT(B189,A189)</f>
        <v>Louisiana Monroe2023</v>
      </c>
      <c r="D189">
        <v>73.66</v>
      </c>
      <c r="E189">
        <v>-17.100000000000001</v>
      </c>
      <c r="F189">
        <v>-4.1904761904761903E-2</v>
      </c>
      <c r="G189">
        <v>89.6</v>
      </c>
      <c r="H189">
        <v>348.53</v>
      </c>
      <c r="I189">
        <v>-8.9061578034547892</v>
      </c>
      <c r="K189">
        <v>985</v>
      </c>
      <c r="L189">
        <v>1117</v>
      </c>
      <c r="M189">
        <v>-1.1224411546431201</v>
      </c>
      <c r="N189">
        <v>-0.59655866160309501</v>
      </c>
      <c r="O189">
        <v>-1.7189998162462199</v>
      </c>
      <c r="R189">
        <v>2</v>
      </c>
      <c r="S189">
        <v>10</v>
      </c>
      <c r="T189">
        <v>0.16666666666666699</v>
      </c>
    </row>
    <row r="190" spans="1:20" x14ac:dyDescent="0.45">
      <c r="A190">
        <v>2023</v>
      </c>
      <c r="B190" t="s">
        <v>63</v>
      </c>
      <c r="C190" t="str">
        <f>_xlfn.CONCAT(B190,A190)</f>
        <v>Louisiana Tech2023</v>
      </c>
      <c r="D190">
        <v>163.34</v>
      </c>
      <c r="E190">
        <v>-14.4</v>
      </c>
      <c r="F190">
        <v>6.14645308924485E-2</v>
      </c>
      <c r="G190">
        <v>162.5</v>
      </c>
      <c r="H190">
        <v>473.76</v>
      </c>
      <c r="I190">
        <v>-10.4391849663445</v>
      </c>
      <c r="J190">
        <v>-10.7829811432879</v>
      </c>
      <c r="K190">
        <v>1119</v>
      </c>
      <c r="L190">
        <v>1127</v>
      </c>
      <c r="M190">
        <v>8.4432704601451206E-2</v>
      </c>
      <c r="N190">
        <v>-5.3001621291634202E-2</v>
      </c>
      <c r="O190">
        <v>3.1431083309817101E-2</v>
      </c>
      <c r="R190">
        <v>3</v>
      </c>
      <c r="S190">
        <v>9</v>
      </c>
      <c r="T190">
        <v>0.25</v>
      </c>
    </row>
    <row r="191" spans="1:20" x14ac:dyDescent="0.45">
      <c r="A191">
        <v>2023</v>
      </c>
      <c r="B191" t="s">
        <v>64</v>
      </c>
      <c r="C191" t="str">
        <f>_xlfn.CONCAT(B191,A191)</f>
        <v>Louisville2023</v>
      </c>
      <c r="D191">
        <v>217.99</v>
      </c>
      <c r="E191">
        <v>12.6</v>
      </c>
      <c r="F191">
        <v>0.39593846153846202</v>
      </c>
      <c r="G191">
        <v>93</v>
      </c>
      <c r="H191">
        <v>625.41999999999996</v>
      </c>
      <c r="I191">
        <v>7.7381371079197301</v>
      </c>
      <c r="J191">
        <v>8.7407498661500806</v>
      </c>
      <c r="K191">
        <v>1688</v>
      </c>
      <c r="L191">
        <v>1753</v>
      </c>
      <c r="M191">
        <v>0.81988828452691997</v>
      </c>
      <c r="N191">
        <v>1.7057959372826901</v>
      </c>
      <c r="O191">
        <v>2.5256842218096098</v>
      </c>
      <c r="P191">
        <v>16</v>
      </c>
      <c r="Q191" t="s">
        <v>154</v>
      </c>
      <c r="R191">
        <v>10</v>
      </c>
      <c r="S191">
        <v>4</v>
      </c>
      <c r="T191">
        <v>0.71428571428571397</v>
      </c>
    </row>
    <row r="192" spans="1:20" x14ac:dyDescent="0.45">
      <c r="A192">
        <v>2023</v>
      </c>
      <c r="B192" t="s">
        <v>65</v>
      </c>
      <c r="C192" t="str">
        <f>_xlfn.CONCAT(B192,A192)</f>
        <v>LSU2023</v>
      </c>
      <c r="D192">
        <v>288.7</v>
      </c>
      <c r="E192">
        <v>17.100000000000001</v>
      </c>
      <c r="F192">
        <v>0.52761904761904799</v>
      </c>
      <c r="G192">
        <v>527.79999999999995</v>
      </c>
      <c r="H192">
        <v>872.61</v>
      </c>
      <c r="I192">
        <v>10.8041914336993</v>
      </c>
      <c r="J192">
        <v>14.213929688879601</v>
      </c>
      <c r="K192">
        <v>1985</v>
      </c>
      <c r="L192">
        <v>1871</v>
      </c>
      <c r="M192">
        <v>1.7714722562841001</v>
      </c>
      <c r="N192">
        <v>2.3982250687933302</v>
      </c>
      <c r="O192">
        <v>4.1696973250774301</v>
      </c>
      <c r="P192">
        <v>13</v>
      </c>
      <c r="Q192" t="s">
        <v>152</v>
      </c>
      <c r="R192">
        <v>10</v>
      </c>
      <c r="S192">
        <v>3</v>
      </c>
      <c r="T192">
        <v>0.76923076923076905</v>
      </c>
    </row>
    <row r="193" spans="1:20" x14ac:dyDescent="0.45">
      <c r="A193">
        <v>2023</v>
      </c>
      <c r="B193" t="s">
        <v>66</v>
      </c>
      <c r="C193" t="str">
        <f>_xlfn.CONCAT(B193,A193)</f>
        <v>Marshall2023</v>
      </c>
      <c r="D193">
        <v>77.8</v>
      </c>
      <c r="E193">
        <v>-7.5</v>
      </c>
      <c r="F193">
        <v>-0.101818181818182</v>
      </c>
      <c r="G193">
        <v>73.400000000000006</v>
      </c>
      <c r="H193">
        <v>455.3</v>
      </c>
      <c r="I193">
        <v>0.43800776082564502</v>
      </c>
      <c r="J193">
        <v>-0.32675700434205901</v>
      </c>
      <c r="K193">
        <v>1360</v>
      </c>
      <c r="L193">
        <v>1563</v>
      </c>
      <c r="M193">
        <v>-1.0667268618546299</v>
      </c>
      <c r="N193">
        <v>-0.91160736051375602</v>
      </c>
      <c r="O193">
        <v>-1.97833422236838</v>
      </c>
      <c r="R193">
        <v>6</v>
      </c>
      <c r="S193">
        <v>7</v>
      </c>
      <c r="T193">
        <v>0.46153846153846201</v>
      </c>
    </row>
    <row r="194" spans="1:20" x14ac:dyDescent="0.45">
      <c r="A194">
        <v>2023</v>
      </c>
      <c r="B194" t="s">
        <v>67</v>
      </c>
      <c r="C194" t="str">
        <f>_xlfn.CONCAT(B194,A194)</f>
        <v>Maryland2023</v>
      </c>
      <c r="D194">
        <v>206.46</v>
      </c>
      <c r="E194">
        <v>8.4</v>
      </c>
      <c r="F194">
        <v>0.56072727272727296</v>
      </c>
      <c r="G194">
        <v>313.2</v>
      </c>
      <c r="H194">
        <v>680.22</v>
      </c>
      <c r="I194">
        <v>4.5260801951983396</v>
      </c>
      <c r="J194">
        <v>6.3717615846701499</v>
      </c>
      <c r="K194">
        <v>1695</v>
      </c>
      <c r="L194">
        <v>1645</v>
      </c>
      <c r="M194">
        <v>0.66472263335508697</v>
      </c>
      <c r="N194">
        <v>2.5723213440295098</v>
      </c>
      <c r="O194">
        <v>3.2370439773845998</v>
      </c>
      <c r="R194">
        <v>8</v>
      </c>
      <c r="S194">
        <v>5</v>
      </c>
      <c r="T194">
        <v>0.61538461538461497</v>
      </c>
    </row>
    <row r="195" spans="1:20" x14ac:dyDescent="0.45">
      <c r="A195">
        <v>2023</v>
      </c>
      <c r="B195" t="s">
        <v>68</v>
      </c>
      <c r="C195" t="str">
        <f>_xlfn.CONCAT(B195,A195)</f>
        <v>Memphis2023</v>
      </c>
      <c r="D195">
        <v>186.18</v>
      </c>
      <c r="E195">
        <v>1.8</v>
      </c>
      <c r="F195">
        <v>-0.111396761133603</v>
      </c>
      <c r="G195">
        <v>252.5</v>
      </c>
      <c r="H195">
        <v>533.26</v>
      </c>
      <c r="I195">
        <v>3.94206984743081</v>
      </c>
      <c r="J195">
        <v>3.4309485455916202</v>
      </c>
      <c r="K195">
        <v>1604</v>
      </c>
      <c r="L195">
        <v>1568</v>
      </c>
      <c r="M195">
        <v>0.39180334404331202</v>
      </c>
      <c r="N195">
        <v>-0.96197535745161999</v>
      </c>
      <c r="O195">
        <v>-0.57017201340830803</v>
      </c>
      <c r="R195">
        <v>10</v>
      </c>
      <c r="S195">
        <v>3</v>
      </c>
      <c r="T195">
        <v>0.76923076923076905</v>
      </c>
    </row>
    <row r="196" spans="1:20" x14ac:dyDescent="0.45">
      <c r="A196">
        <v>2023</v>
      </c>
      <c r="B196" t="s">
        <v>69</v>
      </c>
      <c r="C196" t="str">
        <f>_xlfn.CONCAT(B196,A196)</f>
        <v>Miami2023</v>
      </c>
      <c r="D196">
        <v>284.64</v>
      </c>
      <c r="E196">
        <v>8.8000000000000007</v>
      </c>
      <c r="F196">
        <v>0.17199999999999999</v>
      </c>
      <c r="G196">
        <v>250.8</v>
      </c>
      <c r="H196">
        <v>854.72</v>
      </c>
      <c r="I196">
        <v>-3.35805949966328</v>
      </c>
      <c r="J196">
        <v>-0.40844625542757401</v>
      </c>
      <c r="K196">
        <v>1580</v>
      </c>
      <c r="L196">
        <v>1316</v>
      </c>
      <c r="M196">
        <v>1.71683456818717</v>
      </c>
      <c r="N196">
        <v>0.52823803713776996</v>
      </c>
      <c r="O196">
        <v>2.2450726053249399</v>
      </c>
      <c r="R196">
        <v>7</v>
      </c>
      <c r="S196">
        <v>6</v>
      </c>
      <c r="T196">
        <v>0.53846153846153799</v>
      </c>
    </row>
    <row r="197" spans="1:20" x14ac:dyDescent="0.45">
      <c r="A197">
        <v>2023</v>
      </c>
      <c r="B197" t="s">
        <v>70</v>
      </c>
      <c r="C197" t="str">
        <f>_xlfn.CONCAT(B197,A197)</f>
        <v>Miami (OH)2023</v>
      </c>
      <c r="D197">
        <v>129.81</v>
      </c>
      <c r="E197">
        <v>-1.2</v>
      </c>
      <c r="F197">
        <v>-0.17749999999999999</v>
      </c>
      <c r="G197">
        <v>130.30000000000001</v>
      </c>
      <c r="H197">
        <v>397.26</v>
      </c>
      <c r="I197">
        <v>-8.9061578034547892</v>
      </c>
      <c r="K197">
        <v>1509</v>
      </c>
      <c r="L197">
        <v>1380</v>
      </c>
      <c r="M197">
        <v>-0.366799236750808</v>
      </c>
      <c r="N197">
        <v>-1.3095725974144501</v>
      </c>
      <c r="O197">
        <v>-1.67637183416526</v>
      </c>
      <c r="R197">
        <v>11</v>
      </c>
      <c r="S197">
        <v>3</v>
      </c>
      <c r="T197">
        <v>0.78571428571428603</v>
      </c>
    </row>
    <row r="198" spans="1:20" x14ac:dyDescent="0.45">
      <c r="A198">
        <v>2023</v>
      </c>
      <c r="B198" t="s">
        <v>71</v>
      </c>
      <c r="C198" t="str">
        <f>_xlfn.CONCAT(B198,A198)</f>
        <v>Michigan2023</v>
      </c>
      <c r="D198">
        <v>245.13</v>
      </c>
      <c r="E198">
        <v>25.9</v>
      </c>
      <c r="F198">
        <v>0.35401709401709403</v>
      </c>
      <c r="G198">
        <v>431</v>
      </c>
      <c r="H198">
        <v>847.24</v>
      </c>
      <c r="I198">
        <v>15.403272922368499</v>
      </c>
      <c r="J198">
        <v>19.278663256181499</v>
      </c>
      <c r="K198">
        <v>2210</v>
      </c>
      <c r="L198">
        <v>2124</v>
      </c>
      <c r="M198">
        <v>1.18512642614041</v>
      </c>
      <c r="N198">
        <v>1.4853566381532399</v>
      </c>
      <c r="O198">
        <v>2.6704830642936499</v>
      </c>
      <c r="P198">
        <v>1</v>
      </c>
      <c r="Q198" t="s">
        <v>155</v>
      </c>
      <c r="R198">
        <v>15</v>
      </c>
      <c r="S198">
        <v>0</v>
      </c>
      <c r="T198">
        <v>1</v>
      </c>
    </row>
    <row r="199" spans="1:20" x14ac:dyDescent="0.45">
      <c r="A199">
        <v>2023</v>
      </c>
      <c r="B199" t="s">
        <v>72</v>
      </c>
      <c r="C199" t="str">
        <f>_xlfn.CONCAT(B199,A199)</f>
        <v>Michigan State2023</v>
      </c>
      <c r="D199">
        <v>224.87</v>
      </c>
      <c r="E199">
        <v>-3.2</v>
      </c>
      <c r="F199">
        <v>0.44701680672268901</v>
      </c>
      <c r="G199">
        <v>74.2</v>
      </c>
      <c r="H199">
        <v>693.91</v>
      </c>
      <c r="I199">
        <v>0.80301422818034995</v>
      </c>
      <c r="K199">
        <v>1338</v>
      </c>
      <c r="L199">
        <v>1550</v>
      </c>
      <c r="M199">
        <v>0.91247628800152603</v>
      </c>
      <c r="N199">
        <v>1.9743862834197501</v>
      </c>
      <c r="O199">
        <v>2.8868625714212701</v>
      </c>
      <c r="R199">
        <v>4</v>
      </c>
      <c r="S199">
        <v>8</v>
      </c>
      <c r="T199">
        <v>0.33333333333333298</v>
      </c>
    </row>
    <row r="200" spans="1:20" x14ac:dyDescent="0.45">
      <c r="A200">
        <v>2023</v>
      </c>
      <c r="B200" t="s">
        <v>73</v>
      </c>
      <c r="C200" t="str">
        <f>_xlfn.CONCAT(B200,A200)</f>
        <v>Middle Tennessee2023</v>
      </c>
      <c r="D200">
        <v>100.8</v>
      </c>
      <c r="E200">
        <v>-8.1</v>
      </c>
      <c r="F200">
        <v>-0.22125</v>
      </c>
      <c r="G200">
        <v>132.9</v>
      </c>
      <c r="H200">
        <v>425.43</v>
      </c>
      <c r="I200">
        <v>-5.6210995972624502</v>
      </c>
      <c r="K200">
        <v>1351</v>
      </c>
      <c r="L200">
        <v>1373</v>
      </c>
      <c r="M200">
        <v>-0.757203013029634</v>
      </c>
      <c r="N200">
        <v>-1.5396275767038901</v>
      </c>
      <c r="O200">
        <v>-2.2968305897335299</v>
      </c>
      <c r="R200">
        <v>4</v>
      </c>
      <c r="S200">
        <v>8</v>
      </c>
      <c r="T200">
        <v>0.33333333333333298</v>
      </c>
    </row>
    <row r="201" spans="1:20" x14ac:dyDescent="0.45">
      <c r="A201">
        <v>2023</v>
      </c>
      <c r="B201" t="s">
        <v>74</v>
      </c>
      <c r="C201" t="str">
        <f>_xlfn.CONCAT(B201,A201)</f>
        <v>Minnesota2023</v>
      </c>
      <c r="D201">
        <v>201.22</v>
      </c>
      <c r="E201">
        <v>-2.2999999999999998</v>
      </c>
      <c r="F201">
        <v>0.432111111111111</v>
      </c>
      <c r="G201">
        <v>170.6</v>
      </c>
      <c r="H201">
        <v>649.42999999999995</v>
      </c>
      <c r="I201">
        <v>7.8111384013906697</v>
      </c>
      <c r="J201">
        <v>9.3125746237486808</v>
      </c>
      <c r="K201">
        <v>1488</v>
      </c>
      <c r="L201">
        <v>1758</v>
      </c>
      <c r="M201">
        <v>0.59420502605756798</v>
      </c>
      <c r="N201">
        <v>1.8960061806719499</v>
      </c>
      <c r="O201">
        <v>2.4902112067295099</v>
      </c>
      <c r="R201">
        <v>6</v>
      </c>
      <c r="S201">
        <v>7</v>
      </c>
      <c r="T201">
        <v>0.46153846153846201</v>
      </c>
    </row>
    <row r="202" spans="1:20" x14ac:dyDescent="0.45">
      <c r="A202">
        <v>2023</v>
      </c>
      <c r="B202" t="s">
        <v>75</v>
      </c>
      <c r="C202" t="str">
        <f>_xlfn.CONCAT(B202,A202)</f>
        <v>Mississippi State2023</v>
      </c>
      <c r="D202">
        <v>222.92</v>
      </c>
      <c r="E202">
        <v>-1.7</v>
      </c>
      <c r="F202">
        <v>0.50726495726495702</v>
      </c>
      <c r="G202">
        <v>280</v>
      </c>
      <c r="H202">
        <v>725.55</v>
      </c>
      <c r="I202">
        <v>9.5631694446932602</v>
      </c>
      <c r="K202">
        <v>1421</v>
      </c>
      <c r="L202">
        <v>1694</v>
      </c>
      <c r="M202">
        <v>0.88623404864462496</v>
      </c>
      <c r="N202">
        <v>2.2911951297106898</v>
      </c>
      <c r="O202">
        <v>3.1774291783553101</v>
      </c>
      <c r="R202">
        <v>5</v>
      </c>
      <c r="S202">
        <v>7</v>
      </c>
      <c r="T202">
        <v>0.41666666666666702</v>
      </c>
    </row>
    <row r="203" spans="1:20" x14ac:dyDescent="0.45">
      <c r="A203">
        <v>2023</v>
      </c>
      <c r="B203" t="s">
        <v>76</v>
      </c>
      <c r="C203" t="str">
        <f>_xlfn.CONCAT(B203,A203)</f>
        <v>Missouri2023</v>
      </c>
      <c r="D203">
        <v>211.13</v>
      </c>
      <c r="E203">
        <v>14.7</v>
      </c>
      <c r="F203">
        <v>0.62050000000000005</v>
      </c>
      <c r="G203">
        <v>221</v>
      </c>
      <c r="H203">
        <v>715.36</v>
      </c>
      <c r="I203">
        <v>3.0660543257795201</v>
      </c>
      <c r="J203">
        <v>2.1239205282233802</v>
      </c>
      <c r="K203">
        <v>1866</v>
      </c>
      <c r="L203">
        <v>1470</v>
      </c>
      <c r="M203">
        <v>0.72756943222520498</v>
      </c>
      <c r="N203">
        <v>2.8866302248249598</v>
      </c>
      <c r="O203">
        <v>3.6141996570501602</v>
      </c>
      <c r="P203">
        <v>9</v>
      </c>
      <c r="Q203" t="s">
        <v>152</v>
      </c>
      <c r="R203">
        <v>11</v>
      </c>
      <c r="S203">
        <v>2</v>
      </c>
      <c r="T203">
        <v>0.84615384615384603</v>
      </c>
    </row>
    <row r="204" spans="1:20" x14ac:dyDescent="0.45">
      <c r="A204">
        <v>2023</v>
      </c>
      <c r="B204" t="s">
        <v>77</v>
      </c>
      <c r="C204" t="str">
        <f>_xlfn.CONCAT(B204,A204)</f>
        <v>Navy2023</v>
      </c>
      <c r="D204">
        <v>67.03</v>
      </c>
      <c r="E204">
        <v>-11.4</v>
      </c>
      <c r="F204">
        <v>-0.25666666666666699</v>
      </c>
      <c r="G204">
        <v>106.3</v>
      </c>
      <c r="H204">
        <v>0</v>
      </c>
      <c r="I204">
        <v>-1.3870245759478801</v>
      </c>
      <c r="J204">
        <v>-2.85912378799302</v>
      </c>
      <c r="K204">
        <v>1302</v>
      </c>
      <c r="L204">
        <v>1457</v>
      </c>
      <c r="M204">
        <v>-1.21166476845659</v>
      </c>
      <c r="N204">
        <v>-1.7258625599382</v>
      </c>
      <c r="O204">
        <v>-2.9375273283947898</v>
      </c>
      <c r="R204">
        <v>5</v>
      </c>
      <c r="S204">
        <v>7</v>
      </c>
      <c r="T204">
        <v>0.41666666666666702</v>
      </c>
    </row>
    <row r="205" spans="1:20" x14ac:dyDescent="0.45">
      <c r="A205">
        <v>2023</v>
      </c>
      <c r="B205" t="s">
        <v>78</v>
      </c>
      <c r="C205" t="str">
        <f>_xlfn.CONCAT(B205,A205)</f>
        <v>NC State2023</v>
      </c>
      <c r="D205">
        <v>204.08</v>
      </c>
      <c r="E205">
        <v>7</v>
      </c>
      <c r="F205">
        <v>0.35416666666666702</v>
      </c>
      <c r="G205">
        <v>128.69999999999999</v>
      </c>
      <c r="H205">
        <v>686.19</v>
      </c>
      <c r="I205">
        <v>4.0150711409017497</v>
      </c>
      <c r="J205">
        <v>5.30980132055846</v>
      </c>
      <c r="K205">
        <v>1660</v>
      </c>
      <c r="L205">
        <v>1586</v>
      </c>
      <c r="M205">
        <v>0.632693643781023</v>
      </c>
      <c r="N205">
        <v>1.4861431509029499</v>
      </c>
      <c r="O205">
        <v>2.1188367946839701</v>
      </c>
      <c r="P205">
        <v>19</v>
      </c>
      <c r="Q205" t="s">
        <v>154</v>
      </c>
      <c r="R205">
        <v>9</v>
      </c>
      <c r="S205">
        <v>4</v>
      </c>
      <c r="T205">
        <v>0.69230769230769196</v>
      </c>
    </row>
    <row r="206" spans="1:20" x14ac:dyDescent="0.45">
      <c r="A206">
        <v>2023</v>
      </c>
      <c r="B206" t="s">
        <v>79</v>
      </c>
      <c r="C206" t="str">
        <f>_xlfn.CONCAT(B206,A206)</f>
        <v>Nebraska2023</v>
      </c>
      <c r="D206">
        <v>224.12</v>
      </c>
      <c r="E206">
        <v>1.3</v>
      </c>
      <c r="F206">
        <v>0.52206043956044001</v>
      </c>
      <c r="G206">
        <v>55.4</v>
      </c>
      <c r="H206">
        <v>752.12</v>
      </c>
      <c r="I206">
        <v>-1.31402328247694</v>
      </c>
      <c r="J206">
        <v>-0.57182475759860296</v>
      </c>
      <c r="K206">
        <v>1511</v>
      </c>
      <c r="L206">
        <v>1532</v>
      </c>
      <c r="M206">
        <v>0.90238311901810297</v>
      </c>
      <c r="N206">
        <v>2.3689956868093001</v>
      </c>
      <c r="O206">
        <v>3.27137880582741</v>
      </c>
      <c r="R206">
        <v>5</v>
      </c>
      <c r="S206">
        <v>7</v>
      </c>
      <c r="T206">
        <v>0.41666666666666702</v>
      </c>
    </row>
    <row r="207" spans="1:20" x14ac:dyDescent="0.45">
      <c r="A207">
        <v>2023</v>
      </c>
      <c r="B207" t="s">
        <v>80</v>
      </c>
      <c r="C207" t="str">
        <f>_xlfn.CONCAT(B207,A207)</f>
        <v>Nevada2023</v>
      </c>
      <c r="D207">
        <v>126.82</v>
      </c>
      <c r="E207">
        <v>-17</v>
      </c>
      <c r="F207">
        <v>-2.3076923076923201E-3</v>
      </c>
      <c r="G207">
        <v>33.799999999999997</v>
      </c>
      <c r="H207">
        <v>416.44</v>
      </c>
      <c r="I207">
        <v>-12.483221183530899</v>
      </c>
      <c r="J207">
        <v>-13.4787264291099</v>
      </c>
      <c r="K207">
        <v>1083</v>
      </c>
      <c r="L207">
        <v>1236</v>
      </c>
      <c r="M207">
        <v>-0.40703733709805701</v>
      </c>
      <c r="N207">
        <v>-0.38834144957849198</v>
      </c>
      <c r="O207">
        <v>-0.79537878667654904</v>
      </c>
      <c r="R207">
        <v>2</v>
      </c>
      <c r="S207">
        <v>10</v>
      </c>
      <c r="T207">
        <v>0.16666666666666699</v>
      </c>
    </row>
    <row r="208" spans="1:20" x14ac:dyDescent="0.45">
      <c r="A208">
        <v>2023</v>
      </c>
      <c r="B208" t="s">
        <v>81</v>
      </c>
      <c r="C208" t="str">
        <f>_xlfn.CONCAT(B208,A208)</f>
        <v>New Mexico2023</v>
      </c>
      <c r="D208">
        <v>72.37</v>
      </c>
      <c r="E208">
        <v>-11.1</v>
      </c>
      <c r="F208">
        <v>-4.0462184873949598E-2</v>
      </c>
      <c r="G208">
        <v>18.899999999999999</v>
      </c>
      <c r="H208">
        <v>312.79000000000002</v>
      </c>
      <c r="I208">
        <v>-13.943247052949699</v>
      </c>
      <c r="J208">
        <v>-15.602646957333301</v>
      </c>
      <c r="K208">
        <v>1102</v>
      </c>
      <c r="L208">
        <v>1031</v>
      </c>
      <c r="M208">
        <v>-1.1398014052946099</v>
      </c>
      <c r="N208">
        <v>-0.58897301522716505</v>
      </c>
      <c r="O208">
        <v>-1.7287744205217801</v>
      </c>
      <c r="R208">
        <v>4</v>
      </c>
      <c r="S208">
        <v>8</v>
      </c>
      <c r="T208">
        <v>0.33333333333333298</v>
      </c>
    </row>
    <row r="209" spans="1:20" x14ac:dyDescent="0.45">
      <c r="A209">
        <v>2023</v>
      </c>
      <c r="B209" t="s">
        <v>82</v>
      </c>
      <c r="C209" t="str">
        <f>_xlfn.CONCAT(B209,A209)</f>
        <v>New Mexico State2023</v>
      </c>
      <c r="D209">
        <v>116.57</v>
      </c>
      <c r="E209">
        <v>-3</v>
      </c>
      <c r="F209">
        <v>-0.11571428571428601</v>
      </c>
      <c r="G209">
        <v>260.7</v>
      </c>
      <c r="H209">
        <v>189.37</v>
      </c>
      <c r="I209">
        <v>-8.4681500426291407</v>
      </c>
      <c r="K209">
        <v>1399</v>
      </c>
      <c r="L209">
        <v>1233</v>
      </c>
      <c r="M209">
        <v>-0.54497731320484699</v>
      </c>
      <c r="N209">
        <v>-0.98467862666283301</v>
      </c>
      <c r="O209">
        <v>-1.5296559398676799</v>
      </c>
      <c r="R209">
        <v>10</v>
      </c>
      <c r="S209">
        <v>5</v>
      </c>
      <c r="T209">
        <v>0.66666666666666696</v>
      </c>
    </row>
    <row r="210" spans="1:20" x14ac:dyDescent="0.45">
      <c r="A210">
        <v>2023</v>
      </c>
      <c r="B210" t="s">
        <v>83</v>
      </c>
      <c r="C210" t="str">
        <f>_xlfn.CONCAT(B210,A210)</f>
        <v>North Carolina2023</v>
      </c>
      <c r="D210">
        <v>219.35</v>
      </c>
      <c r="E210">
        <v>8.8000000000000007</v>
      </c>
      <c r="F210">
        <v>0.40811111111111098</v>
      </c>
      <c r="G210">
        <v>491.2</v>
      </c>
      <c r="H210">
        <v>812.94</v>
      </c>
      <c r="I210">
        <v>3.0660543257795201</v>
      </c>
      <c r="J210">
        <v>5.0647335673019196</v>
      </c>
      <c r="K210">
        <v>1569</v>
      </c>
      <c r="L210">
        <v>1559</v>
      </c>
      <c r="M210">
        <v>0.83819056428352801</v>
      </c>
      <c r="N210">
        <v>1.76980459203317</v>
      </c>
      <c r="O210">
        <v>2.6079951563166999</v>
      </c>
      <c r="R210">
        <v>8</v>
      </c>
      <c r="S210">
        <v>5</v>
      </c>
      <c r="T210">
        <v>0.61538461538461497</v>
      </c>
    </row>
    <row r="211" spans="1:20" x14ac:dyDescent="0.45">
      <c r="A211">
        <v>2023</v>
      </c>
      <c r="B211" t="s">
        <v>84</v>
      </c>
      <c r="C211" t="str">
        <f>_xlfn.CONCAT(B211,A211)</f>
        <v>Northern Illinois2023</v>
      </c>
      <c r="D211">
        <v>131.18</v>
      </c>
      <c r="E211">
        <v>-8.8000000000000007</v>
      </c>
      <c r="F211">
        <v>-0.31181818181818199</v>
      </c>
      <c r="G211">
        <v>213.3</v>
      </c>
      <c r="H211">
        <v>409.86</v>
      </c>
      <c r="I211">
        <v>-10.950194020641099</v>
      </c>
      <c r="K211">
        <v>1420</v>
      </c>
      <c r="L211">
        <v>1207</v>
      </c>
      <c r="M211">
        <v>-0.348362381407754</v>
      </c>
      <c r="N211">
        <v>-2.01587126110307</v>
      </c>
      <c r="O211">
        <v>-2.3642336425108299</v>
      </c>
      <c r="R211">
        <v>7</v>
      </c>
      <c r="S211">
        <v>6</v>
      </c>
      <c r="T211">
        <v>0.53846153846153799</v>
      </c>
    </row>
    <row r="212" spans="1:20" x14ac:dyDescent="0.45">
      <c r="A212">
        <v>2023</v>
      </c>
      <c r="B212" t="s">
        <v>85</v>
      </c>
      <c r="C212" t="str">
        <f>_xlfn.CONCAT(B212,A212)</f>
        <v>North Texas2023</v>
      </c>
      <c r="D212">
        <v>137.97999999999999</v>
      </c>
      <c r="E212">
        <v>-9.6</v>
      </c>
      <c r="F212">
        <v>-0.41</v>
      </c>
      <c r="G212">
        <v>178.6</v>
      </c>
      <c r="H212">
        <v>504.97</v>
      </c>
      <c r="I212">
        <v>-3.35805949966328</v>
      </c>
      <c r="J212">
        <v>-2.7774345369075002</v>
      </c>
      <c r="K212">
        <v>1369</v>
      </c>
      <c r="L212">
        <v>1458</v>
      </c>
      <c r="M212">
        <v>-0.25685098262471301</v>
      </c>
      <c r="N212">
        <v>-2.5321504873526299</v>
      </c>
      <c r="O212">
        <v>-2.78900146997734</v>
      </c>
      <c r="R212">
        <v>5</v>
      </c>
      <c r="S212">
        <v>7</v>
      </c>
      <c r="T212">
        <v>0.41666666666666702</v>
      </c>
    </row>
    <row r="213" spans="1:20" x14ac:dyDescent="0.45">
      <c r="A213">
        <v>2023</v>
      </c>
      <c r="B213" t="s">
        <v>86</v>
      </c>
      <c r="C213" t="str">
        <f>_xlfn.CONCAT(B213,A213)</f>
        <v>Northwestern2023</v>
      </c>
      <c r="D213">
        <v>200.11</v>
      </c>
      <c r="E213">
        <v>-0.3</v>
      </c>
      <c r="F213">
        <v>0.54374999999999996</v>
      </c>
      <c r="G213">
        <v>170.3</v>
      </c>
      <c r="H213">
        <v>653.48</v>
      </c>
      <c r="I213">
        <v>-5.2560931299077396</v>
      </c>
      <c r="J213">
        <v>-6.20838308249912</v>
      </c>
      <c r="K213">
        <v>1498</v>
      </c>
      <c r="L213">
        <v>1257</v>
      </c>
      <c r="M213">
        <v>0.579267135962101</v>
      </c>
      <c r="N213">
        <v>2.4830480611571901</v>
      </c>
      <c r="O213">
        <v>3.0623151971192901</v>
      </c>
      <c r="R213">
        <v>8</v>
      </c>
      <c r="S213">
        <v>5</v>
      </c>
      <c r="T213">
        <v>0.61538461538461497</v>
      </c>
    </row>
    <row r="214" spans="1:20" x14ac:dyDescent="0.45">
      <c r="A214">
        <v>2023</v>
      </c>
      <c r="B214" t="s">
        <v>87</v>
      </c>
      <c r="C214" t="str">
        <f>_xlfn.CONCAT(B214,A214)</f>
        <v>Notre Dame2023</v>
      </c>
      <c r="D214">
        <v>272.74</v>
      </c>
      <c r="E214">
        <v>18.3</v>
      </c>
      <c r="F214">
        <v>0.15883116883116899</v>
      </c>
      <c r="G214">
        <v>133</v>
      </c>
      <c r="H214">
        <v>866.48</v>
      </c>
      <c r="I214">
        <v>7.3001293470940896</v>
      </c>
      <c r="J214">
        <v>10.292845636774899</v>
      </c>
      <c r="K214">
        <v>2077</v>
      </c>
      <c r="L214">
        <v>1850</v>
      </c>
      <c r="M214">
        <v>1.5566896203168501</v>
      </c>
      <c r="N214">
        <v>0.458991061553505</v>
      </c>
      <c r="O214">
        <v>2.0156806818703501</v>
      </c>
      <c r="P214">
        <v>15</v>
      </c>
      <c r="Q214" t="s">
        <v>160</v>
      </c>
      <c r="R214">
        <v>10</v>
      </c>
      <c r="S214">
        <v>3</v>
      </c>
      <c r="T214">
        <v>0.76923076923076905</v>
      </c>
    </row>
    <row r="215" spans="1:20" x14ac:dyDescent="0.45">
      <c r="A215">
        <v>2023</v>
      </c>
      <c r="B215" t="s">
        <v>88</v>
      </c>
      <c r="C215" t="str">
        <f>_xlfn.CONCAT(B215,A215)</f>
        <v>Ohio2023</v>
      </c>
      <c r="D215">
        <v>140.79</v>
      </c>
      <c r="E215">
        <v>-5.8</v>
      </c>
      <c r="F215">
        <v>-0.27500000000000002</v>
      </c>
      <c r="G215">
        <v>430.4</v>
      </c>
      <c r="H215">
        <v>365.74</v>
      </c>
      <c r="I215">
        <v>-2.6280465649538698</v>
      </c>
      <c r="J215">
        <v>-4.9013550651308897</v>
      </c>
      <c r="K215">
        <v>1533</v>
      </c>
      <c r="L215">
        <v>1474</v>
      </c>
      <c r="M215">
        <v>-0.21903524283348599</v>
      </c>
      <c r="N215">
        <v>-1.82226655125949</v>
      </c>
      <c r="O215">
        <v>-2.0413017940929801</v>
      </c>
      <c r="R215">
        <v>10</v>
      </c>
      <c r="S215">
        <v>3</v>
      </c>
      <c r="T215">
        <v>0.76923076923076905</v>
      </c>
    </row>
    <row r="216" spans="1:20" x14ac:dyDescent="0.45">
      <c r="A216">
        <v>2023</v>
      </c>
      <c r="B216" t="s">
        <v>89</v>
      </c>
      <c r="C216" t="str">
        <f>_xlfn.CONCAT(B216,A216)</f>
        <v>Ohio State2023</v>
      </c>
      <c r="D216">
        <v>288.98</v>
      </c>
      <c r="E216">
        <v>23.4</v>
      </c>
      <c r="F216">
        <v>0.102916666666667</v>
      </c>
      <c r="G216">
        <v>397.3</v>
      </c>
      <c r="H216">
        <v>983.14</v>
      </c>
      <c r="I216">
        <v>16.425291030961699</v>
      </c>
      <c r="J216">
        <v>21.075826780062801</v>
      </c>
      <c r="K216">
        <v>2065</v>
      </c>
      <c r="L216">
        <v>2107</v>
      </c>
      <c r="M216">
        <v>1.77524037270458</v>
      </c>
      <c r="N216">
        <v>0.16497026984072799</v>
      </c>
      <c r="O216">
        <v>1.9402106425453101</v>
      </c>
      <c r="P216">
        <v>7</v>
      </c>
      <c r="Q216" t="s">
        <v>155</v>
      </c>
      <c r="R216">
        <v>11</v>
      </c>
      <c r="S216">
        <v>2</v>
      </c>
      <c r="T216">
        <v>0.84615384615384603</v>
      </c>
    </row>
    <row r="217" spans="1:20" x14ac:dyDescent="0.45">
      <c r="A217">
        <v>2023</v>
      </c>
      <c r="B217" t="s">
        <v>90</v>
      </c>
      <c r="C217" t="str">
        <f>_xlfn.CONCAT(B217,A217)</f>
        <v>Oklahoma2023</v>
      </c>
      <c r="D217">
        <v>289.02999999999997</v>
      </c>
      <c r="E217">
        <v>19.100000000000001</v>
      </c>
      <c r="F217">
        <v>0.49851851851851903</v>
      </c>
      <c r="G217">
        <v>220.7</v>
      </c>
      <c r="H217">
        <v>870.34</v>
      </c>
      <c r="I217">
        <v>7.4461319340359697</v>
      </c>
      <c r="J217">
        <v>8.1689251085514805</v>
      </c>
      <c r="K217">
        <v>1930</v>
      </c>
      <c r="L217">
        <v>1662</v>
      </c>
      <c r="M217">
        <v>1.77591325063681</v>
      </c>
      <c r="N217">
        <v>2.2452028603468399</v>
      </c>
      <c r="O217">
        <v>4.02111611098365</v>
      </c>
      <c r="P217">
        <v>12</v>
      </c>
      <c r="Q217" t="s">
        <v>161</v>
      </c>
      <c r="R217">
        <v>10</v>
      </c>
      <c r="S217">
        <v>3</v>
      </c>
      <c r="T217">
        <v>0.76923076923076905</v>
      </c>
    </row>
    <row r="218" spans="1:20" x14ac:dyDescent="0.45">
      <c r="A218">
        <v>2023</v>
      </c>
      <c r="B218" t="s">
        <v>91</v>
      </c>
      <c r="C218" t="str">
        <f>_xlfn.CONCAT(B218,A218)</f>
        <v>Oklahoma State2023</v>
      </c>
      <c r="D218">
        <v>193.19</v>
      </c>
      <c r="E218">
        <v>6.1</v>
      </c>
      <c r="F218">
        <v>0.36133603238866402</v>
      </c>
      <c r="G218">
        <v>109.2</v>
      </c>
      <c r="H218">
        <v>670.53</v>
      </c>
      <c r="I218">
        <v>4.1610737278436298</v>
      </c>
      <c r="K218">
        <v>1533</v>
      </c>
      <c r="L218">
        <v>1545</v>
      </c>
      <c r="M218">
        <v>0.486140830141712</v>
      </c>
      <c r="N218">
        <v>1.52384254022163</v>
      </c>
      <c r="O218">
        <v>2.0099833703633498</v>
      </c>
      <c r="P218">
        <v>22</v>
      </c>
      <c r="Q218" t="s">
        <v>161</v>
      </c>
      <c r="R218">
        <v>10</v>
      </c>
      <c r="S218">
        <v>4</v>
      </c>
      <c r="T218">
        <v>0.71428571428571397</v>
      </c>
    </row>
    <row r="219" spans="1:20" x14ac:dyDescent="0.45">
      <c r="A219">
        <v>2023</v>
      </c>
      <c r="B219" t="s">
        <v>92</v>
      </c>
      <c r="C219" t="str">
        <f>_xlfn.CONCAT(B219,A219)</f>
        <v>Old Dominion2023</v>
      </c>
      <c r="D219">
        <v>95.13</v>
      </c>
      <c r="E219">
        <v>-8.6999999999999993</v>
      </c>
      <c r="F219">
        <v>-0.30349999999999999</v>
      </c>
      <c r="G219">
        <v>65.7</v>
      </c>
      <c r="H219">
        <v>438.06</v>
      </c>
      <c r="I219">
        <v>-7.0081241732103203</v>
      </c>
      <c r="J219">
        <v>-8.5773713639790508</v>
      </c>
      <c r="K219">
        <v>1359</v>
      </c>
      <c r="L219">
        <v>1314</v>
      </c>
      <c r="M219">
        <v>-0.83350737054431701</v>
      </c>
      <c r="N219">
        <v>-1.97213093776804</v>
      </c>
      <c r="O219">
        <v>-2.8056383083123602</v>
      </c>
      <c r="R219">
        <v>6</v>
      </c>
      <c r="S219">
        <v>7</v>
      </c>
      <c r="T219">
        <v>0.46153846153846201</v>
      </c>
    </row>
    <row r="220" spans="1:20" x14ac:dyDescent="0.45">
      <c r="A220">
        <v>2023</v>
      </c>
      <c r="B220" t="s">
        <v>93</v>
      </c>
      <c r="C220" t="str">
        <f>_xlfn.CONCAT(B220,A220)</f>
        <v>Ole Miss2023</v>
      </c>
      <c r="D220">
        <v>227.96</v>
      </c>
      <c r="E220">
        <v>14</v>
      </c>
      <c r="F220">
        <v>0.349263157894737</v>
      </c>
      <c r="G220">
        <v>324.7</v>
      </c>
      <c r="H220">
        <v>757.39</v>
      </c>
      <c r="I220">
        <v>7.0811254666812697</v>
      </c>
      <c r="J220">
        <v>10.0477778835183</v>
      </c>
      <c r="K220">
        <v>1737</v>
      </c>
      <c r="L220">
        <v>1634</v>
      </c>
      <c r="M220">
        <v>0.95406014421323204</v>
      </c>
      <c r="N220">
        <v>1.46035854269788</v>
      </c>
      <c r="O220">
        <v>2.4144186869111102</v>
      </c>
      <c r="P220">
        <v>11</v>
      </c>
      <c r="Q220" t="s">
        <v>152</v>
      </c>
      <c r="R220">
        <v>11</v>
      </c>
      <c r="S220">
        <v>2</v>
      </c>
      <c r="T220">
        <v>0.84615384615384603</v>
      </c>
    </row>
    <row r="221" spans="1:20" x14ac:dyDescent="0.45">
      <c r="A221">
        <v>2023</v>
      </c>
      <c r="B221" t="s">
        <v>94</v>
      </c>
      <c r="C221" t="str">
        <f>_xlfn.CONCAT(B221,A221)</f>
        <v>Oregon2023</v>
      </c>
      <c r="D221">
        <v>278.44</v>
      </c>
      <c r="E221">
        <v>22.3</v>
      </c>
      <c r="F221">
        <v>0.44349019607843099</v>
      </c>
      <c r="G221">
        <v>441.7</v>
      </c>
      <c r="H221">
        <v>877.93</v>
      </c>
      <c r="I221">
        <v>10.3661836728736</v>
      </c>
      <c r="J221">
        <v>11.599873654143099</v>
      </c>
      <c r="K221">
        <v>2106</v>
      </c>
      <c r="L221">
        <v>1724</v>
      </c>
      <c r="M221">
        <v>1.6333977045908601</v>
      </c>
      <c r="N221">
        <v>1.95584195567742</v>
      </c>
      <c r="O221">
        <v>3.5892396602682899</v>
      </c>
      <c r="P221">
        <v>8</v>
      </c>
      <c r="Q221" t="s">
        <v>153</v>
      </c>
      <c r="R221">
        <v>12</v>
      </c>
      <c r="S221">
        <v>2</v>
      </c>
      <c r="T221">
        <v>0.85714285714285698</v>
      </c>
    </row>
    <row r="222" spans="1:20" x14ac:dyDescent="0.45">
      <c r="A222">
        <v>2023</v>
      </c>
      <c r="B222" t="s">
        <v>95</v>
      </c>
      <c r="C222" t="str">
        <f>_xlfn.CONCAT(B222,A222)</f>
        <v>Oregon State2023</v>
      </c>
      <c r="D222">
        <v>198.88</v>
      </c>
      <c r="E222">
        <v>15.3</v>
      </c>
      <c r="F222">
        <v>0.246984126984127</v>
      </c>
      <c r="G222">
        <v>251</v>
      </c>
      <c r="H222">
        <v>635.88</v>
      </c>
      <c r="I222">
        <v>10.658188846757399</v>
      </c>
      <c r="K222">
        <v>1722</v>
      </c>
      <c r="L222">
        <v>1793</v>
      </c>
      <c r="M222">
        <v>0.56271433882928601</v>
      </c>
      <c r="N222">
        <v>0.92253453497480298</v>
      </c>
      <c r="O222">
        <v>1.4852488738040901</v>
      </c>
      <c r="P222">
        <v>21</v>
      </c>
      <c r="Q222" t="s">
        <v>153</v>
      </c>
      <c r="R222">
        <v>8</v>
      </c>
      <c r="S222">
        <v>5</v>
      </c>
      <c r="T222">
        <v>0.61538461538461497</v>
      </c>
    </row>
    <row r="223" spans="1:20" x14ac:dyDescent="0.45">
      <c r="A223">
        <v>2023</v>
      </c>
      <c r="B223" t="s">
        <v>96</v>
      </c>
      <c r="C223" t="str">
        <f>_xlfn.CONCAT(B223,A223)</f>
        <v>Penn State2023</v>
      </c>
      <c r="D223">
        <v>270.10000000000002</v>
      </c>
      <c r="E223">
        <v>22.8</v>
      </c>
      <c r="F223">
        <v>0.29380952380952402</v>
      </c>
      <c r="G223">
        <v>186.7</v>
      </c>
      <c r="H223">
        <v>830.44</v>
      </c>
      <c r="I223">
        <v>13.578240585594999</v>
      </c>
      <c r="J223">
        <v>15.9294039616754</v>
      </c>
      <c r="K223">
        <v>2000</v>
      </c>
      <c r="L223">
        <v>2000</v>
      </c>
      <c r="M223">
        <v>1.5211616654951901</v>
      </c>
      <c r="N223">
        <v>1.1687611794750701</v>
      </c>
      <c r="O223">
        <v>2.6899228449702601</v>
      </c>
      <c r="P223">
        <v>10</v>
      </c>
      <c r="Q223" t="s">
        <v>155</v>
      </c>
      <c r="R223">
        <v>10</v>
      </c>
      <c r="S223">
        <v>3</v>
      </c>
      <c r="T223">
        <v>0.76923076923076905</v>
      </c>
    </row>
    <row r="224" spans="1:20" x14ac:dyDescent="0.45">
      <c r="A224">
        <v>2023</v>
      </c>
      <c r="B224" t="s">
        <v>97</v>
      </c>
      <c r="C224" t="str">
        <f>_xlfn.CONCAT(B224,A224)</f>
        <v>Pittsburgh2023</v>
      </c>
      <c r="D224">
        <v>196.32</v>
      </c>
      <c r="E224">
        <v>-3.3</v>
      </c>
      <c r="F224">
        <v>0.55978021978021997</v>
      </c>
      <c r="G224">
        <v>130.80000000000001</v>
      </c>
      <c r="H224">
        <v>654.55999999999995</v>
      </c>
      <c r="I224">
        <v>4.5990814886692801</v>
      </c>
      <c r="K224">
        <v>1404</v>
      </c>
      <c r="L224">
        <v>1687</v>
      </c>
      <c r="M224">
        <v>0.52826298869919996</v>
      </c>
      <c r="N224">
        <v>2.5673413612610498</v>
      </c>
      <c r="O224">
        <v>3.0956043499602499</v>
      </c>
      <c r="R224">
        <v>3</v>
      </c>
      <c r="S224">
        <v>9</v>
      </c>
      <c r="T224">
        <v>0.25</v>
      </c>
    </row>
    <row r="225" spans="1:20" x14ac:dyDescent="0.45">
      <c r="A225">
        <v>2023</v>
      </c>
      <c r="B225" t="s">
        <v>98</v>
      </c>
      <c r="C225" t="str">
        <f>_xlfn.CONCAT(B225,A225)</f>
        <v>Purdue2023</v>
      </c>
      <c r="D225">
        <v>179.36</v>
      </c>
      <c r="E225">
        <v>-1.9</v>
      </c>
      <c r="F225">
        <v>0.40353846153846201</v>
      </c>
      <c r="G225">
        <v>156.9</v>
      </c>
      <c r="H225">
        <v>646.08000000000004</v>
      </c>
      <c r="I225">
        <v>3.72306596701798</v>
      </c>
      <c r="J225">
        <v>3.51263779667714</v>
      </c>
      <c r="K225">
        <v>1489</v>
      </c>
      <c r="L225">
        <v>1460</v>
      </c>
      <c r="M225">
        <v>0.30002279408737997</v>
      </c>
      <c r="N225">
        <v>1.7457597736849699</v>
      </c>
      <c r="O225">
        <v>2.04578256777235</v>
      </c>
      <c r="R225">
        <v>4</v>
      </c>
      <c r="S225">
        <v>8</v>
      </c>
      <c r="T225">
        <v>0.33333333333333298</v>
      </c>
    </row>
    <row r="226" spans="1:20" x14ac:dyDescent="0.45">
      <c r="A226">
        <v>2023</v>
      </c>
      <c r="B226" t="s">
        <v>99</v>
      </c>
      <c r="C226" t="str">
        <f>_xlfn.CONCAT(B226,A226)</f>
        <v>Rice2023</v>
      </c>
      <c r="D226">
        <v>159.13999999999999</v>
      </c>
      <c r="E226">
        <v>-4.3</v>
      </c>
      <c r="F226">
        <v>-0.42249999999999999</v>
      </c>
      <c r="G226">
        <v>179.4</v>
      </c>
      <c r="H226">
        <v>441.93</v>
      </c>
      <c r="I226">
        <v>-8.8331565099838496</v>
      </c>
      <c r="J226">
        <v>-11.518184403057599</v>
      </c>
      <c r="K226">
        <v>1294</v>
      </c>
      <c r="L226">
        <v>1057</v>
      </c>
      <c r="M226">
        <v>2.7910958294278601E-2</v>
      </c>
      <c r="N226">
        <v>-2.59788048143532</v>
      </c>
      <c r="O226">
        <v>-2.5699695231410402</v>
      </c>
      <c r="R226">
        <v>6</v>
      </c>
      <c r="S226">
        <v>7</v>
      </c>
      <c r="T226">
        <v>0.46153846153846201</v>
      </c>
    </row>
    <row r="227" spans="1:20" x14ac:dyDescent="0.45">
      <c r="A227">
        <v>2023</v>
      </c>
      <c r="B227" t="s">
        <v>100</v>
      </c>
      <c r="C227" t="str">
        <f>_xlfn.CONCAT(B227,A227)</f>
        <v>Rutgers2023</v>
      </c>
      <c r="D227">
        <v>190.36</v>
      </c>
      <c r="E227">
        <v>3.1</v>
      </c>
      <c r="F227">
        <v>0.61178571428571404</v>
      </c>
      <c r="G227">
        <v>91.2</v>
      </c>
      <c r="H227">
        <v>631.47</v>
      </c>
      <c r="I227">
        <v>-5.3290944233786801</v>
      </c>
      <c r="J227">
        <v>-6.3717615846701499</v>
      </c>
      <c r="K227">
        <v>1441</v>
      </c>
      <c r="L227">
        <v>1182</v>
      </c>
      <c r="M227">
        <v>0.44805593917759401</v>
      </c>
      <c r="N227">
        <v>2.8408070289501599</v>
      </c>
      <c r="O227">
        <v>3.2888629681277601</v>
      </c>
      <c r="R227">
        <v>7</v>
      </c>
      <c r="S227">
        <v>6</v>
      </c>
      <c r="T227">
        <v>0.53846153846153799</v>
      </c>
    </row>
    <row r="228" spans="1:20" x14ac:dyDescent="0.45">
      <c r="A228">
        <v>2023</v>
      </c>
      <c r="B228" t="s">
        <v>162</v>
      </c>
      <c r="C228" t="str">
        <f>_xlfn.CONCAT(B228,A228)</f>
        <v>Sam Houston State2023</v>
      </c>
      <c r="D228">
        <v>141.34</v>
      </c>
      <c r="E228">
        <v>-13.3</v>
      </c>
      <c r="F228">
        <v>0</v>
      </c>
      <c r="H228">
        <v>200.06</v>
      </c>
      <c r="I228">
        <v>-17.301306552612999</v>
      </c>
      <c r="K228">
        <v>1332</v>
      </c>
      <c r="M228">
        <v>-0.21163358557897499</v>
      </c>
      <c r="N228">
        <v>-0.37620668144014802</v>
      </c>
      <c r="O228">
        <v>-0.58784026701912295</v>
      </c>
      <c r="R228">
        <v>3</v>
      </c>
      <c r="S228">
        <v>9</v>
      </c>
      <c r="T228">
        <v>0.25</v>
      </c>
    </row>
    <row r="229" spans="1:20" x14ac:dyDescent="0.45">
      <c r="A229">
        <v>2023</v>
      </c>
      <c r="B229" t="s">
        <v>101</v>
      </c>
      <c r="C229" t="str">
        <f>_xlfn.CONCAT(B229,A229)</f>
        <v>San Diego State2023</v>
      </c>
      <c r="D229">
        <v>163.05000000000001</v>
      </c>
      <c r="E229">
        <v>-9.8000000000000007</v>
      </c>
      <c r="F229">
        <v>0.32030769230769202</v>
      </c>
      <c r="G229">
        <v>240.8</v>
      </c>
      <c r="H229">
        <v>372.29</v>
      </c>
      <c r="I229">
        <v>-5.0370892494949198</v>
      </c>
      <c r="K229">
        <v>1375</v>
      </c>
      <c r="L229">
        <v>1483</v>
      </c>
      <c r="M229">
        <v>8.0530012594527495E-2</v>
      </c>
      <c r="N229">
        <v>1.30809913616202</v>
      </c>
      <c r="O229">
        <v>1.3886291487565501</v>
      </c>
      <c r="R229">
        <v>4</v>
      </c>
      <c r="S229">
        <v>8</v>
      </c>
      <c r="T229">
        <v>0.33333333333333298</v>
      </c>
    </row>
    <row r="230" spans="1:20" x14ac:dyDescent="0.45">
      <c r="A230">
        <v>2023</v>
      </c>
      <c r="B230" t="s">
        <v>102</v>
      </c>
      <c r="C230" t="str">
        <f>_xlfn.CONCAT(B230,A230)</f>
        <v>San José State2023</v>
      </c>
      <c r="D230">
        <v>118.01</v>
      </c>
      <c r="E230">
        <v>2.8</v>
      </c>
      <c r="F230">
        <v>-0.193333333333333</v>
      </c>
      <c r="G230">
        <v>275.39999999999998</v>
      </c>
      <c r="H230">
        <v>417.95</v>
      </c>
      <c r="I230">
        <v>-4.7450840756111603</v>
      </c>
      <c r="K230">
        <v>1566</v>
      </c>
      <c r="L230">
        <v>1444</v>
      </c>
      <c r="M230">
        <v>-0.52559842875667295</v>
      </c>
      <c r="N230">
        <v>-1.3928305899191999</v>
      </c>
      <c r="O230">
        <v>-1.9184290186758799</v>
      </c>
      <c r="R230">
        <v>7</v>
      </c>
      <c r="S230">
        <v>6</v>
      </c>
      <c r="T230">
        <v>0.53846153846153799</v>
      </c>
    </row>
    <row r="231" spans="1:20" x14ac:dyDescent="0.45">
      <c r="A231">
        <v>2023</v>
      </c>
      <c r="B231" t="s">
        <v>103</v>
      </c>
      <c r="C231" t="str">
        <f>_xlfn.CONCAT(B231,A231)</f>
        <v>SMU2023</v>
      </c>
      <c r="D231">
        <v>171.15</v>
      </c>
      <c r="E231">
        <v>8.9</v>
      </c>
      <c r="F231">
        <v>0.79448160535117096</v>
      </c>
      <c r="G231">
        <v>258.2</v>
      </c>
      <c r="H231">
        <v>598.49</v>
      </c>
      <c r="I231">
        <v>1.3870245759478801</v>
      </c>
      <c r="J231">
        <v>1.87885277496684</v>
      </c>
      <c r="K231">
        <v>1785</v>
      </c>
      <c r="L231">
        <v>1504</v>
      </c>
      <c r="M231">
        <v>0.18953623761550301</v>
      </c>
      <c r="N231">
        <v>3.8014950160434098</v>
      </c>
      <c r="O231">
        <v>3.9910312536589099</v>
      </c>
      <c r="P231">
        <v>17</v>
      </c>
      <c r="Q231" t="s">
        <v>163</v>
      </c>
      <c r="R231">
        <v>11</v>
      </c>
      <c r="S231">
        <v>3</v>
      </c>
      <c r="T231">
        <v>0.78571428571428603</v>
      </c>
    </row>
    <row r="232" spans="1:20" x14ac:dyDescent="0.45">
      <c r="A232">
        <v>2023</v>
      </c>
      <c r="B232" t="s">
        <v>104</v>
      </c>
      <c r="C232" t="str">
        <f>_xlfn.CONCAT(B232,A232)</f>
        <v>South Alabama2023</v>
      </c>
      <c r="D232">
        <v>154.94999999999999</v>
      </c>
      <c r="E232">
        <v>-0.8</v>
      </c>
      <c r="F232">
        <v>0.28333333333333299</v>
      </c>
      <c r="G232">
        <v>410.9</v>
      </c>
      <c r="H232">
        <v>466.34</v>
      </c>
      <c r="I232">
        <v>0.80301422818034995</v>
      </c>
      <c r="J232">
        <v>-1.1436495151972099</v>
      </c>
      <c r="K232">
        <v>1725</v>
      </c>
      <c r="L232">
        <v>1485</v>
      </c>
      <c r="M232">
        <v>-2.8476212426447999E-2</v>
      </c>
      <c r="N232">
        <v>1.1136731844343299</v>
      </c>
      <c r="O232">
        <v>1.08519697200788</v>
      </c>
      <c r="R232">
        <v>7</v>
      </c>
      <c r="S232">
        <v>6</v>
      </c>
      <c r="T232">
        <v>0.53846153846153799</v>
      </c>
    </row>
    <row r="233" spans="1:20" x14ac:dyDescent="0.45">
      <c r="A233">
        <v>2023</v>
      </c>
      <c r="B233" t="s">
        <v>105</v>
      </c>
      <c r="C233" t="str">
        <f>_xlfn.CONCAT(B233,A233)</f>
        <v>South Carolina2023</v>
      </c>
      <c r="D233">
        <v>256.14</v>
      </c>
      <c r="E233">
        <v>2.7</v>
      </c>
      <c r="F233">
        <v>0.42482352941176499</v>
      </c>
      <c r="G233">
        <v>284.7</v>
      </c>
      <c r="H233">
        <v>762.63</v>
      </c>
      <c r="I233">
        <v>4.5990814886692801</v>
      </c>
      <c r="J233">
        <v>3.5943270477626501</v>
      </c>
      <c r="K233">
        <v>1594</v>
      </c>
      <c r="L233">
        <v>1620</v>
      </c>
      <c r="M233">
        <v>1.33329414681707</v>
      </c>
      <c r="N233">
        <v>1.8576851645139301</v>
      </c>
      <c r="O233">
        <v>3.1909793113310001</v>
      </c>
      <c r="R233">
        <v>5</v>
      </c>
      <c r="S233">
        <v>7</v>
      </c>
      <c r="T233">
        <v>0.41666666666666702</v>
      </c>
    </row>
    <row r="234" spans="1:20" x14ac:dyDescent="0.45">
      <c r="A234">
        <v>2023</v>
      </c>
      <c r="B234" t="s">
        <v>106</v>
      </c>
      <c r="C234" t="str">
        <f>_xlfn.CONCAT(B234,A234)</f>
        <v>Southern Mississippi2023</v>
      </c>
      <c r="D234">
        <v>161.47999999999999</v>
      </c>
      <c r="E234">
        <v>-13.1</v>
      </c>
      <c r="F234">
        <v>0</v>
      </c>
      <c r="G234">
        <v>219.8</v>
      </c>
      <c r="H234">
        <v>478.97</v>
      </c>
      <c r="I234">
        <v>-3.7960672604889298</v>
      </c>
      <c r="K234">
        <v>1164</v>
      </c>
      <c r="L234">
        <v>1305</v>
      </c>
      <c r="M234">
        <v>5.9401645522560401E-2</v>
      </c>
      <c r="N234">
        <v>-0.37620668144014802</v>
      </c>
      <c r="O234">
        <v>-0.31680503591758702</v>
      </c>
      <c r="R234">
        <v>3</v>
      </c>
      <c r="S234">
        <v>9</v>
      </c>
      <c r="T234">
        <v>0.25</v>
      </c>
    </row>
    <row r="235" spans="1:20" x14ac:dyDescent="0.45">
      <c r="A235">
        <v>2023</v>
      </c>
      <c r="B235" t="s">
        <v>107</v>
      </c>
      <c r="C235" t="str">
        <f>_xlfn.CONCAT(B235,A235)</f>
        <v>South Florida2023</v>
      </c>
      <c r="D235">
        <v>165.19</v>
      </c>
      <c r="E235">
        <v>-10.5</v>
      </c>
      <c r="F235">
        <v>-0.25358299595141698</v>
      </c>
      <c r="G235">
        <v>145.4</v>
      </c>
      <c r="H235">
        <v>574.32000000000005</v>
      </c>
      <c r="I235">
        <v>-8.76015521651291</v>
      </c>
      <c r="J235">
        <v>-8.5773713639790508</v>
      </c>
      <c r="K235">
        <v>1413</v>
      </c>
      <c r="L235">
        <v>1130</v>
      </c>
      <c r="M235">
        <v>0.109329188093896</v>
      </c>
      <c r="N235">
        <v>-1.7096473873089</v>
      </c>
      <c r="O235">
        <v>-1.600318199215</v>
      </c>
      <c r="R235">
        <v>7</v>
      </c>
      <c r="S235">
        <v>6</v>
      </c>
      <c r="T235">
        <v>0.53846153846153799</v>
      </c>
    </row>
    <row r="236" spans="1:20" x14ac:dyDescent="0.45">
      <c r="A236">
        <v>2023</v>
      </c>
      <c r="B236" t="s">
        <v>108</v>
      </c>
      <c r="C236" t="str">
        <f>_xlfn.CONCAT(B236,A236)</f>
        <v>Stanford2023</v>
      </c>
      <c r="D236">
        <v>200.94</v>
      </c>
      <c r="E236">
        <v>-5.5</v>
      </c>
      <c r="F236">
        <v>1.61904761904762E-2</v>
      </c>
      <c r="G236">
        <v>152.69999999999999</v>
      </c>
      <c r="H236">
        <v>757.81</v>
      </c>
      <c r="I236">
        <v>-3.72306596701798</v>
      </c>
      <c r="J236">
        <v>-3.1858807923350798</v>
      </c>
      <c r="K236">
        <v>1180</v>
      </c>
      <c r="L236">
        <v>1237</v>
      </c>
      <c r="M236">
        <v>0.59043690963708895</v>
      </c>
      <c r="N236">
        <v>-0.29107068910446299</v>
      </c>
      <c r="O236">
        <v>0.29936622053262602</v>
      </c>
      <c r="R236">
        <v>3</v>
      </c>
      <c r="S236">
        <v>9</v>
      </c>
      <c r="T236">
        <v>0.25</v>
      </c>
    </row>
    <row r="237" spans="1:20" x14ac:dyDescent="0.45">
      <c r="A237">
        <v>2023</v>
      </c>
      <c r="B237" t="s">
        <v>109</v>
      </c>
      <c r="C237" t="str">
        <f>_xlfn.CONCAT(B237,A237)</f>
        <v>Syracuse2023</v>
      </c>
      <c r="D237">
        <v>156.72999999999999</v>
      </c>
      <c r="E237">
        <v>-0.4</v>
      </c>
      <c r="F237">
        <v>0.337555555555556</v>
      </c>
      <c r="G237">
        <v>277.10000000000002</v>
      </c>
      <c r="H237">
        <v>590.36</v>
      </c>
      <c r="I237">
        <v>3.2850582061923399</v>
      </c>
      <c r="J237">
        <v>4.1661518053612498</v>
      </c>
      <c r="K237">
        <v>1246</v>
      </c>
      <c r="L237">
        <v>1464</v>
      </c>
      <c r="M237">
        <v>-4.52175803912258E-3</v>
      </c>
      <c r="N237">
        <v>1.39879529209972</v>
      </c>
      <c r="O237">
        <v>1.3942735340606001</v>
      </c>
      <c r="R237">
        <v>6</v>
      </c>
      <c r="S237">
        <v>7</v>
      </c>
      <c r="T237">
        <v>0.46153846153846201</v>
      </c>
    </row>
    <row r="238" spans="1:20" x14ac:dyDescent="0.45">
      <c r="A238">
        <v>2023</v>
      </c>
      <c r="B238" t="s">
        <v>110</v>
      </c>
      <c r="C238" t="str">
        <f>_xlfn.CONCAT(B238,A238)</f>
        <v>TCU2023</v>
      </c>
      <c r="D238">
        <v>235.07</v>
      </c>
      <c r="E238">
        <v>8.6</v>
      </c>
      <c r="F238">
        <v>0.57248868778280504</v>
      </c>
      <c r="G238">
        <v>84.9</v>
      </c>
      <c r="H238">
        <v>712.05</v>
      </c>
      <c r="I238">
        <v>12.1912160096471</v>
      </c>
      <c r="J238">
        <v>11.763252156314101</v>
      </c>
      <c r="K238">
        <v>1631</v>
      </c>
      <c r="L238">
        <v>1729</v>
      </c>
      <c r="M238">
        <v>1.0497433861760901</v>
      </c>
      <c r="N238">
        <v>2.6341675633898598</v>
      </c>
      <c r="O238">
        <v>3.6839109495659499</v>
      </c>
      <c r="R238">
        <v>5</v>
      </c>
      <c r="S238">
        <v>7</v>
      </c>
      <c r="T238">
        <v>0.41666666666666702</v>
      </c>
    </row>
    <row r="239" spans="1:20" x14ac:dyDescent="0.45">
      <c r="A239">
        <v>2023</v>
      </c>
      <c r="B239" t="s">
        <v>111</v>
      </c>
      <c r="C239" t="str">
        <f>_xlfn.CONCAT(B239,A239)</f>
        <v>Temple2023</v>
      </c>
      <c r="D239">
        <v>160.16</v>
      </c>
      <c r="E239">
        <v>-19.600000000000001</v>
      </c>
      <c r="F239">
        <v>-1.0162337662337701E-2</v>
      </c>
      <c r="G239">
        <v>270.60000000000002</v>
      </c>
      <c r="H239">
        <v>505.48</v>
      </c>
      <c r="I239">
        <v>-7.4461319340359697</v>
      </c>
      <c r="J239">
        <v>-9.6393316280907406</v>
      </c>
      <c r="K239">
        <v>1017</v>
      </c>
      <c r="L239">
        <v>1144</v>
      </c>
      <c r="M239">
        <v>4.1637668111734902E-2</v>
      </c>
      <c r="N239">
        <v>-0.42964431299309402</v>
      </c>
      <c r="O239">
        <v>-0.388006644881359</v>
      </c>
      <c r="R239">
        <v>3</v>
      </c>
      <c r="S239">
        <v>9</v>
      </c>
      <c r="T239">
        <v>0.25</v>
      </c>
    </row>
    <row r="240" spans="1:20" x14ac:dyDescent="0.45">
      <c r="A240">
        <v>2023</v>
      </c>
      <c r="B240" t="s">
        <v>112</v>
      </c>
      <c r="C240" t="str">
        <f>_xlfn.CONCAT(B240,A240)</f>
        <v>Tennessee2023</v>
      </c>
      <c r="D240">
        <v>277</v>
      </c>
      <c r="E240">
        <v>9.1</v>
      </c>
      <c r="F240">
        <v>0.60034090909090898</v>
      </c>
      <c r="G240">
        <v>275.3</v>
      </c>
      <c r="H240">
        <v>764.8</v>
      </c>
      <c r="I240">
        <v>14.5272574007172</v>
      </c>
      <c r="J240">
        <v>18.543459996411901</v>
      </c>
      <c r="K240">
        <v>1877</v>
      </c>
      <c r="L240">
        <v>2000</v>
      </c>
      <c r="M240">
        <v>1.6140188201426899</v>
      </c>
      <c r="N240">
        <v>2.7806256707315899</v>
      </c>
      <c r="O240">
        <v>4.3946444908742803</v>
      </c>
      <c r="P240">
        <v>25</v>
      </c>
      <c r="Q240" t="s">
        <v>152</v>
      </c>
      <c r="R240">
        <v>9</v>
      </c>
      <c r="S240">
        <v>4</v>
      </c>
      <c r="T240">
        <v>0.69230769230769196</v>
      </c>
    </row>
    <row r="241" spans="1:20" x14ac:dyDescent="0.45">
      <c r="A241">
        <v>2023</v>
      </c>
      <c r="B241" t="s">
        <v>113</v>
      </c>
      <c r="C241" t="str">
        <f>_xlfn.CONCAT(B241,A241)</f>
        <v>Texas2023</v>
      </c>
      <c r="D241">
        <v>306.31</v>
      </c>
      <c r="E241">
        <v>22</v>
      </c>
      <c r="F241">
        <v>0.2475</v>
      </c>
      <c r="G241">
        <v>264.60000000000002</v>
      </c>
      <c r="H241">
        <v>887.45</v>
      </c>
      <c r="I241">
        <v>12.483221183530899</v>
      </c>
      <c r="J241">
        <v>15.8477147105899</v>
      </c>
      <c r="K241">
        <v>2025</v>
      </c>
      <c r="L241">
        <v>1900</v>
      </c>
      <c r="M241">
        <v>2.0084598640148901</v>
      </c>
      <c r="N241">
        <v>0.92524720139726302</v>
      </c>
      <c r="O241">
        <v>2.93370706541215</v>
      </c>
      <c r="P241">
        <v>3</v>
      </c>
      <c r="Q241" t="s">
        <v>161</v>
      </c>
      <c r="R241">
        <v>12</v>
      </c>
      <c r="S241">
        <v>2</v>
      </c>
      <c r="T241">
        <v>0.85714285714285698</v>
      </c>
    </row>
    <row r="242" spans="1:20" x14ac:dyDescent="0.45">
      <c r="A242">
        <v>2023</v>
      </c>
      <c r="B242" t="s">
        <v>114</v>
      </c>
      <c r="C242" t="str">
        <f>_xlfn.CONCAT(B242,A242)</f>
        <v>Texas A&amp;M2023</v>
      </c>
      <c r="D242">
        <v>268.85000000000002</v>
      </c>
      <c r="E242">
        <v>11.5</v>
      </c>
      <c r="F242">
        <v>0.184206730769231</v>
      </c>
      <c r="G242">
        <v>201.4</v>
      </c>
      <c r="H242">
        <v>947.3</v>
      </c>
      <c r="I242">
        <v>2.40904268454105</v>
      </c>
      <c r="J242">
        <v>5.8816260781570602</v>
      </c>
      <c r="K242">
        <v>1772</v>
      </c>
      <c r="L242">
        <v>1629</v>
      </c>
      <c r="M242">
        <v>1.5043397171894901</v>
      </c>
      <c r="N242">
        <v>0.59242590443622001</v>
      </c>
      <c r="O242">
        <v>2.09676562162571</v>
      </c>
      <c r="R242">
        <v>7</v>
      </c>
      <c r="S242">
        <v>6</v>
      </c>
      <c r="T242">
        <v>0.53846153846153799</v>
      </c>
    </row>
    <row r="243" spans="1:20" x14ac:dyDescent="0.45">
      <c r="A243">
        <v>2023</v>
      </c>
      <c r="B243" t="s">
        <v>115</v>
      </c>
      <c r="C243" t="str">
        <f>_xlfn.CONCAT(B243,A243)</f>
        <v>Texas State2023</v>
      </c>
      <c r="D243">
        <v>139.15</v>
      </c>
      <c r="E243">
        <v>-4.9000000000000004</v>
      </c>
      <c r="F243">
        <v>-0.104594594594595</v>
      </c>
      <c r="G243">
        <v>112.1</v>
      </c>
      <c r="H243">
        <v>464.66</v>
      </c>
      <c r="I243">
        <v>-9.3441655642804307</v>
      </c>
      <c r="K243">
        <v>1349</v>
      </c>
      <c r="L243">
        <v>1191</v>
      </c>
      <c r="M243">
        <v>-0.241105639010572</v>
      </c>
      <c r="N243">
        <v>-0.92620684814293497</v>
      </c>
      <c r="O243">
        <v>-1.1673124871535101</v>
      </c>
      <c r="R243">
        <v>8</v>
      </c>
      <c r="S243">
        <v>5</v>
      </c>
      <c r="T243">
        <v>0.61538461538461497</v>
      </c>
    </row>
    <row r="244" spans="1:20" x14ac:dyDescent="0.45">
      <c r="A244">
        <v>2023</v>
      </c>
      <c r="B244" t="s">
        <v>116</v>
      </c>
      <c r="C244" t="str">
        <f>_xlfn.CONCAT(B244,A244)</f>
        <v>Texas Tech2023</v>
      </c>
      <c r="D244">
        <v>222.02</v>
      </c>
      <c r="E244">
        <v>7.3</v>
      </c>
      <c r="F244">
        <v>0.560396825396825</v>
      </c>
      <c r="G244">
        <v>340.6</v>
      </c>
      <c r="H244">
        <v>660.31</v>
      </c>
      <c r="I244">
        <v>7.0811254666812697</v>
      </c>
      <c r="J244">
        <v>6.7802078400977299</v>
      </c>
      <c r="K244">
        <v>1562</v>
      </c>
      <c r="L244">
        <v>1633</v>
      </c>
      <c r="M244">
        <v>0.87412224586451603</v>
      </c>
      <c r="N244">
        <v>2.57058371994352</v>
      </c>
      <c r="O244">
        <v>3.4447059658080299</v>
      </c>
      <c r="R244">
        <v>7</v>
      </c>
      <c r="S244">
        <v>6</v>
      </c>
      <c r="T244">
        <v>0.53846153846153799</v>
      </c>
    </row>
    <row r="245" spans="1:20" x14ac:dyDescent="0.45">
      <c r="A245">
        <v>2023</v>
      </c>
      <c r="B245" t="s">
        <v>117</v>
      </c>
      <c r="C245" t="str">
        <f>_xlfn.CONCAT(B245,A245)</f>
        <v>Toledo2023</v>
      </c>
      <c r="D245">
        <v>131.66</v>
      </c>
      <c r="E245">
        <v>0.8</v>
      </c>
      <c r="F245">
        <v>-9.44444444444444E-2</v>
      </c>
      <c r="G245">
        <v>349.9</v>
      </c>
      <c r="H245">
        <v>498.98</v>
      </c>
      <c r="I245">
        <v>-2.4820439780119901</v>
      </c>
      <c r="J245">
        <v>-2.6957452858219901</v>
      </c>
      <c r="K245">
        <v>1539</v>
      </c>
      <c r="L245">
        <v>1495</v>
      </c>
      <c r="M245">
        <v>-0.341902753258363</v>
      </c>
      <c r="N245">
        <v>-0.872833303398307</v>
      </c>
      <c r="O245">
        <v>-1.2147360566566701</v>
      </c>
      <c r="R245">
        <v>11</v>
      </c>
      <c r="S245">
        <v>3</v>
      </c>
      <c r="T245">
        <v>0.78571428571428603</v>
      </c>
    </row>
    <row r="246" spans="1:20" x14ac:dyDescent="0.45">
      <c r="A246">
        <v>2023</v>
      </c>
      <c r="B246" t="s">
        <v>118</v>
      </c>
      <c r="C246" t="str">
        <f>_xlfn.CONCAT(B246,A246)</f>
        <v>Troy2023</v>
      </c>
      <c r="D246">
        <v>147.80000000000001</v>
      </c>
      <c r="E246">
        <v>8.6999999999999993</v>
      </c>
      <c r="F246">
        <v>1.34722222222222E-2</v>
      </c>
      <c r="G246">
        <v>235</v>
      </c>
      <c r="H246">
        <v>464.3</v>
      </c>
      <c r="I246">
        <v>1.7520310433025801</v>
      </c>
      <c r="J246">
        <v>1.55209577062478</v>
      </c>
      <c r="K246">
        <v>1736</v>
      </c>
      <c r="L246">
        <v>1585</v>
      </c>
      <c r="M246">
        <v>-0.124697756735086</v>
      </c>
      <c r="N246">
        <v>-0.30536435448435101</v>
      </c>
      <c r="O246">
        <v>-0.43006211121943799</v>
      </c>
      <c r="R246">
        <v>11</v>
      </c>
      <c r="S246">
        <v>3</v>
      </c>
      <c r="T246">
        <v>0.78571428571428603</v>
      </c>
    </row>
    <row r="247" spans="1:20" x14ac:dyDescent="0.45">
      <c r="A247">
        <v>2023</v>
      </c>
      <c r="B247" t="s">
        <v>119</v>
      </c>
      <c r="C247" t="str">
        <f>_xlfn.CONCAT(B247,A247)</f>
        <v>Tulane2023</v>
      </c>
      <c r="D247">
        <v>172.87</v>
      </c>
      <c r="E247">
        <v>2</v>
      </c>
      <c r="F247">
        <v>1.1298701298701299E-2</v>
      </c>
      <c r="G247">
        <v>301.7</v>
      </c>
      <c r="H247">
        <v>521.86</v>
      </c>
      <c r="I247">
        <v>7.6651358144487904</v>
      </c>
      <c r="J247">
        <v>7.7604788531239004</v>
      </c>
      <c r="K247">
        <v>1598</v>
      </c>
      <c r="L247">
        <v>1710</v>
      </c>
      <c r="M247">
        <v>0.21268323848415399</v>
      </c>
      <c r="N247">
        <v>-0.31679359587968298</v>
      </c>
      <c r="O247">
        <v>-0.104110357395529</v>
      </c>
      <c r="P247">
        <v>23</v>
      </c>
      <c r="Q247" t="s">
        <v>163</v>
      </c>
      <c r="R247">
        <v>11</v>
      </c>
      <c r="S247">
        <v>3</v>
      </c>
      <c r="T247">
        <v>0.78571428571428603</v>
      </c>
    </row>
    <row r="248" spans="1:20" x14ac:dyDescent="0.45">
      <c r="A248">
        <v>2023</v>
      </c>
      <c r="B248" t="s">
        <v>120</v>
      </c>
      <c r="C248" t="str">
        <f>_xlfn.CONCAT(B248,A248)</f>
        <v>Tulsa2023</v>
      </c>
      <c r="D248">
        <v>113.39</v>
      </c>
      <c r="E248">
        <v>-12.7</v>
      </c>
      <c r="F248">
        <v>-0.21329545454545501</v>
      </c>
      <c r="G248">
        <v>111.2</v>
      </c>
      <c r="H248">
        <v>485.87</v>
      </c>
      <c r="I248">
        <v>-3.4310607931342201</v>
      </c>
      <c r="J248">
        <v>-3.3492592945061102</v>
      </c>
      <c r="K248">
        <v>1122</v>
      </c>
      <c r="L248">
        <v>1378</v>
      </c>
      <c r="M248">
        <v>-0.58777234969456305</v>
      </c>
      <c r="N248">
        <v>-1.4977993986512701</v>
      </c>
      <c r="O248">
        <v>-2.08557174834583</v>
      </c>
      <c r="R248">
        <v>4</v>
      </c>
      <c r="S248">
        <v>8</v>
      </c>
      <c r="T248">
        <v>0.33333333333333298</v>
      </c>
    </row>
    <row r="249" spans="1:20" x14ac:dyDescent="0.45">
      <c r="A249">
        <v>2023</v>
      </c>
      <c r="B249" t="s">
        <v>121</v>
      </c>
      <c r="C249" t="str">
        <f>_xlfn.CONCAT(B249,A249)</f>
        <v>UAB2023</v>
      </c>
      <c r="D249">
        <v>149.22999999999999</v>
      </c>
      <c r="E249">
        <v>-14.3</v>
      </c>
      <c r="F249">
        <v>-6.8461538461538504E-2</v>
      </c>
      <c r="G249">
        <v>169</v>
      </c>
      <c r="H249">
        <v>443.8</v>
      </c>
      <c r="I249">
        <v>-0.80301422818034995</v>
      </c>
      <c r="J249">
        <v>0.16337850217103</v>
      </c>
      <c r="K249">
        <v>1295</v>
      </c>
      <c r="L249">
        <v>1515</v>
      </c>
      <c r="M249">
        <v>-0.105453447873359</v>
      </c>
      <c r="N249">
        <v>-0.73620480287769097</v>
      </c>
      <c r="O249">
        <v>-0.84165825075105005</v>
      </c>
      <c r="R249">
        <v>4</v>
      </c>
      <c r="S249">
        <v>8</v>
      </c>
      <c r="T249">
        <v>0.33333333333333298</v>
      </c>
    </row>
    <row r="250" spans="1:20" x14ac:dyDescent="0.45">
      <c r="A250">
        <v>2023</v>
      </c>
      <c r="B250" t="s">
        <v>122</v>
      </c>
      <c r="C250" t="str">
        <f>_xlfn.CONCAT(B250,A250)</f>
        <v>UCF2023</v>
      </c>
      <c r="D250">
        <v>196.98</v>
      </c>
      <c r="E250">
        <v>6.9</v>
      </c>
      <c r="F250">
        <v>0.48710526315789499</v>
      </c>
      <c r="G250">
        <v>322.39999999999998</v>
      </c>
      <c r="H250">
        <v>636.16</v>
      </c>
      <c r="I250">
        <v>3.4310607931342201</v>
      </c>
      <c r="J250">
        <v>5.6365583249005198</v>
      </c>
      <c r="K250">
        <v>1617</v>
      </c>
      <c r="L250">
        <v>1551</v>
      </c>
      <c r="M250">
        <v>0.53714497740461198</v>
      </c>
      <c r="N250">
        <v>2.1851874037613901</v>
      </c>
      <c r="O250">
        <v>2.7223323811659998</v>
      </c>
      <c r="R250">
        <v>6</v>
      </c>
      <c r="S250">
        <v>7</v>
      </c>
      <c r="T250">
        <v>0.46153846153846201</v>
      </c>
    </row>
    <row r="251" spans="1:20" x14ac:dyDescent="0.45">
      <c r="A251">
        <v>2023</v>
      </c>
      <c r="B251" t="s">
        <v>123</v>
      </c>
      <c r="C251" t="str">
        <f>_xlfn.CONCAT(B251,A251)</f>
        <v>UCLA2023</v>
      </c>
      <c r="D251">
        <v>206.15</v>
      </c>
      <c r="E251">
        <v>7.7</v>
      </c>
      <c r="F251">
        <v>0.65357142857142903</v>
      </c>
      <c r="G251">
        <v>174.8</v>
      </c>
      <c r="H251">
        <v>733.3</v>
      </c>
      <c r="I251">
        <v>6.1321086515590304</v>
      </c>
      <c r="J251">
        <v>7.0252755933542703</v>
      </c>
      <c r="K251">
        <v>1602</v>
      </c>
      <c r="L251">
        <v>1684</v>
      </c>
      <c r="M251">
        <v>0.66055079017527196</v>
      </c>
      <c r="N251">
        <v>3.0605330091694598</v>
      </c>
      <c r="O251">
        <v>3.7210837993447399</v>
      </c>
      <c r="R251">
        <v>8</v>
      </c>
      <c r="S251">
        <v>5</v>
      </c>
      <c r="T251">
        <v>0.61538461538461497</v>
      </c>
    </row>
    <row r="252" spans="1:20" x14ac:dyDescent="0.45">
      <c r="A252">
        <v>2023</v>
      </c>
      <c r="B252" t="s">
        <v>124</v>
      </c>
      <c r="C252" t="str">
        <f>_xlfn.CONCAT(B252,A252)</f>
        <v>UMass2023</v>
      </c>
      <c r="D252">
        <v>72.64</v>
      </c>
      <c r="E252">
        <v>-15.2</v>
      </c>
      <c r="F252">
        <v>0.322456140350877</v>
      </c>
      <c r="G252">
        <v>65.7</v>
      </c>
      <c r="H252">
        <v>292.14</v>
      </c>
      <c r="I252">
        <v>-17.374307846083902</v>
      </c>
      <c r="K252">
        <v>962</v>
      </c>
      <c r="L252">
        <v>861</v>
      </c>
      <c r="M252">
        <v>-1.1361678644605799</v>
      </c>
      <c r="N252">
        <v>1.3193965343352601</v>
      </c>
      <c r="O252">
        <v>0.183228669874683</v>
      </c>
      <c r="R252">
        <v>3</v>
      </c>
      <c r="S252">
        <v>9</v>
      </c>
      <c r="T252">
        <v>0.25</v>
      </c>
    </row>
    <row r="253" spans="1:20" x14ac:dyDescent="0.45">
      <c r="A253">
        <v>2023</v>
      </c>
      <c r="B253" t="s">
        <v>125</v>
      </c>
      <c r="C253" t="str">
        <f>_xlfn.CONCAT(B253,A253)</f>
        <v>UNLV2023</v>
      </c>
      <c r="D253">
        <v>55.31</v>
      </c>
      <c r="E253">
        <v>0.9</v>
      </c>
      <c r="F253">
        <v>-0.387777777777778</v>
      </c>
      <c r="G253">
        <v>104.1</v>
      </c>
      <c r="H253">
        <v>368.29</v>
      </c>
      <c r="I253">
        <v>-7.3001293470940896</v>
      </c>
      <c r="J253">
        <v>-8.8224391172356</v>
      </c>
      <c r="K253">
        <v>1494</v>
      </c>
      <c r="L253">
        <v>1275</v>
      </c>
      <c r="M253">
        <v>-1.36938735577089</v>
      </c>
      <c r="N253">
        <v>-2.4152971645389401</v>
      </c>
      <c r="O253">
        <v>-3.7846845203098298</v>
      </c>
      <c r="R253">
        <v>9</v>
      </c>
      <c r="S253">
        <v>5</v>
      </c>
      <c r="T253">
        <v>0.64285714285714302</v>
      </c>
    </row>
    <row r="254" spans="1:20" x14ac:dyDescent="0.45">
      <c r="A254">
        <v>2023</v>
      </c>
      <c r="B254" t="s">
        <v>126</v>
      </c>
      <c r="C254" t="str">
        <f>_xlfn.CONCAT(B254,A254)</f>
        <v>USC2023</v>
      </c>
      <c r="D254">
        <v>280.44</v>
      </c>
      <c r="E254">
        <v>9</v>
      </c>
      <c r="F254">
        <v>0.37336309523809502</v>
      </c>
      <c r="G254">
        <v>599.9</v>
      </c>
      <c r="H254">
        <v>860.12</v>
      </c>
      <c r="I254">
        <v>8.3221474556872597</v>
      </c>
      <c r="J254">
        <v>10.7829811432879</v>
      </c>
      <c r="K254">
        <v>1723</v>
      </c>
      <c r="L254">
        <v>1745</v>
      </c>
      <c r="M254">
        <v>1.6603128218799901</v>
      </c>
      <c r="N254">
        <v>1.58708564181566</v>
      </c>
      <c r="O254">
        <v>3.2473984636956601</v>
      </c>
      <c r="R254">
        <v>8</v>
      </c>
      <c r="S254">
        <v>5</v>
      </c>
      <c r="T254">
        <v>0.61538461538461497</v>
      </c>
    </row>
    <row r="255" spans="1:20" x14ac:dyDescent="0.45">
      <c r="A255">
        <v>2023</v>
      </c>
      <c r="B255" t="s">
        <v>127</v>
      </c>
      <c r="C255" t="str">
        <f>_xlfn.CONCAT(B255,A255)</f>
        <v>Utah2023</v>
      </c>
      <c r="D255">
        <v>236.08</v>
      </c>
      <c r="E255">
        <v>8.1</v>
      </c>
      <c r="F255">
        <v>0.64146198830409396</v>
      </c>
      <c r="G255">
        <v>385.8</v>
      </c>
      <c r="H255">
        <v>705.12</v>
      </c>
      <c r="I255">
        <v>12.118214716176199</v>
      </c>
      <c r="J255">
        <v>15.602646957333301</v>
      </c>
      <c r="K255">
        <v>1684</v>
      </c>
      <c r="L255">
        <v>1915</v>
      </c>
      <c r="M255">
        <v>1.0633355204071</v>
      </c>
      <c r="N255">
        <v>2.9968567342001302</v>
      </c>
      <c r="O255">
        <v>4.0601922546072302</v>
      </c>
      <c r="R255">
        <v>8</v>
      </c>
      <c r="S255">
        <v>5</v>
      </c>
      <c r="T255">
        <v>0.61538461538461497</v>
      </c>
    </row>
    <row r="256" spans="1:20" x14ac:dyDescent="0.45">
      <c r="A256">
        <v>2023</v>
      </c>
      <c r="B256" t="s">
        <v>128</v>
      </c>
      <c r="C256" t="str">
        <f>_xlfn.CONCAT(B256,A256)</f>
        <v>Utah State2023</v>
      </c>
      <c r="D256">
        <v>133.96</v>
      </c>
      <c r="E256">
        <v>-4.5999999999999996</v>
      </c>
      <c r="F256">
        <v>-0.16666666666666699</v>
      </c>
      <c r="G256">
        <v>121.5</v>
      </c>
      <c r="H256">
        <v>371.37</v>
      </c>
      <c r="I256">
        <v>-8.8331565099838496</v>
      </c>
      <c r="J256">
        <v>-9.3942638748342002</v>
      </c>
      <c r="K256">
        <v>1269</v>
      </c>
      <c r="L256">
        <v>1343</v>
      </c>
      <c r="M256">
        <v>-0.31095036837586398</v>
      </c>
      <c r="N256">
        <v>-1.25260660254278</v>
      </c>
      <c r="O256">
        <v>-1.5635569709186401</v>
      </c>
      <c r="R256">
        <v>6</v>
      </c>
      <c r="S256">
        <v>7</v>
      </c>
      <c r="T256">
        <v>0.46153846153846201</v>
      </c>
    </row>
    <row r="257" spans="1:20" x14ac:dyDescent="0.45">
      <c r="A257">
        <v>2023</v>
      </c>
      <c r="B257" t="s">
        <v>129</v>
      </c>
      <c r="C257" t="str">
        <f>_xlfn.CONCAT(B257,A257)</f>
        <v>UTEP2023</v>
      </c>
      <c r="D257">
        <v>100.59</v>
      </c>
      <c r="E257">
        <v>-13.7</v>
      </c>
      <c r="F257">
        <v>-0.35199999999999998</v>
      </c>
      <c r="G257">
        <v>204.9</v>
      </c>
      <c r="H257">
        <v>289.39</v>
      </c>
      <c r="I257">
        <v>-8.24914616221632</v>
      </c>
      <c r="J257">
        <v>-9.3125746237486808</v>
      </c>
      <c r="K257">
        <v>1195</v>
      </c>
      <c r="L257">
        <v>1304</v>
      </c>
      <c r="M257">
        <v>-0.76002910034499305</v>
      </c>
      <c r="N257">
        <v>-2.2271633148089101</v>
      </c>
      <c r="O257">
        <v>-2.9871924151539</v>
      </c>
      <c r="R257">
        <v>3</v>
      </c>
      <c r="S257">
        <v>9</v>
      </c>
      <c r="T257">
        <v>0.25</v>
      </c>
    </row>
    <row r="258" spans="1:20" x14ac:dyDescent="0.45">
      <c r="A258">
        <v>2023</v>
      </c>
      <c r="B258" t="s">
        <v>130</v>
      </c>
      <c r="C258" t="str">
        <f>_xlfn.CONCAT(B258,A258)</f>
        <v>UT San Antonio2023</v>
      </c>
      <c r="D258">
        <v>187.6</v>
      </c>
      <c r="E258">
        <v>0.4</v>
      </c>
      <c r="F258">
        <v>0.13625000000000001</v>
      </c>
      <c r="G258">
        <v>479.5</v>
      </c>
      <c r="H258">
        <v>515.76</v>
      </c>
      <c r="I258">
        <v>1.9710349237153999</v>
      </c>
      <c r="K258">
        <v>1647</v>
      </c>
      <c r="L258">
        <v>1658</v>
      </c>
      <c r="M258">
        <v>0.410913077318594</v>
      </c>
      <c r="N258">
        <v>0.34025025406125498</v>
      </c>
      <c r="O258">
        <v>0.75116333137984903</v>
      </c>
      <c r="R258">
        <v>9</v>
      </c>
      <c r="S258">
        <v>4</v>
      </c>
      <c r="T258">
        <v>0.69230769230769196</v>
      </c>
    </row>
    <row r="259" spans="1:20" x14ac:dyDescent="0.45">
      <c r="A259">
        <v>2023</v>
      </c>
      <c r="B259" t="s">
        <v>131</v>
      </c>
      <c r="C259" t="str">
        <f>_xlfn.CONCAT(B259,A259)</f>
        <v>Vanderbilt2023</v>
      </c>
      <c r="D259">
        <v>195.39</v>
      </c>
      <c r="E259">
        <v>-11</v>
      </c>
      <c r="F259">
        <v>0.295897435897436</v>
      </c>
      <c r="G259">
        <v>147.30000000000001</v>
      </c>
      <c r="H259">
        <v>629.76</v>
      </c>
      <c r="I259">
        <v>-1.7520310433025801</v>
      </c>
      <c r="J259">
        <v>-5.5548690738150004</v>
      </c>
      <c r="K259">
        <v>1176</v>
      </c>
      <c r="L259">
        <v>1234</v>
      </c>
      <c r="M259">
        <v>0.51574745915975395</v>
      </c>
      <c r="N259">
        <v>1.17974025540976</v>
      </c>
      <c r="O259">
        <v>1.69548771456951</v>
      </c>
      <c r="R259">
        <v>2</v>
      </c>
      <c r="S259">
        <v>10</v>
      </c>
      <c r="T259">
        <v>0.16666666666666699</v>
      </c>
    </row>
    <row r="260" spans="1:20" x14ac:dyDescent="0.45">
      <c r="A260">
        <v>2023</v>
      </c>
      <c r="B260" t="s">
        <v>132</v>
      </c>
      <c r="C260" t="str">
        <f>_xlfn.CONCAT(B260,A260)</f>
        <v>Virginia2023</v>
      </c>
      <c r="D260">
        <v>180.69</v>
      </c>
      <c r="E260">
        <v>-4.4000000000000004</v>
      </c>
      <c r="F260">
        <v>0.41946428571428601</v>
      </c>
      <c r="G260">
        <v>42.5</v>
      </c>
      <c r="H260">
        <v>625.94000000000005</v>
      </c>
      <c r="I260">
        <v>-4.3800776082564497</v>
      </c>
      <c r="J260">
        <v>-3.2675700434205899</v>
      </c>
      <c r="K260">
        <v>1216</v>
      </c>
      <c r="L260">
        <v>1340</v>
      </c>
      <c r="M260">
        <v>0.31792134708465097</v>
      </c>
      <c r="N260">
        <v>1.8295041199920901</v>
      </c>
      <c r="O260">
        <v>2.1474254670767401</v>
      </c>
      <c r="R260">
        <v>3</v>
      </c>
      <c r="S260">
        <v>9</v>
      </c>
      <c r="T260">
        <v>0.25</v>
      </c>
    </row>
    <row r="261" spans="1:20" x14ac:dyDescent="0.45">
      <c r="A261">
        <v>2023</v>
      </c>
      <c r="B261" t="s">
        <v>133</v>
      </c>
      <c r="C261" t="str">
        <f>_xlfn.CONCAT(B261,A261)</f>
        <v>Virginia Tech2023</v>
      </c>
      <c r="D261">
        <v>205.58</v>
      </c>
      <c r="E261">
        <v>3.9</v>
      </c>
      <c r="F261">
        <v>0.797619047619048</v>
      </c>
      <c r="G261">
        <v>136.1</v>
      </c>
      <c r="H261">
        <v>640.85</v>
      </c>
      <c r="I261">
        <v>-6.35111253197186</v>
      </c>
      <c r="J261">
        <v>-5.0647335673019196</v>
      </c>
      <c r="K261">
        <v>1657</v>
      </c>
      <c r="L261">
        <v>1318</v>
      </c>
      <c r="M261">
        <v>0.65287998174786999</v>
      </c>
      <c r="N261">
        <v>3.8179929409795998</v>
      </c>
      <c r="O261">
        <v>4.4708729227274704</v>
      </c>
      <c r="R261">
        <v>7</v>
      </c>
      <c r="S261">
        <v>6</v>
      </c>
      <c r="T261">
        <v>0.53846153846153799</v>
      </c>
    </row>
    <row r="262" spans="1:20" x14ac:dyDescent="0.45">
      <c r="A262">
        <v>2023</v>
      </c>
      <c r="B262" t="s">
        <v>134</v>
      </c>
      <c r="C262" t="str">
        <f>_xlfn.CONCAT(B262,A262)</f>
        <v>Wake Forest2023</v>
      </c>
      <c r="D262">
        <v>193.23</v>
      </c>
      <c r="E262">
        <v>-4.0999999999999996</v>
      </c>
      <c r="F262">
        <v>0.53666666666666696</v>
      </c>
      <c r="G262">
        <v>235.8</v>
      </c>
      <c r="H262">
        <v>575.41999999999996</v>
      </c>
      <c r="I262">
        <v>5.4020957168496304</v>
      </c>
      <c r="J262">
        <v>6.20838308249912</v>
      </c>
      <c r="K262">
        <v>1397</v>
      </c>
      <c r="L262">
        <v>1663</v>
      </c>
      <c r="M262">
        <v>0.486679132487494</v>
      </c>
      <c r="N262">
        <v>2.4458010645103299</v>
      </c>
      <c r="O262">
        <v>2.93248019699783</v>
      </c>
      <c r="R262">
        <v>4</v>
      </c>
      <c r="S262">
        <v>8</v>
      </c>
      <c r="T262">
        <v>0.33333333333333298</v>
      </c>
    </row>
    <row r="263" spans="1:20" x14ac:dyDescent="0.45">
      <c r="A263">
        <v>2023</v>
      </c>
      <c r="B263" t="s">
        <v>135</v>
      </c>
      <c r="C263" t="str">
        <f>_xlfn.CONCAT(B263,A263)</f>
        <v>Washington2023</v>
      </c>
      <c r="D263">
        <v>223.92</v>
      </c>
      <c r="E263">
        <v>16.5</v>
      </c>
      <c r="F263">
        <v>0.50990909090909098</v>
      </c>
      <c r="G263">
        <v>617.5</v>
      </c>
      <c r="H263">
        <v>761.72</v>
      </c>
      <c r="I263">
        <v>8.76015521651291</v>
      </c>
      <c r="J263">
        <v>9.3942638748342002</v>
      </c>
      <c r="K263">
        <v>1879</v>
      </c>
      <c r="L263">
        <v>1760</v>
      </c>
      <c r="M263">
        <v>0.89969160728918895</v>
      </c>
      <c r="N263">
        <v>2.3050990408133099</v>
      </c>
      <c r="O263">
        <v>3.2047906481025001</v>
      </c>
      <c r="P263">
        <v>2</v>
      </c>
      <c r="Q263" t="s">
        <v>153</v>
      </c>
      <c r="R263">
        <v>14</v>
      </c>
      <c r="S263">
        <v>1</v>
      </c>
      <c r="T263">
        <v>0.93333333333333302</v>
      </c>
    </row>
    <row r="264" spans="1:20" x14ac:dyDescent="0.45">
      <c r="A264">
        <v>2023</v>
      </c>
      <c r="B264" t="s">
        <v>136</v>
      </c>
      <c r="C264" t="str">
        <f>_xlfn.CONCAT(B264,A264)</f>
        <v>Washington State2023</v>
      </c>
      <c r="D264">
        <v>184.96</v>
      </c>
      <c r="E264">
        <v>6.2</v>
      </c>
      <c r="F264">
        <v>0.52111111111111097</v>
      </c>
      <c r="G264">
        <v>234.4</v>
      </c>
      <c r="H264">
        <v>570.94000000000005</v>
      </c>
      <c r="I264">
        <v>3.4310607931342201</v>
      </c>
      <c r="K264">
        <v>1546</v>
      </c>
      <c r="L264">
        <v>1587</v>
      </c>
      <c r="M264">
        <v>0.375385122496943</v>
      </c>
      <c r="N264">
        <v>2.3640037385407502</v>
      </c>
      <c r="O264">
        <v>2.7393888610377002</v>
      </c>
      <c r="R264">
        <v>5</v>
      </c>
      <c r="S264">
        <v>7</v>
      </c>
      <c r="T264">
        <v>0.41666666666666702</v>
      </c>
    </row>
    <row r="265" spans="1:20" x14ac:dyDescent="0.45">
      <c r="A265">
        <v>2023</v>
      </c>
      <c r="B265" t="s">
        <v>137</v>
      </c>
      <c r="C265" t="str">
        <f>_xlfn.CONCAT(B265,A265)</f>
        <v>Western Kentucky2023</v>
      </c>
      <c r="D265">
        <v>58.4</v>
      </c>
      <c r="E265">
        <v>-2.8</v>
      </c>
      <c r="F265">
        <v>-0.35649999999999998</v>
      </c>
      <c r="G265">
        <v>317.10000000000002</v>
      </c>
      <c r="H265">
        <v>495.64</v>
      </c>
      <c r="I265">
        <v>-7.3001293470940906E-2</v>
      </c>
      <c r="K265">
        <v>1449</v>
      </c>
      <c r="L265">
        <v>1693</v>
      </c>
      <c r="M265">
        <v>-1.3278034995591801</v>
      </c>
      <c r="N265">
        <v>-2.2508261126786802</v>
      </c>
      <c r="O265">
        <v>-3.5786296122378598</v>
      </c>
      <c r="R265">
        <v>8</v>
      </c>
      <c r="S265">
        <v>5</v>
      </c>
      <c r="T265">
        <v>0.61538461538461497</v>
      </c>
    </row>
    <row r="266" spans="1:20" x14ac:dyDescent="0.45">
      <c r="A266">
        <v>2023</v>
      </c>
      <c r="B266" t="s">
        <v>138</v>
      </c>
      <c r="C266" t="str">
        <f>_xlfn.CONCAT(B266,A266)</f>
        <v>Western Michigan2023</v>
      </c>
      <c r="D266">
        <v>129.13999999999999</v>
      </c>
      <c r="E266">
        <v>-14.6</v>
      </c>
      <c r="F266">
        <v>-0.394666666666667</v>
      </c>
      <c r="G266">
        <v>92.9</v>
      </c>
      <c r="H266">
        <v>449.89</v>
      </c>
      <c r="I266">
        <v>-9.9281759120479602</v>
      </c>
      <c r="K266">
        <v>1223</v>
      </c>
      <c r="L266">
        <v>1301</v>
      </c>
      <c r="M266">
        <v>-0.37581580104266699</v>
      </c>
      <c r="N266">
        <v>-2.4515216946111802</v>
      </c>
      <c r="O266">
        <v>-2.82733749565385</v>
      </c>
      <c r="R266">
        <v>4</v>
      </c>
      <c r="S266">
        <v>8</v>
      </c>
      <c r="T266">
        <v>0.33333333333333298</v>
      </c>
    </row>
    <row r="267" spans="1:20" x14ac:dyDescent="0.45">
      <c r="A267">
        <v>2023</v>
      </c>
      <c r="B267" t="s">
        <v>139</v>
      </c>
      <c r="C267" t="str">
        <f>_xlfn.CONCAT(B267,A267)</f>
        <v>West Virginia2023</v>
      </c>
      <c r="D267">
        <v>199.09</v>
      </c>
      <c r="E267">
        <v>6.5</v>
      </c>
      <c r="F267">
        <v>0.46850649350649298</v>
      </c>
      <c r="G267">
        <v>153.1</v>
      </c>
      <c r="H267">
        <v>662.57</v>
      </c>
      <c r="I267">
        <v>2.8470504453666901</v>
      </c>
      <c r="J267">
        <v>3.3492592945061102</v>
      </c>
      <c r="K267">
        <v>1611</v>
      </c>
      <c r="L267">
        <v>1408</v>
      </c>
      <c r="M267">
        <v>0.56554042614464495</v>
      </c>
      <c r="N267">
        <v>2.08738764223083</v>
      </c>
      <c r="O267">
        <v>2.6529280683754699</v>
      </c>
      <c r="R267">
        <v>9</v>
      </c>
      <c r="S267">
        <v>4</v>
      </c>
      <c r="T267">
        <v>0.69230769230769196</v>
      </c>
    </row>
    <row r="268" spans="1:20" x14ac:dyDescent="0.45">
      <c r="A268">
        <v>2023</v>
      </c>
      <c r="B268" t="s">
        <v>140</v>
      </c>
      <c r="C268" t="str">
        <f>_xlfn.CONCAT(B268,A268)</f>
        <v>Wisconsin2023</v>
      </c>
      <c r="D268">
        <v>188.21</v>
      </c>
      <c r="E268">
        <v>4</v>
      </c>
      <c r="F268">
        <v>0.507781954887218</v>
      </c>
      <c r="G268">
        <v>202.3</v>
      </c>
      <c r="H268">
        <v>744.44</v>
      </c>
      <c r="I268">
        <v>3.94206984743081</v>
      </c>
      <c r="J268">
        <v>6.6168293379267</v>
      </c>
      <c r="K268">
        <v>1631</v>
      </c>
      <c r="L268">
        <v>1706</v>
      </c>
      <c r="M268">
        <v>0.41912218809177898</v>
      </c>
      <c r="N268">
        <v>2.2939137097628501</v>
      </c>
      <c r="O268">
        <v>2.7130358978546201</v>
      </c>
      <c r="R268">
        <v>7</v>
      </c>
      <c r="S268">
        <v>6</v>
      </c>
      <c r="T268">
        <v>0.53846153846153799</v>
      </c>
    </row>
    <row r="269" spans="1:20" x14ac:dyDescent="0.45">
      <c r="A269">
        <v>2023</v>
      </c>
      <c r="B269" t="s">
        <v>141</v>
      </c>
      <c r="C269" t="str">
        <f>_xlfn.CONCAT(B269,A269)</f>
        <v>Wyoming2023</v>
      </c>
      <c r="D269">
        <v>120.69</v>
      </c>
      <c r="E269">
        <v>-1.3</v>
      </c>
      <c r="F269">
        <v>-0.22125</v>
      </c>
      <c r="G269">
        <v>172.3</v>
      </c>
      <c r="H269">
        <v>292.02999999999997</v>
      </c>
      <c r="I269">
        <v>-7.3001293470940896</v>
      </c>
      <c r="J269">
        <v>-7.5971003509528696</v>
      </c>
      <c r="K269">
        <v>1494</v>
      </c>
      <c r="L269">
        <v>1364</v>
      </c>
      <c r="M269">
        <v>-0.48953217158924001</v>
      </c>
      <c r="N269">
        <v>-1.5396275767038901</v>
      </c>
      <c r="O269">
        <v>-2.0291597482931301</v>
      </c>
      <c r="R269">
        <v>9</v>
      </c>
      <c r="S269">
        <v>4</v>
      </c>
      <c r="T269">
        <v>0.69230769230769196</v>
      </c>
    </row>
    <row r="270" spans="1:20" x14ac:dyDescent="0.45">
      <c r="A270">
        <v>2022</v>
      </c>
      <c r="B270" t="s">
        <v>11</v>
      </c>
      <c r="C270" t="str">
        <f>_xlfn.CONCAT(B270,A270)</f>
        <v>Air Force2022</v>
      </c>
      <c r="D270">
        <v>110.12</v>
      </c>
      <c r="E270">
        <v>4.2</v>
      </c>
      <c r="F270">
        <v>-0.168888888888889</v>
      </c>
      <c r="G270">
        <v>249.5</v>
      </c>
      <c r="H270">
        <v>30.32</v>
      </c>
      <c r="I270">
        <v>6.39839825830789</v>
      </c>
      <c r="J270">
        <v>0.57182475759860296</v>
      </c>
      <c r="K270">
        <v>1768</v>
      </c>
      <c r="L270">
        <v>1725</v>
      </c>
      <c r="M270">
        <v>-0.63177856646229003</v>
      </c>
      <c r="N270">
        <v>-1.2642919348241499</v>
      </c>
      <c r="O270">
        <v>-1.8960705012864401</v>
      </c>
    </row>
    <row r="271" spans="1:20" x14ac:dyDescent="0.45">
      <c r="A271">
        <v>2022</v>
      </c>
      <c r="B271" t="s">
        <v>12</v>
      </c>
      <c r="C271" t="str">
        <f>_xlfn.CONCAT(B271,A271)</f>
        <v>Akron2022</v>
      </c>
      <c r="D271">
        <v>81.7</v>
      </c>
      <c r="E271">
        <v>-13.8</v>
      </c>
      <c r="F271">
        <v>1.36666666666667E-2</v>
      </c>
      <c r="G271">
        <v>52.9</v>
      </c>
      <c r="H271">
        <v>330.97</v>
      </c>
      <c r="I271">
        <v>-16.527915685176801</v>
      </c>
      <c r="J271">
        <v>-20.585691273549699</v>
      </c>
      <c r="K271">
        <v>1154</v>
      </c>
      <c r="L271">
        <v>895</v>
      </c>
      <c r="M271">
        <v>-1.01424238314082</v>
      </c>
      <c r="N271">
        <v>-0.30434188790973199</v>
      </c>
      <c r="O271">
        <v>-1.31858427105055</v>
      </c>
    </row>
    <row r="272" spans="1:20" x14ac:dyDescent="0.45">
      <c r="A272">
        <v>2022</v>
      </c>
      <c r="B272" t="s">
        <v>13</v>
      </c>
      <c r="C272" t="str">
        <f>_xlfn.CONCAT(B272,A272)</f>
        <v>Alabama2022</v>
      </c>
      <c r="D272">
        <v>322.25</v>
      </c>
      <c r="E272">
        <v>21.3</v>
      </c>
      <c r="F272">
        <v>0.43275000000000002</v>
      </c>
      <c r="G272">
        <v>401.7</v>
      </c>
      <c r="H272">
        <v>1004.04</v>
      </c>
      <c r="I272">
        <v>14.2421224939695</v>
      </c>
      <c r="J272">
        <v>20.749069775720798</v>
      </c>
      <c r="K272">
        <v>2181</v>
      </c>
      <c r="L272">
        <v>2219</v>
      </c>
      <c r="M272">
        <v>2.22297334880925</v>
      </c>
      <c r="N272">
        <v>1.8993657137028399</v>
      </c>
      <c r="O272">
        <v>4.1223390625120899</v>
      </c>
    </row>
    <row r="273" spans="1:15" x14ac:dyDescent="0.45">
      <c r="A273">
        <v>2022</v>
      </c>
      <c r="B273" t="s">
        <v>14</v>
      </c>
      <c r="C273" t="str">
        <f>_xlfn.CONCAT(B273,A273)</f>
        <v>Appalachian State2022</v>
      </c>
      <c r="D273">
        <v>144.66999999999999</v>
      </c>
      <c r="E273">
        <v>-0.8</v>
      </c>
      <c r="F273">
        <v>0.107555555555556</v>
      </c>
      <c r="G273">
        <v>304.10000000000002</v>
      </c>
      <c r="H273">
        <v>450.04</v>
      </c>
      <c r="I273">
        <v>5.8348482748298496</v>
      </c>
      <c r="K273">
        <v>1593</v>
      </c>
      <c r="L273">
        <v>1735</v>
      </c>
      <c r="M273">
        <v>-0.16681991529257501</v>
      </c>
      <c r="N273">
        <v>0.18936340097808499</v>
      </c>
      <c r="O273">
        <v>2.2543485685510602E-2</v>
      </c>
    </row>
    <row r="274" spans="1:15" x14ac:dyDescent="0.45">
      <c r="A274">
        <v>2022</v>
      </c>
      <c r="B274" t="s">
        <v>15</v>
      </c>
      <c r="C274" t="str">
        <f>_xlfn.CONCAT(B274,A274)</f>
        <v>Arizona2022</v>
      </c>
      <c r="D274">
        <v>224.38</v>
      </c>
      <c r="E274">
        <v>-2</v>
      </c>
      <c r="F274">
        <v>0.54740740740740701</v>
      </c>
      <c r="G274">
        <v>158.1</v>
      </c>
      <c r="H274">
        <v>567.61</v>
      </c>
      <c r="I274">
        <v>-6.74623812178202</v>
      </c>
      <c r="J274">
        <v>-9.2308853726631703</v>
      </c>
      <c r="K274">
        <v>1374</v>
      </c>
      <c r="L274">
        <v>1209</v>
      </c>
      <c r="M274">
        <v>0.90588208426568895</v>
      </c>
      <c r="N274">
        <v>2.5022801705369502</v>
      </c>
      <c r="O274">
        <v>3.4081622548026398</v>
      </c>
    </row>
    <row r="275" spans="1:15" x14ac:dyDescent="0.45">
      <c r="A275">
        <v>2022</v>
      </c>
      <c r="B275" t="s">
        <v>16</v>
      </c>
      <c r="C275" t="str">
        <f>_xlfn.CONCAT(B275,A275)</f>
        <v>Arizona State2022</v>
      </c>
      <c r="D275">
        <v>120.17</v>
      </c>
      <c r="E275">
        <v>-3.9</v>
      </c>
      <c r="F275">
        <v>0.28604395604395599</v>
      </c>
      <c r="G275">
        <v>54.3</v>
      </c>
      <c r="H275">
        <v>734.45</v>
      </c>
      <c r="I275">
        <v>6.2702452645714502</v>
      </c>
      <c r="K275">
        <v>1446</v>
      </c>
      <c r="L275">
        <v>1671</v>
      </c>
      <c r="M275">
        <v>-0.49653010208441301</v>
      </c>
      <c r="N275">
        <v>1.1279267216127</v>
      </c>
      <c r="O275">
        <v>0.63139661952828796</v>
      </c>
    </row>
    <row r="276" spans="1:15" x14ac:dyDescent="0.45">
      <c r="A276">
        <v>2022</v>
      </c>
      <c r="B276" t="s">
        <v>17</v>
      </c>
      <c r="C276" t="str">
        <f>_xlfn.CONCAT(B276,A276)</f>
        <v>Arkansas2022</v>
      </c>
      <c r="D276">
        <v>217.69</v>
      </c>
      <c r="E276">
        <v>6.5</v>
      </c>
      <c r="F276">
        <v>0.48424242424242397</v>
      </c>
      <c r="G276">
        <v>279.60000000000002</v>
      </c>
      <c r="H276">
        <v>722.84</v>
      </c>
      <c r="I276">
        <v>7.10360788062256</v>
      </c>
      <c r="J276">
        <v>8.0055466063804506</v>
      </c>
      <c r="K276">
        <v>1686</v>
      </c>
      <c r="L276">
        <v>1689</v>
      </c>
      <c r="M276">
        <v>0.815851016933551</v>
      </c>
      <c r="N276">
        <v>2.1701334529634999</v>
      </c>
      <c r="O276">
        <v>2.9859844698970499</v>
      </c>
    </row>
    <row r="277" spans="1:15" x14ac:dyDescent="0.45">
      <c r="A277">
        <v>2022</v>
      </c>
      <c r="B277" t="s">
        <v>18</v>
      </c>
      <c r="C277" t="str">
        <f>_xlfn.CONCAT(B277,A277)</f>
        <v>Arkansas State2022</v>
      </c>
      <c r="D277">
        <v>166.63</v>
      </c>
      <c r="E277">
        <v>-11.4</v>
      </c>
      <c r="F277">
        <v>1.79636363636363E-2</v>
      </c>
      <c r="G277">
        <v>92.1</v>
      </c>
      <c r="H277">
        <v>475.74</v>
      </c>
      <c r="I277">
        <v>-12.293639135925201</v>
      </c>
      <c r="J277">
        <v>-13.2336586758534</v>
      </c>
      <c r="K277">
        <v>1134</v>
      </c>
      <c r="L277">
        <v>1143</v>
      </c>
      <c r="M277">
        <v>0.12870807254206901</v>
      </c>
      <c r="N277">
        <v>-0.281746704489304</v>
      </c>
      <c r="O277">
        <v>-0.15303863194723399</v>
      </c>
    </row>
    <row r="278" spans="1:15" x14ac:dyDescent="0.45">
      <c r="A278">
        <v>2022</v>
      </c>
      <c r="B278" t="s">
        <v>19</v>
      </c>
      <c r="C278" t="str">
        <f>_xlfn.CONCAT(B278,A278)</f>
        <v>Army2022</v>
      </c>
      <c r="D278">
        <v>18.34</v>
      </c>
      <c r="E278">
        <v>-3.8</v>
      </c>
      <c r="F278">
        <v>-0.26166666666666699</v>
      </c>
      <c r="G278">
        <v>174.8</v>
      </c>
      <c r="H278">
        <v>111.53</v>
      </c>
      <c r="I278">
        <v>3.3512490728015099</v>
      </c>
      <c r="J278">
        <v>0.98027101302617703</v>
      </c>
      <c r="K278">
        <v>1499</v>
      </c>
      <c r="L278">
        <v>1567</v>
      </c>
      <c r="M278">
        <v>-1.86691329886045</v>
      </c>
      <c r="N278">
        <v>-1.75215455757128</v>
      </c>
      <c r="O278">
        <v>-3.6190678564317298</v>
      </c>
    </row>
    <row r="279" spans="1:15" x14ac:dyDescent="0.45">
      <c r="A279">
        <v>2022</v>
      </c>
      <c r="B279" t="s">
        <v>20</v>
      </c>
      <c r="C279" t="str">
        <f>_xlfn.CONCAT(B279,A279)</f>
        <v>Auburn2022</v>
      </c>
      <c r="D279">
        <v>229.35</v>
      </c>
      <c r="E279">
        <v>3.1</v>
      </c>
      <c r="F279">
        <v>-4.9848484848484899E-2</v>
      </c>
      <c r="G279">
        <v>177.1</v>
      </c>
      <c r="H279">
        <v>840.38</v>
      </c>
      <c r="I279">
        <v>5.16798708865233</v>
      </c>
      <c r="J279">
        <v>8.0872358574659593</v>
      </c>
      <c r="K279">
        <v>1596</v>
      </c>
      <c r="L279">
        <v>1699</v>
      </c>
      <c r="M279">
        <v>0.97276615072917705</v>
      </c>
      <c r="N279">
        <v>-0.63832993056993603</v>
      </c>
      <c r="O279">
        <v>0.33443622015924102</v>
      </c>
    </row>
    <row r="280" spans="1:15" x14ac:dyDescent="0.45">
      <c r="A280">
        <v>2022</v>
      </c>
      <c r="B280" t="s">
        <v>21</v>
      </c>
      <c r="C280" t="str">
        <f>_xlfn.CONCAT(B280,A280)</f>
        <v>Ball State2022</v>
      </c>
      <c r="D280">
        <v>127.25</v>
      </c>
      <c r="E280">
        <v>-11.6</v>
      </c>
      <c r="F280">
        <v>0.33400000000000002</v>
      </c>
      <c r="G280">
        <v>100.3</v>
      </c>
      <c r="H280">
        <v>338.31</v>
      </c>
      <c r="I280">
        <v>-5.3346689217058296</v>
      </c>
      <c r="J280">
        <v>-7.51541109986736</v>
      </c>
      <c r="K280">
        <v>1290</v>
      </c>
      <c r="L280">
        <v>1365</v>
      </c>
      <c r="M280">
        <v>-0.40125058688089399</v>
      </c>
      <c r="N280">
        <v>1.3800987604495301</v>
      </c>
      <c r="O280">
        <v>0.97884817356863596</v>
      </c>
    </row>
    <row r="281" spans="1:15" x14ac:dyDescent="0.45">
      <c r="A281">
        <v>2022</v>
      </c>
      <c r="B281" t="s">
        <v>22</v>
      </c>
      <c r="C281" t="str">
        <f>_xlfn.CONCAT(B281,A281)</f>
        <v>Baylor2022</v>
      </c>
      <c r="D281">
        <v>208.03</v>
      </c>
      <c r="E281">
        <v>9.1999999999999993</v>
      </c>
      <c r="F281">
        <v>0.27124999999999999</v>
      </c>
      <c r="G281">
        <v>91.2</v>
      </c>
      <c r="H281">
        <v>660.65</v>
      </c>
      <c r="I281">
        <v>8.4949034530958301</v>
      </c>
      <c r="J281">
        <v>10.1294671346038</v>
      </c>
      <c r="K281">
        <v>1672</v>
      </c>
      <c r="L281">
        <v>1785</v>
      </c>
      <c r="M281">
        <v>0.68585100042705405</v>
      </c>
      <c r="N281">
        <v>1.0501341901543899</v>
      </c>
      <c r="O281">
        <v>1.7359851905814401</v>
      </c>
    </row>
    <row r="282" spans="1:15" x14ac:dyDescent="0.45">
      <c r="A282">
        <v>2022</v>
      </c>
      <c r="B282" t="s">
        <v>23</v>
      </c>
      <c r="C282" t="str">
        <f>_xlfn.CONCAT(B282,A282)</f>
        <v>Boise State2022</v>
      </c>
      <c r="D282">
        <v>174.52</v>
      </c>
      <c r="E282">
        <v>1</v>
      </c>
      <c r="F282">
        <v>0.59166666666666701</v>
      </c>
      <c r="G282">
        <v>283.7</v>
      </c>
      <c r="H282">
        <v>557.69000000000005</v>
      </c>
      <c r="I282">
        <v>9.0328636793065495</v>
      </c>
      <c r="K282">
        <v>1712</v>
      </c>
      <c r="L282">
        <v>1746</v>
      </c>
      <c r="M282">
        <v>0.234888210247686</v>
      </c>
      <c r="N282">
        <v>2.7350130384742002</v>
      </c>
      <c r="O282">
        <v>2.9699012487218899</v>
      </c>
    </row>
    <row r="283" spans="1:15" x14ac:dyDescent="0.45">
      <c r="A283">
        <v>2022</v>
      </c>
      <c r="B283" t="s">
        <v>24</v>
      </c>
      <c r="C283" t="str">
        <f>_xlfn.CONCAT(B283,A283)</f>
        <v>Boston College2022</v>
      </c>
      <c r="D283">
        <v>202.55</v>
      </c>
      <c r="E283">
        <v>-10.199999999999999</v>
      </c>
      <c r="F283">
        <v>0.173461538461538</v>
      </c>
      <c r="G283">
        <v>206.3</v>
      </c>
      <c r="H283">
        <v>636.46</v>
      </c>
      <c r="I283">
        <v>0.67881080326318399</v>
      </c>
      <c r="J283">
        <v>0</v>
      </c>
      <c r="K283">
        <v>1222</v>
      </c>
      <c r="L283">
        <v>1415</v>
      </c>
      <c r="M283">
        <v>0.61210357905483903</v>
      </c>
      <c r="N283">
        <v>0.53592339029205505</v>
      </c>
      <c r="O283">
        <v>1.1480269693468901</v>
      </c>
    </row>
    <row r="284" spans="1:15" x14ac:dyDescent="0.45">
      <c r="A284">
        <v>2022</v>
      </c>
      <c r="B284" t="s">
        <v>25</v>
      </c>
      <c r="C284" t="str">
        <f>_xlfn.CONCAT(B284,A284)</f>
        <v>Bowling Green2022</v>
      </c>
      <c r="D284">
        <v>115.82</v>
      </c>
      <c r="E284">
        <v>-14.3</v>
      </c>
      <c r="F284">
        <v>-9.7051282051282106E-2</v>
      </c>
      <c r="G284">
        <v>90.6</v>
      </c>
      <c r="H284">
        <v>380.74</v>
      </c>
      <c r="I284">
        <v>-12.941003250619</v>
      </c>
      <c r="J284">
        <v>-15.275889952991299</v>
      </c>
      <c r="K284">
        <v>1126</v>
      </c>
      <c r="L284">
        <v>1066</v>
      </c>
      <c r="M284">
        <v>-0.55507048218827004</v>
      </c>
      <c r="N284">
        <v>-0.88654109703606598</v>
      </c>
      <c r="O284">
        <v>-1.44161157922434</v>
      </c>
    </row>
    <row r="285" spans="1:15" x14ac:dyDescent="0.45">
      <c r="A285">
        <v>2022</v>
      </c>
      <c r="B285" t="s">
        <v>26</v>
      </c>
      <c r="C285" t="str">
        <f>_xlfn.CONCAT(B285,A285)</f>
        <v>Buffalo2022</v>
      </c>
      <c r="D285">
        <v>147.86000000000001</v>
      </c>
      <c r="E285">
        <v>-7.3</v>
      </c>
      <c r="F285">
        <v>-1.8624338624338599E-2</v>
      </c>
      <c r="G285">
        <v>66.7</v>
      </c>
      <c r="H285">
        <v>267.08999999999997</v>
      </c>
      <c r="I285">
        <v>-10.539889129513</v>
      </c>
      <c r="J285">
        <v>-7.1886540955253002</v>
      </c>
      <c r="K285">
        <v>1386</v>
      </c>
      <c r="L285">
        <v>1323</v>
      </c>
      <c r="M285">
        <v>-0.12389030321641201</v>
      </c>
      <c r="N285">
        <v>-0.47414089484590199</v>
      </c>
      <c r="O285">
        <v>-0.59803119806231497</v>
      </c>
    </row>
    <row r="286" spans="1:15" x14ac:dyDescent="0.45">
      <c r="A286">
        <v>2022</v>
      </c>
      <c r="B286" t="s">
        <v>27</v>
      </c>
      <c r="C286" t="str">
        <f>_xlfn.CONCAT(B286,A286)</f>
        <v>BYU2022</v>
      </c>
      <c r="D286">
        <v>181.5</v>
      </c>
      <c r="E286">
        <v>-0.3</v>
      </c>
      <c r="F286">
        <v>0.72450000000000003</v>
      </c>
      <c r="G286">
        <v>300.89999999999998</v>
      </c>
      <c r="H286">
        <v>443.13</v>
      </c>
      <c r="I286">
        <v>5.8248839697420598</v>
      </c>
      <c r="J286">
        <v>4.8196658140453703</v>
      </c>
      <c r="K286">
        <v>1526</v>
      </c>
      <c r="L286">
        <v>1723</v>
      </c>
      <c r="M286">
        <v>0.32882196958674897</v>
      </c>
      <c r="N286">
        <v>3.433503775593</v>
      </c>
      <c r="O286">
        <v>3.76232574517975</v>
      </c>
    </row>
    <row r="287" spans="1:15" x14ac:dyDescent="0.45">
      <c r="A287">
        <v>2022</v>
      </c>
      <c r="B287" t="s">
        <v>28</v>
      </c>
      <c r="C287" t="str">
        <f>_xlfn.CONCAT(B287,A287)</f>
        <v>California2022</v>
      </c>
      <c r="D287">
        <v>175.53</v>
      </c>
      <c r="E287">
        <v>-1.3</v>
      </c>
      <c r="F287">
        <v>0.19030303030303</v>
      </c>
      <c r="G287">
        <v>64.099999999999994</v>
      </c>
      <c r="H287">
        <v>662.11</v>
      </c>
      <c r="I287">
        <v>2.5977637573410002</v>
      </c>
      <c r="J287">
        <v>-8.1689251085514794E-2</v>
      </c>
      <c r="K287">
        <v>1406</v>
      </c>
      <c r="L287">
        <v>1516</v>
      </c>
      <c r="M287">
        <v>0.24848034447869699</v>
      </c>
      <c r="N287">
        <v>0.62448268301885901</v>
      </c>
      <c r="O287">
        <v>0.87296302749755605</v>
      </c>
    </row>
    <row r="288" spans="1:15" x14ac:dyDescent="0.45">
      <c r="A288">
        <v>2022</v>
      </c>
      <c r="B288" t="s">
        <v>29</v>
      </c>
      <c r="C288" t="str">
        <f>_xlfn.CONCAT(B288,A288)</f>
        <v>Central Michigan2022</v>
      </c>
      <c r="D288">
        <v>144.51</v>
      </c>
      <c r="E288">
        <v>-12.2</v>
      </c>
      <c r="F288">
        <v>0.41235294117647098</v>
      </c>
      <c r="G288">
        <v>257.7</v>
      </c>
      <c r="H288">
        <v>268.89</v>
      </c>
      <c r="I288">
        <v>-3.8327043521390101</v>
      </c>
      <c r="K288">
        <v>1306</v>
      </c>
      <c r="L288">
        <v>1554</v>
      </c>
      <c r="M288">
        <v>-0.16897312467570499</v>
      </c>
      <c r="N288">
        <v>1.7921098292408399</v>
      </c>
      <c r="O288">
        <v>1.6231367045651299</v>
      </c>
    </row>
    <row r="289" spans="1:15" x14ac:dyDescent="0.45">
      <c r="A289">
        <v>2022</v>
      </c>
      <c r="B289" t="s">
        <v>30</v>
      </c>
      <c r="C289" t="str">
        <f>_xlfn.CONCAT(B289,A289)</f>
        <v>Charlotte2022</v>
      </c>
      <c r="D289">
        <v>117.06</v>
      </c>
      <c r="E289">
        <v>-18.8</v>
      </c>
      <c r="F289">
        <v>0.46111111111111103</v>
      </c>
      <c r="G289">
        <v>387.5</v>
      </c>
      <c r="H289">
        <v>462.67</v>
      </c>
      <c r="I289">
        <v>-11.995394474881</v>
      </c>
      <c r="J289">
        <v>-13.0702801736824</v>
      </c>
      <c r="K289">
        <v>1081</v>
      </c>
      <c r="L289">
        <v>1158</v>
      </c>
      <c r="M289">
        <v>-0.53838310946901002</v>
      </c>
      <c r="N289">
        <v>2.0484997669438001</v>
      </c>
      <c r="O289">
        <v>1.5101166574748</v>
      </c>
    </row>
    <row r="290" spans="1:15" x14ac:dyDescent="0.45">
      <c r="A290">
        <v>2022</v>
      </c>
      <c r="B290" t="s">
        <v>31</v>
      </c>
      <c r="C290" t="str">
        <f>_xlfn.CONCAT(B290,A290)</f>
        <v>Cincinnati2022</v>
      </c>
      <c r="D290">
        <v>197.75</v>
      </c>
      <c r="E290">
        <v>5.7</v>
      </c>
      <c r="F290">
        <v>0.378857142857143</v>
      </c>
      <c r="G290">
        <v>152.1</v>
      </c>
      <c r="H290">
        <v>626.54</v>
      </c>
      <c r="I290">
        <v>12.339967167459699</v>
      </c>
      <c r="J290">
        <v>12.4984554160838</v>
      </c>
      <c r="K290">
        <v>1690</v>
      </c>
      <c r="L290">
        <v>1952</v>
      </c>
      <c r="M290">
        <v>0.54750729756092797</v>
      </c>
      <c r="N290">
        <v>1.61597553921487</v>
      </c>
      <c r="O290">
        <v>2.1634828367757999</v>
      </c>
    </row>
    <row r="291" spans="1:15" x14ac:dyDescent="0.45">
      <c r="A291">
        <v>2022</v>
      </c>
      <c r="B291" t="s">
        <v>32</v>
      </c>
      <c r="C291" t="str">
        <f>_xlfn.CONCAT(B291,A291)</f>
        <v>Clemson2022</v>
      </c>
      <c r="D291">
        <v>260.87</v>
      </c>
      <c r="E291">
        <v>13.9</v>
      </c>
      <c r="F291">
        <v>-4.4999999999999901E-2</v>
      </c>
      <c r="G291">
        <v>218.5</v>
      </c>
      <c r="H291">
        <v>935.08</v>
      </c>
      <c r="I291">
        <v>8.0945195725624206</v>
      </c>
      <c r="J291">
        <v>12.906901671511299</v>
      </c>
      <c r="K291">
        <v>1843</v>
      </c>
      <c r="L291">
        <v>1899</v>
      </c>
      <c r="M291">
        <v>1.39694839920586</v>
      </c>
      <c r="N291">
        <v>-0.61283466013785803</v>
      </c>
      <c r="O291">
        <v>0.78411373906800197</v>
      </c>
    </row>
    <row r="292" spans="1:15" x14ac:dyDescent="0.45">
      <c r="A292">
        <v>2022</v>
      </c>
      <c r="B292" t="s">
        <v>33</v>
      </c>
      <c r="C292" t="str">
        <f>_xlfn.CONCAT(B292,A292)</f>
        <v>Coastal Carolina2022</v>
      </c>
      <c r="D292">
        <v>165.67</v>
      </c>
      <c r="E292">
        <v>-6.4</v>
      </c>
      <c r="F292">
        <v>-0.10625</v>
      </c>
      <c r="G292">
        <v>321.10000000000002</v>
      </c>
      <c r="H292">
        <v>415.91</v>
      </c>
      <c r="I292">
        <v>2.0214038499640399</v>
      </c>
      <c r="K292">
        <v>1344</v>
      </c>
      <c r="L292">
        <v>1721</v>
      </c>
      <c r="M292">
        <v>0.115788816243287</v>
      </c>
      <c r="N292">
        <v>-0.93491163114307696</v>
      </c>
      <c r="O292">
        <v>-0.819122814899789</v>
      </c>
    </row>
    <row r="293" spans="1:15" x14ac:dyDescent="0.45">
      <c r="A293">
        <v>2022</v>
      </c>
      <c r="B293" t="s">
        <v>34</v>
      </c>
      <c r="C293" t="str">
        <f>_xlfn.CONCAT(B293,A293)</f>
        <v>Colorado2022</v>
      </c>
      <c r="D293">
        <v>192.38</v>
      </c>
      <c r="E293">
        <v>-14.7</v>
      </c>
      <c r="F293">
        <v>3.7083333333333399E-2</v>
      </c>
      <c r="G293">
        <v>131.19999999999999</v>
      </c>
      <c r="H293">
        <v>640.85</v>
      </c>
      <c r="I293">
        <v>-4.2523632951226196</v>
      </c>
      <c r="J293">
        <v>-4.4112195586178</v>
      </c>
      <c r="K293">
        <v>986</v>
      </c>
      <c r="L293">
        <v>1331</v>
      </c>
      <c r="M293">
        <v>0.475240207639614</v>
      </c>
      <c r="N293">
        <v>-0.18120769899481201</v>
      </c>
      <c r="O293">
        <v>0.29403250864480301</v>
      </c>
    </row>
    <row r="294" spans="1:15" x14ac:dyDescent="0.45">
      <c r="A294">
        <v>2022</v>
      </c>
      <c r="B294" t="s">
        <v>35</v>
      </c>
      <c r="C294" t="str">
        <f>_xlfn.CONCAT(B294,A294)</f>
        <v>Colorado State2022</v>
      </c>
      <c r="D294">
        <v>152.84</v>
      </c>
      <c r="E294">
        <v>-17.100000000000001</v>
      </c>
      <c r="F294">
        <v>0.26954545454545498</v>
      </c>
      <c r="G294">
        <v>95.9</v>
      </c>
      <c r="H294">
        <v>443.16</v>
      </c>
      <c r="I294">
        <v>-0.39200338282133201</v>
      </c>
      <c r="J294">
        <v>-7.0252755933542703</v>
      </c>
      <c r="K294">
        <v>1252</v>
      </c>
      <c r="L294">
        <v>1349</v>
      </c>
      <c r="M294">
        <v>-5.6871661166479702E-2</v>
      </c>
      <c r="N294">
        <v>1.0411710091431099</v>
      </c>
      <c r="O294">
        <v>0.98429934797663199</v>
      </c>
    </row>
    <row r="295" spans="1:15" x14ac:dyDescent="0.45">
      <c r="A295">
        <v>2022</v>
      </c>
      <c r="B295" t="s">
        <v>36</v>
      </c>
      <c r="C295" t="str">
        <f>_xlfn.CONCAT(B295,A295)</f>
        <v>Connecticut2022</v>
      </c>
      <c r="D295">
        <v>112.35</v>
      </c>
      <c r="E295">
        <v>-11.2</v>
      </c>
      <c r="F295">
        <v>-5.8055555555555603E-2</v>
      </c>
      <c r="G295">
        <v>92.1</v>
      </c>
      <c r="H295">
        <v>331.9</v>
      </c>
      <c r="I295">
        <v>-15.604040498967199</v>
      </c>
      <c r="K295">
        <v>1141</v>
      </c>
      <c r="L295">
        <v>926</v>
      </c>
      <c r="M295">
        <v>-0.60176821068491004</v>
      </c>
      <c r="N295">
        <v>-0.68148598729089804</v>
      </c>
      <c r="O295">
        <v>-1.2832541979758101</v>
      </c>
    </row>
    <row r="296" spans="1:15" x14ac:dyDescent="0.45">
      <c r="A296">
        <v>2022</v>
      </c>
      <c r="B296" t="s">
        <v>37</v>
      </c>
      <c r="C296" t="str">
        <f>_xlfn.CONCAT(B296,A296)</f>
        <v>Duke2022</v>
      </c>
      <c r="D296">
        <v>186.78</v>
      </c>
      <c r="E296">
        <v>7</v>
      </c>
      <c r="F296">
        <v>-7.7403846153846198E-2</v>
      </c>
      <c r="G296">
        <v>108</v>
      </c>
      <c r="H296">
        <v>605.57000000000005</v>
      </c>
      <c r="I296">
        <v>-11.402033099139199</v>
      </c>
      <c r="J296">
        <v>-12.253387662827199</v>
      </c>
      <c r="K296">
        <v>1527</v>
      </c>
      <c r="L296">
        <v>1002</v>
      </c>
      <c r="M296">
        <v>0.39987787923005103</v>
      </c>
      <c r="N296">
        <v>-0.78322702941377398</v>
      </c>
      <c r="O296">
        <v>-0.38334915018372301</v>
      </c>
    </row>
    <row r="297" spans="1:15" x14ac:dyDescent="0.45">
      <c r="A297">
        <v>2022</v>
      </c>
      <c r="B297" t="s">
        <v>38</v>
      </c>
      <c r="C297" t="str">
        <f>_xlfn.CONCAT(B297,A297)</f>
        <v>East Carolina2022</v>
      </c>
      <c r="D297">
        <v>143.29</v>
      </c>
      <c r="E297">
        <v>3.8</v>
      </c>
      <c r="F297">
        <v>0.35285714285714298</v>
      </c>
      <c r="G297">
        <v>322.5</v>
      </c>
      <c r="H297">
        <v>516.05999999999995</v>
      </c>
      <c r="I297">
        <v>2.06084167453779</v>
      </c>
      <c r="J297">
        <v>-2.2056097793089</v>
      </c>
      <c r="K297">
        <v>1509</v>
      </c>
      <c r="L297">
        <v>1528</v>
      </c>
      <c r="M297">
        <v>-0.18539134622207401</v>
      </c>
      <c r="N297">
        <v>1.4792571515228601</v>
      </c>
      <c r="O297">
        <v>1.2938658053007801</v>
      </c>
    </row>
    <row r="298" spans="1:15" x14ac:dyDescent="0.45">
      <c r="A298">
        <v>2022</v>
      </c>
      <c r="B298" t="s">
        <v>39</v>
      </c>
      <c r="C298" t="str">
        <f>_xlfn.CONCAT(B298,A298)</f>
        <v>Eastern Michigan2022</v>
      </c>
      <c r="D298">
        <v>77.97</v>
      </c>
      <c r="E298">
        <v>-9.1999999999999993</v>
      </c>
      <c r="F298">
        <v>0.43133333333333301</v>
      </c>
      <c r="G298">
        <v>175.8</v>
      </c>
      <c r="H298">
        <v>340.6</v>
      </c>
      <c r="I298">
        <v>-3.5561433087831702</v>
      </c>
      <c r="K298">
        <v>1400</v>
      </c>
      <c r="L298">
        <v>1320</v>
      </c>
      <c r="M298">
        <v>-1.06443907688505</v>
      </c>
      <c r="N298">
        <v>1.8919163143734701</v>
      </c>
      <c r="O298">
        <v>0.82747723748841795</v>
      </c>
    </row>
    <row r="299" spans="1:15" x14ac:dyDescent="0.45">
      <c r="A299">
        <v>2022</v>
      </c>
      <c r="B299" t="s">
        <v>40</v>
      </c>
      <c r="C299" t="str">
        <f>_xlfn.CONCAT(B299,A299)</f>
        <v>Florida2022</v>
      </c>
      <c r="D299">
        <v>232.99</v>
      </c>
      <c r="E299">
        <v>6.4</v>
      </c>
      <c r="F299">
        <v>0.107222222222222</v>
      </c>
      <c r="G299">
        <v>155</v>
      </c>
      <c r="H299">
        <v>885.67</v>
      </c>
      <c r="I299">
        <v>5.2767078433476602</v>
      </c>
      <c r="J299">
        <v>6.20838308249912</v>
      </c>
      <c r="K299">
        <v>1581</v>
      </c>
      <c r="L299">
        <v>1609</v>
      </c>
      <c r="M299">
        <v>1.0217516641953901</v>
      </c>
      <c r="N299">
        <v>0.18761060113587999</v>
      </c>
      <c r="O299">
        <v>1.2093622653312699</v>
      </c>
    </row>
    <row r="300" spans="1:15" x14ac:dyDescent="0.45">
      <c r="A300">
        <v>2022</v>
      </c>
      <c r="B300" t="s">
        <v>41</v>
      </c>
      <c r="C300" t="str">
        <f>_xlfn.CONCAT(B300,A300)</f>
        <v>Florida Atlantic2022</v>
      </c>
      <c r="D300">
        <v>94.73</v>
      </c>
      <c r="E300">
        <v>-5.9</v>
      </c>
      <c r="F300">
        <v>0.21583333333333299</v>
      </c>
      <c r="G300">
        <v>152.69999999999999</v>
      </c>
      <c r="H300">
        <v>553.28</v>
      </c>
      <c r="I300">
        <v>-5.5587832964528401</v>
      </c>
      <c r="K300">
        <v>1387</v>
      </c>
      <c r="L300">
        <v>1391</v>
      </c>
      <c r="M300">
        <v>-0.83889039400214305</v>
      </c>
      <c r="N300">
        <v>0.75873121638776297</v>
      </c>
      <c r="O300">
        <v>-8.0159177614380198E-2</v>
      </c>
    </row>
    <row r="301" spans="1:15" x14ac:dyDescent="0.45">
      <c r="A301">
        <v>2022</v>
      </c>
      <c r="B301" t="s">
        <v>43</v>
      </c>
      <c r="C301" t="str">
        <f>_xlfn.CONCAT(B301,A301)</f>
        <v>Florida State2022</v>
      </c>
      <c r="D301">
        <v>229.46</v>
      </c>
      <c r="E301">
        <v>14.1</v>
      </c>
      <c r="F301">
        <v>0.477472527472527</v>
      </c>
      <c r="G301">
        <v>265.10000000000002</v>
      </c>
      <c r="H301">
        <v>769.76</v>
      </c>
      <c r="I301">
        <v>2.9242938623866599</v>
      </c>
      <c r="K301">
        <v>1848</v>
      </c>
      <c r="L301">
        <v>1502</v>
      </c>
      <c r="M301">
        <v>0.97424648218007903</v>
      </c>
      <c r="N301">
        <v>2.1345346309934401</v>
      </c>
      <c r="O301">
        <v>3.1087811131735199</v>
      </c>
    </row>
    <row r="302" spans="1:15" x14ac:dyDescent="0.45">
      <c r="A302">
        <v>2022</v>
      </c>
      <c r="B302" t="s">
        <v>44</v>
      </c>
      <c r="C302" t="str">
        <f>_xlfn.CONCAT(B302,A302)</f>
        <v>Fresno State2022</v>
      </c>
      <c r="D302">
        <v>163.46</v>
      </c>
      <c r="E302">
        <v>2.4</v>
      </c>
      <c r="F302">
        <v>0.24833333333333299</v>
      </c>
      <c r="G302">
        <v>479.4</v>
      </c>
      <c r="H302">
        <v>483.77</v>
      </c>
      <c r="I302">
        <v>3.82924240054786</v>
      </c>
      <c r="K302">
        <v>1766</v>
      </c>
      <c r="L302">
        <v>1636</v>
      </c>
      <c r="M302">
        <v>8.6047611638799107E-2</v>
      </c>
      <c r="N302">
        <v>0.92962920100277602</v>
      </c>
      <c r="O302">
        <v>1.0156768126415801</v>
      </c>
    </row>
    <row r="303" spans="1:15" x14ac:dyDescent="0.45">
      <c r="A303">
        <v>2022</v>
      </c>
      <c r="B303" t="s">
        <v>45</v>
      </c>
      <c r="C303" t="str">
        <f>_xlfn.CONCAT(B303,A303)</f>
        <v>Georgia2022</v>
      </c>
      <c r="D303">
        <v>318.33999999999997</v>
      </c>
      <c r="E303">
        <v>27</v>
      </c>
      <c r="F303">
        <v>-0.63928571428571401</v>
      </c>
      <c r="G303">
        <v>395.3</v>
      </c>
      <c r="H303">
        <v>1001.79</v>
      </c>
      <c r="I303">
        <v>20.346297433169401</v>
      </c>
      <c r="J303">
        <v>24.506775325654399</v>
      </c>
      <c r="K303">
        <v>2300</v>
      </c>
      <c r="L303">
        <v>2220</v>
      </c>
      <c r="M303">
        <v>2.170354294509</v>
      </c>
      <c r="N303">
        <v>-3.73782637881239</v>
      </c>
      <c r="O303">
        <v>-1.56747208430339</v>
      </c>
    </row>
    <row r="304" spans="1:15" x14ac:dyDescent="0.45">
      <c r="A304">
        <v>2022</v>
      </c>
      <c r="B304" t="s">
        <v>46</v>
      </c>
      <c r="C304" t="str">
        <f>_xlfn.CONCAT(B304,A304)</f>
        <v>Georgia Southern2022</v>
      </c>
      <c r="D304">
        <v>115.78</v>
      </c>
      <c r="E304">
        <v>-4.8</v>
      </c>
      <c r="F304">
        <v>6.3333333333333297E-2</v>
      </c>
      <c r="G304">
        <v>67.099999999999994</v>
      </c>
      <c r="H304">
        <v>383.76</v>
      </c>
      <c r="I304">
        <v>-10.841647474707999</v>
      </c>
      <c r="K304">
        <v>1377</v>
      </c>
      <c r="L304">
        <v>1323</v>
      </c>
      <c r="M304">
        <v>-0.55560878453405305</v>
      </c>
      <c r="N304">
        <v>-4.3174711421146997E-2</v>
      </c>
      <c r="O304">
        <v>-0.59878349595519997</v>
      </c>
    </row>
    <row r="305" spans="1:15" x14ac:dyDescent="0.45">
      <c r="A305">
        <v>2022</v>
      </c>
      <c r="B305" t="s">
        <v>47</v>
      </c>
      <c r="C305" t="str">
        <f>_xlfn.CONCAT(B305,A305)</f>
        <v>Georgia State2022</v>
      </c>
      <c r="D305">
        <v>124.06</v>
      </c>
      <c r="E305">
        <v>-5.2</v>
      </c>
      <c r="F305">
        <v>-0.179166666666667</v>
      </c>
      <c r="G305">
        <v>283.39999999999998</v>
      </c>
      <c r="H305">
        <v>413.91</v>
      </c>
      <c r="I305">
        <v>-4.8378674738740797</v>
      </c>
      <c r="K305">
        <v>1486</v>
      </c>
      <c r="L305">
        <v>1534</v>
      </c>
      <c r="M305">
        <v>-0.44418019895705602</v>
      </c>
      <c r="N305">
        <v>-1.3183365966254801</v>
      </c>
      <c r="O305">
        <v>-1.76251679558253</v>
      </c>
    </row>
    <row r="306" spans="1:15" x14ac:dyDescent="0.45">
      <c r="A306">
        <v>2022</v>
      </c>
      <c r="B306" t="s">
        <v>48</v>
      </c>
      <c r="C306" t="str">
        <f>_xlfn.CONCAT(B306,A306)</f>
        <v>Georgia Tech2022</v>
      </c>
      <c r="D306">
        <v>184.81</v>
      </c>
      <c r="E306">
        <v>-6</v>
      </c>
      <c r="F306">
        <v>-2.9803921568627399E-2</v>
      </c>
      <c r="G306">
        <v>169.4</v>
      </c>
      <c r="H306">
        <v>707.35</v>
      </c>
      <c r="I306">
        <v>-2.6323460212287602</v>
      </c>
      <c r="J306">
        <v>-3.10419154124956</v>
      </c>
      <c r="K306">
        <v>1272</v>
      </c>
      <c r="L306">
        <v>1270</v>
      </c>
      <c r="M306">
        <v>0.37336648870025801</v>
      </c>
      <c r="N306">
        <v>-0.53292760850791299</v>
      </c>
      <c r="O306">
        <v>-0.159561119807654</v>
      </c>
    </row>
    <row r="307" spans="1:15" x14ac:dyDescent="0.45">
      <c r="A307">
        <v>2022</v>
      </c>
      <c r="B307" t="s">
        <v>49</v>
      </c>
      <c r="C307" t="str">
        <f>_xlfn.CONCAT(B307,A307)</f>
        <v>Hawai'i2022</v>
      </c>
      <c r="D307">
        <v>84.97</v>
      </c>
      <c r="E307">
        <v>-18.399999999999999</v>
      </c>
      <c r="F307">
        <v>-0.20870629370629401</v>
      </c>
      <c r="G307">
        <v>79.7</v>
      </c>
      <c r="H307">
        <v>397.43</v>
      </c>
      <c r="I307">
        <v>-5.6604684818887998</v>
      </c>
      <c r="J307">
        <v>-7.4337218487818504</v>
      </c>
      <c r="K307">
        <v>1120</v>
      </c>
      <c r="L307">
        <v>1398</v>
      </c>
      <c r="M307">
        <v>-0.97023616637309595</v>
      </c>
      <c r="N307">
        <v>-1.47366775746706</v>
      </c>
      <c r="O307">
        <v>-2.4439039238401601</v>
      </c>
    </row>
    <row r="308" spans="1:15" x14ac:dyDescent="0.45">
      <c r="A308">
        <v>2022</v>
      </c>
      <c r="B308" t="s">
        <v>50</v>
      </c>
      <c r="C308" t="str">
        <f>_xlfn.CONCAT(B308,A308)</f>
        <v>Houston2022</v>
      </c>
      <c r="D308">
        <v>187.64</v>
      </c>
      <c r="E308">
        <v>2.8</v>
      </c>
      <c r="F308">
        <v>0.18636363636363601</v>
      </c>
      <c r="G308">
        <v>417.8</v>
      </c>
      <c r="H308">
        <v>571.21</v>
      </c>
      <c r="I308">
        <v>5.6290870474433499</v>
      </c>
      <c r="J308">
        <v>5.6365583249005198</v>
      </c>
      <c r="K308">
        <v>1619</v>
      </c>
      <c r="L308">
        <v>1680</v>
      </c>
      <c r="M308">
        <v>0.411451379664377</v>
      </c>
      <c r="N308">
        <v>0.60376777579279695</v>
      </c>
      <c r="O308">
        <v>1.0152191554571699</v>
      </c>
    </row>
    <row r="309" spans="1:15" x14ac:dyDescent="0.45">
      <c r="A309">
        <v>2022</v>
      </c>
      <c r="B309" t="s">
        <v>51</v>
      </c>
      <c r="C309" t="str">
        <f>_xlfn.CONCAT(B309,A309)</f>
        <v>Illinois2022</v>
      </c>
      <c r="D309">
        <v>192.59</v>
      </c>
      <c r="E309">
        <v>11.7</v>
      </c>
      <c r="F309">
        <v>5.98369565217391E-2</v>
      </c>
      <c r="G309">
        <v>131.80000000000001</v>
      </c>
      <c r="H309">
        <v>630.16</v>
      </c>
      <c r="I309">
        <v>-0.68798921142566904</v>
      </c>
      <c r="J309">
        <v>0.40844625542757401</v>
      </c>
      <c r="K309">
        <v>1749</v>
      </c>
      <c r="L309">
        <v>1495</v>
      </c>
      <c r="M309">
        <v>0.47806629495497299</v>
      </c>
      <c r="N309">
        <v>-6.1560057592104603E-2</v>
      </c>
      <c r="O309">
        <v>0.41650623736286801</v>
      </c>
    </row>
    <row r="310" spans="1:15" x14ac:dyDescent="0.45">
      <c r="A310">
        <v>2022</v>
      </c>
      <c r="B310" t="s">
        <v>52</v>
      </c>
      <c r="C310" t="str">
        <f>_xlfn.CONCAT(B310,A310)</f>
        <v>Indiana2022</v>
      </c>
      <c r="D310">
        <v>219.8</v>
      </c>
      <c r="E310">
        <v>-3.5</v>
      </c>
      <c r="F310">
        <v>0.26690045248868799</v>
      </c>
      <c r="G310">
        <v>30.4</v>
      </c>
      <c r="H310">
        <v>664.25</v>
      </c>
      <c r="I310">
        <v>-5.017551179212</v>
      </c>
      <c r="J310">
        <v>-3.3492592945061102</v>
      </c>
      <c r="K310">
        <v>1332</v>
      </c>
      <c r="L310">
        <v>1245</v>
      </c>
      <c r="M310">
        <v>0.84424646567358297</v>
      </c>
      <c r="N310">
        <v>1.02726253157991</v>
      </c>
      <c r="O310">
        <v>1.87150899725349</v>
      </c>
    </row>
    <row r="311" spans="1:15" x14ac:dyDescent="0.45">
      <c r="A311">
        <v>2022</v>
      </c>
      <c r="B311" t="s">
        <v>53</v>
      </c>
      <c r="C311" t="str">
        <f>_xlfn.CONCAT(B311,A311)</f>
        <v>Iowa2022</v>
      </c>
      <c r="D311">
        <v>215.05</v>
      </c>
      <c r="E311">
        <v>9.5</v>
      </c>
      <c r="F311">
        <v>0.40142857142857102</v>
      </c>
      <c r="G311">
        <v>182.9</v>
      </c>
      <c r="H311">
        <v>657.39</v>
      </c>
      <c r="I311">
        <v>6.2701216168925198</v>
      </c>
      <c r="J311">
        <v>6.7802078400977299</v>
      </c>
      <c r="K311">
        <v>1748</v>
      </c>
      <c r="L311">
        <v>1687</v>
      </c>
      <c r="M311">
        <v>0.78032306211189995</v>
      </c>
      <c r="N311">
        <v>1.7346651285299099</v>
      </c>
      <c r="O311">
        <v>2.5149881906418101</v>
      </c>
    </row>
    <row r="312" spans="1:15" x14ac:dyDescent="0.45">
      <c r="A312">
        <v>2022</v>
      </c>
      <c r="B312" t="s">
        <v>54</v>
      </c>
      <c r="C312" t="str">
        <f>_xlfn.CONCAT(B312,A312)</f>
        <v>Iowa State2022</v>
      </c>
      <c r="D312">
        <v>205.08</v>
      </c>
      <c r="E312">
        <v>8</v>
      </c>
      <c r="F312">
        <v>0.13916666666666699</v>
      </c>
      <c r="G312">
        <v>128.9</v>
      </c>
      <c r="H312">
        <v>613.6</v>
      </c>
      <c r="I312">
        <v>7.7617254506445601</v>
      </c>
      <c r="J312">
        <v>12.4984554160838</v>
      </c>
      <c r="K312">
        <v>1554</v>
      </c>
      <c r="L312">
        <v>1919</v>
      </c>
      <c r="M312">
        <v>0.64615120242558799</v>
      </c>
      <c r="N312">
        <v>0.35558725268055102</v>
      </c>
      <c r="O312">
        <v>1.0017384551061399</v>
      </c>
    </row>
    <row r="313" spans="1:15" x14ac:dyDescent="0.45">
      <c r="A313">
        <v>2022</v>
      </c>
      <c r="B313" t="s">
        <v>156</v>
      </c>
      <c r="C313" t="str">
        <f>_xlfn.CONCAT(B313,A313)</f>
        <v>Jacksonville State2022</v>
      </c>
      <c r="D313">
        <v>25.39</v>
      </c>
      <c r="E313">
        <v>-14.2</v>
      </c>
      <c r="F313">
        <v>0.141666666666667</v>
      </c>
      <c r="H313">
        <v>155.11000000000001</v>
      </c>
      <c r="M313">
        <v>-1.77203751041627</v>
      </c>
      <c r="N313">
        <v>0.36873325149709102</v>
      </c>
      <c r="O313">
        <v>-1.40330425891918</v>
      </c>
    </row>
    <row r="314" spans="1:15" x14ac:dyDescent="0.45">
      <c r="A314">
        <v>2022</v>
      </c>
      <c r="B314" t="s">
        <v>55</v>
      </c>
      <c r="C314" t="str">
        <f>_xlfn.CONCAT(B314,A314)</f>
        <v>James Madison2022</v>
      </c>
      <c r="D314">
        <v>21.94</v>
      </c>
      <c r="E314">
        <v>5</v>
      </c>
      <c r="F314">
        <v>-0.26600000000000001</v>
      </c>
      <c r="H314">
        <v>102.89</v>
      </c>
      <c r="K314">
        <v>1659</v>
      </c>
      <c r="M314">
        <v>-1.8184660877400201</v>
      </c>
      <c r="N314">
        <v>-1.77494095551995</v>
      </c>
      <c r="O314">
        <v>-3.5934070432599698</v>
      </c>
    </row>
    <row r="315" spans="1:15" x14ac:dyDescent="0.45">
      <c r="A315">
        <v>2022</v>
      </c>
      <c r="B315" t="s">
        <v>56</v>
      </c>
      <c r="C315" t="str">
        <f>_xlfn.CONCAT(B315,A315)</f>
        <v>Kansas2022</v>
      </c>
      <c r="D315">
        <v>106.28</v>
      </c>
      <c r="E315">
        <v>7.6</v>
      </c>
      <c r="F315">
        <v>0.54318840579710104</v>
      </c>
      <c r="G315">
        <v>218.2</v>
      </c>
      <c r="H315">
        <v>548.1</v>
      </c>
      <c r="I315">
        <v>-10.8474080903685</v>
      </c>
      <c r="J315">
        <v>-12.416766164998201</v>
      </c>
      <c r="K315">
        <v>1373</v>
      </c>
      <c r="L315">
        <v>1041</v>
      </c>
      <c r="M315">
        <v>-0.68345559165741898</v>
      </c>
      <c r="N315">
        <v>2.4800949744665202</v>
      </c>
      <c r="O315">
        <v>1.7966393828091001</v>
      </c>
    </row>
    <row r="316" spans="1:15" x14ac:dyDescent="0.45">
      <c r="A316">
        <v>2022</v>
      </c>
      <c r="B316" t="s">
        <v>57</v>
      </c>
      <c r="C316" t="str">
        <f>_xlfn.CONCAT(B316,A316)</f>
        <v>Kansas State2022</v>
      </c>
      <c r="D316">
        <v>173.32</v>
      </c>
      <c r="E316">
        <v>15.5</v>
      </c>
      <c r="F316">
        <v>0.247226890756303</v>
      </c>
      <c r="G316">
        <v>187.7</v>
      </c>
      <c r="H316">
        <v>569.65</v>
      </c>
      <c r="I316">
        <v>6.2864197211041501</v>
      </c>
      <c r="K316">
        <v>1861</v>
      </c>
      <c r="L316">
        <v>1675</v>
      </c>
      <c r="M316">
        <v>0.21873913987420801</v>
      </c>
      <c r="N316">
        <v>0.92381108387948996</v>
      </c>
      <c r="O316">
        <v>1.1425502237537</v>
      </c>
    </row>
    <row r="317" spans="1:15" x14ac:dyDescent="0.45">
      <c r="A317">
        <v>2022</v>
      </c>
      <c r="B317" t="s">
        <v>58</v>
      </c>
      <c r="C317" t="str">
        <f>_xlfn.CONCAT(B317,A317)</f>
        <v>Kent State2022</v>
      </c>
      <c r="D317">
        <v>136.63999999999999</v>
      </c>
      <c r="E317">
        <v>-6.4</v>
      </c>
      <c r="F317">
        <v>0.58107142857142902</v>
      </c>
      <c r="G317">
        <v>230.3</v>
      </c>
      <c r="H317">
        <v>357.85</v>
      </c>
      <c r="I317">
        <v>-9.8859223937228897</v>
      </c>
      <c r="J317">
        <v>-7.3520325976963301</v>
      </c>
      <c r="K317">
        <v>1345</v>
      </c>
      <c r="L317">
        <v>1261</v>
      </c>
      <c r="M317">
        <v>-0.27488411120842998</v>
      </c>
      <c r="N317">
        <v>2.6792990434898201</v>
      </c>
      <c r="O317">
        <v>2.4044149322813899</v>
      </c>
    </row>
    <row r="318" spans="1:15" x14ac:dyDescent="0.45">
      <c r="A318">
        <v>2022</v>
      </c>
      <c r="B318" t="s">
        <v>59</v>
      </c>
      <c r="C318" t="str">
        <f>_xlfn.CONCAT(B318,A318)</f>
        <v>Kentucky2022</v>
      </c>
      <c r="D318">
        <v>240.16</v>
      </c>
      <c r="E318">
        <v>5.5</v>
      </c>
      <c r="F318">
        <v>0.23672514619883001</v>
      </c>
      <c r="G318">
        <v>279.10000000000002</v>
      </c>
      <c r="H318">
        <v>709.07</v>
      </c>
      <c r="I318">
        <v>6.5726674890220398</v>
      </c>
      <c r="J318">
        <v>7.1886540955253002</v>
      </c>
      <c r="K318">
        <v>1606</v>
      </c>
      <c r="L318">
        <v>1756</v>
      </c>
      <c r="M318">
        <v>1.11824235967692</v>
      </c>
      <c r="N318">
        <v>0.86858871526983805</v>
      </c>
      <c r="O318">
        <v>1.9868310749467599</v>
      </c>
    </row>
    <row r="319" spans="1:15" x14ac:dyDescent="0.45">
      <c r="A319">
        <v>2022</v>
      </c>
      <c r="B319" t="s">
        <v>60</v>
      </c>
      <c r="C319" t="str">
        <f>_xlfn.CONCAT(B319,A319)</f>
        <v>Liberty2022</v>
      </c>
      <c r="D319">
        <v>126.37</v>
      </c>
      <c r="E319">
        <v>-3.5</v>
      </c>
      <c r="F319">
        <v>0.36846153846153801</v>
      </c>
      <c r="G319">
        <v>139.5</v>
      </c>
      <c r="H319">
        <v>154.75</v>
      </c>
      <c r="I319">
        <v>2.4834435079122099</v>
      </c>
      <c r="J319">
        <v>1.55209577062478</v>
      </c>
      <c r="K319">
        <v>1413</v>
      </c>
      <c r="L319">
        <v>1651</v>
      </c>
      <c r="M319">
        <v>-0.41309323848811103</v>
      </c>
      <c r="N319">
        <v>1.56131129798214</v>
      </c>
      <c r="O319">
        <v>1.1482180594940199</v>
      </c>
    </row>
    <row r="320" spans="1:15" x14ac:dyDescent="0.45">
      <c r="A320">
        <v>2022</v>
      </c>
      <c r="B320" t="s">
        <v>61</v>
      </c>
      <c r="C320" t="str">
        <f>_xlfn.CONCAT(B320,A320)</f>
        <v>Louisiana2022</v>
      </c>
      <c r="D320">
        <v>115.71</v>
      </c>
      <c r="E320">
        <v>-1.7</v>
      </c>
      <c r="F320">
        <v>-0.32928571428571402</v>
      </c>
      <c r="G320">
        <v>147.4</v>
      </c>
      <c r="H320">
        <v>435.63</v>
      </c>
      <c r="I320">
        <v>4.1639644191360503</v>
      </c>
      <c r="J320">
        <v>3.9210840521047099</v>
      </c>
      <c r="K320">
        <v>1556</v>
      </c>
      <c r="L320">
        <v>1831</v>
      </c>
      <c r="M320">
        <v>-0.55655081363917203</v>
      </c>
      <c r="N320">
        <v>-2.1077225255614902</v>
      </c>
      <c r="O320">
        <v>-2.6642733392006699</v>
      </c>
    </row>
    <row r="321" spans="1:15" x14ac:dyDescent="0.45">
      <c r="A321">
        <v>2022</v>
      </c>
      <c r="B321" t="s">
        <v>62</v>
      </c>
      <c r="C321" t="str">
        <f>_xlfn.CONCAT(B321,A321)</f>
        <v>Louisiana Monroe2022</v>
      </c>
      <c r="D321">
        <v>49.36</v>
      </c>
      <c r="E321">
        <v>-12.2</v>
      </c>
      <c r="F321">
        <v>-0.24233082706766901</v>
      </c>
      <c r="G321">
        <v>192.2</v>
      </c>
      <c r="H321">
        <v>312.31</v>
      </c>
      <c r="I321">
        <v>-10.547082482238</v>
      </c>
      <c r="K321">
        <v>1117</v>
      </c>
      <c r="L321">
        <v>1061</v>
      </c>
      <c r="M321">
        <v>-1.4494598297060499</v>
      </c>
      <c r="N321">
        <v>-1.6504789877771899</v>
      </c>
      <c r="O321">
        <v>-3.0999388174832401</v>
      </c>
    </row>
    <row r="322" spans="1:15" x14ac:dyDescent="0.45">
      <c r="A322">
        <v>2022</v>
      </c>
      <c r="B322" t="s">
        <v>63</v>
      </c>
      <c r="C322" t="str">
        <f>_xlfn.CONCAT(B322,A322)</f>
        <v>Louisiana Tech2022</v>
      </c>
      <c r="D322">
        <v>140.27000000000001</v>
      </c>
      <c r="E322">
        <v>-14.3</v>
      </c>
      <c r="F322">
        <v>4.2929292929292998E-2</v>
      </c>
      <c r="G322">
        <v>89.7</v>
      </c>
      <c r="H322">
        <v>520.48</v>
      </c>
      <c r="I322">
        <v>-5.7043625588692004</v>
      </c>
      <c r="J322">
        <v>-8.3323036107225104</v>
      </c>
      <c r="K322">
        <v>1127</v>
      </c>
      <c r="L322">
        <v>1202</v>
      </c>
      <c r="M322">
        <v>-0.22603317332865999</v>
      </c>
      <c r="N322">
        <v>-0.15046730782280299</v>
      </c>
      <c r="O322">
        <v>-0.37650048115146201</v>
      </c>
    </row>
    <row r="323" spans="1:15" x14ac:dyDescent="0.45">
      <c r="A323">
        <v>2022</v>
      </c>
      <c r="B323" t="s">
        <v>64</v>
      </c>
      <c r="C323" t="str">
        <f>_xlfn.CONCAT(B323,A323)</f>
        <v>Louisville2022</v>
      </c>
      <c r="D323">
        <v>187.58</v>
      </c>
      <c r="E323">
        <v>10.6</v>
      </c>
      <c r="F323">
        <v>0.111965811965812</v>
      </c>
      <c r="G323">
        <v>391.1</v>
      </c>
      <c r="H323">
        <v>607.77</v>
      </c>
      <c r="I323">
        <v>5.9306681152421001</v>
      </c>
      <c r="J323">
        <v>4.00277330319022</v>
      </c>
      <c r="K323">
        <v>1753</v>
      </c>
      <c r="L323">
        <v>1602</v>
      </c>
      <c r="M323">
        <v>0.410643926145703</v>
      </c>
      <c r="N323">
        <v>0.21255429119803201</v>
      </c>
      <c r="O323">
        <v>0.62319821734373504</v>
      </c>
    </row>
    <row r="324" spans="1:15" x14ac:dyDescent="0.45">
      <c r="A324">
        <v>2022</v>
      </c>
      <c r="B324" t="s">
        <v>65</v>
      </c>
      <c r="C324" t="str">
        <f>_xlfn.CONCAT(B324,A324)</f>
        <v>LSU2022</v>
      </c>
      <c r="D324">
        <v>245.76</v>
      </c>
      <c r="E324">
        <v>14.8</v>
      </c>
      <c r="F324">
        <v>0.26118421052631602</v>
      </c>
      <c r="G324">
        <v>214</v>
      </c>
      <c r="H324">
        <v>903.72</v>
      </c>
      <c r="I324">
        <v>3.9684412342394499</v>
      </c>
      <c r="J324">
        <v>4.7379765629598598</v>
      </c>
      <c r="K324">
        <v>1871</v>
      </c>
      <c r="L324">
        <v>1557</v>
      </c>
      <c r="M324">
        <v>1.1936046880864899</v>
      </c>
      <c r="N324">
        <v>0.99720424755095305</v>
      </c>
      <c r="O324">
        <v>2.1908089356374401</v>
      </c>
    </row>
    <row r="325" spans="1:15" x14ac:dyDescent="0.45">
      <c r="A325">
        <v>2022</v>
      </c>
      <c r="B325" t="s">
        <v>66</v>
      </c>
      <c r="C325" t="str">
        <f>_xlfn.CONCAT(B325,A325)</f>
        <v>Marshall2022</v>
      </c>
      <c r="D325">
        <v>176.47</v>
      </c>
      <c r="E325">
        <v>0.6</v>
      </c>
      <c r="F325">
        <v>0.15109890109890101</v>
      </c>
      <c r="G325">
        <v>135.1</v>
      </c>
      <c r="H325">
        <v>456.97</v>
      </c>
      <c r="I325">
        <v>2.6759146264259202</v>
      </c>
      <c r="J325">
        <v>8.1689251085514794E-2</v>
      </c>
      <c r="K325">
        <v>1563</v>
      </c>
      <c r="L325">
        <v>1573</v>
      </c>
      <c r="M325">
        <v>0.26113044960458798</v>
      </c>
      <c r="N325">
        <v>0.41833170857048202</v>
      </c>
      <c r="O325">
        <v>0.67946215817506905</v>
      </c>
    </row>
    <row r="326" spans="1:15" x14ac:dyDescent="0.45">
      <c r="A326">
        <v>2022</v>
      </c>
      <c r="B326" t="s">
        <v>67</v>
      </c>
      <c r="C326" t="str">
        <f>_xlfn.CONCAT(B326,A326)</f>
        <v>Maryland2022</v>
      </c>
      <c r="D326">
        <v>213.62</v>
      </c>
      <c r="E326">
        <v>6.2</v>
      </c>
      <c r="F326">
        <v>-5.5185185185185198E-2</v>
      </c>
      <c r="G326">
        <v>339.6</v>
      </c>
      <c r="H326">
        <v>705.79</v>
      </c>
      <c r="I326">
        <v>-3.5023308166760301</v>
      </c>
      <c r="J326">
        <v>0.89858176194066297</v>
      </c>
      <c r="K326">
        <v>1645</v>
      </c>
      <c r="L326">
        <v>1495</v>
      </c>
      <c r="M326">
        <v>0.76107875325017205</v>
      </c>
      <c r="N326">
        <v>-0.66639243309413099</v>
      </c>
      <c r="O326">
        <v>9.4686320156041198E-2</v>
      </c>
    </row>
    <row r="327" spans="1:15" x14ac:dyDescent="0.45">
      <c r="A327">
        <v>2022</v>
      </c>
      <c r="B327" t="s">
        <v>68</v>
      </c>
      <c r="C327" t="str">
        <f>_xlfn.CONCAT(B327,A327)</f>
        <v>Memphis2022</v>
      </c>
      <c r="D327">
        <v>176.39</v>
      </c>
      <c r="E327">
        <v>5.4</v>
      </c>
      <c r="F327">
        <v>7.9004329004328994E-2</v>
      </c>
      <c r="G327">
        <v>338</v>
      </c>
      <c r="H327">
        <v>572.13</v>
      </c>
      <c r="I327">
        <v>-2.2232741428995899</v>
      </c>
      <c r="J327">
        <v>-2.2056097793089</v>
      </c>
      <c r="K327">
        <v>1568</v>
      </c>
      <c r="L327">
        <v>1485</v>
      </c>
      <c r="M327">
        <v>0.26005384491302203</v>
      </c>
      <c r="N327">
        <v>3.9229644796814997E-2</v>
      </c>
      <c r="O327">
        <v>0.29928348970983698</v>
      </c>
    </row>
    <row r="328" spans="1:15" x14ac:dyDescent="0.45">
      <c r="A328">
        <v>2022</v>
      </c>
      <c r="B328" t="s">
        <v>69</v>
      </c>
      <c r="C328" t="str">
        <f>_xlfn.CONCAT(B328,A328)</f>
        <v>Miami2022</v>
      </c>
      <c r="D328">
        <v>235.03</v>
      </c>
      <c r="E328">
        <v>-4.5999999999999996</v>
      </c>
      <c r="F328">
        <v>0.31388888888888899</v>
      </c>
      <c r="G328">
        <v>257.60000000000002</v>
      </c>
      <c r="H328">
        <v>841.45</v>
      </c>
      <c r="I328">
        <v>2.1002864986499601</v>
      </c>
      <c r="J328">
        <v>7.7604788531239004</v>
      </c>
      <c r="K328">
        <v>1316</v>
      </c>
      <c r="L328">
        <v>1606</v>
      </c>
      <c r="M328">
        <v>1.04920508383031</v>
      </c>
      <c r="N328">
        <v>1.27434650330315</v>
      </c>
      <c r="O328">
        <v>2.32355158713345</v>
      </c>
    </row>
    <row r="329" spans="1:15" x14ac:dyDescent="0.45">
      <c r="A329">
        <v>2022</v>
      </c>
      <c r="B329" t="s">
        <v>70</v>
      </c>
      <c r="C329" t="str">
        <f>_xlfn.CONCAT(B329,A329)</f>
        <v>Miami (OH)2022</v>
      </c>
      <c r="D329">
        <v>152.97</v>
      </c>
      <c r="E329">
        <v>-12.2</v>
      </c>
      <c r="F329">
        <v>-1.5735294117647101E-2</v>
      </c>
      <c r="G329">
        <v>243.5</v>
      </c>
      <c r="H329">
        <v>378.03</v>
      </c>
      <c r="I329">
        <v>-1.4041355668707201</v>
      </c>
      <c r="K329">
        <v>1380</v>
      </c>
      <c r="L329">
        <v>1525</v>
      </c>
      <c r="M329">
        <v>-5.51221785426863E-2</v>
      </c>
      <c r="N329">
        <v>-0.458949144579543</v>
      </c>
      <c r="O329">
        <v>-0.51407132312223003</v>
      </c>
    </row>
    <row r="330" spans="1:15" x14ac:dyDescent="0.45">
      <c r="A330">
        <v>2022</v>
      </c>
      <c r="B330" t="s">
        <v>71</v>
      </c>
      <c r="C330" t="str">
        <f>_xlfn.CONCAT(B330,A330)</f>
        <v>Michigan2022</v>
      </c>
      <c r="D330">
        <v>262.13</v>
      </c>
      <c r="E330">
        <v>21.1</v>
      </c>
      <c r="F330">
        <v>0.47416666666666701</v>
      </c>
      <c r="G330">
        <v>345.5</v>
      </c>
      <c r="H330">
        <v>832.6</v>
      </c>
      <c r="I330">
        <v>13.3526577783603</v>
      </c>
      <c r="J330">
        <v>16.909674974701598</v>
      </c>
      <c r="K330">
        <v>2124</v>
      </c>
      <c r="L330">
        <v>2022</v>
      </c>
      <c r="M330">
        <v>1.4139049230980101</v>
      </c>
      <c r="N330">
        <v>2.1171510940968399</v>
      </c>
      <c r="O330">
        <v>3.5310560171948602</v>
      </c>
    </row>
    <row r="331" spans="1:15" x14ac:dyDescent="0.45">
      <c r="A331">
        <v>2022</v>
      </c>
      <c r="B331" t="s">
        <v>72</v>
      </c>
      <c r="C331" t="str">
        <f>_xlfn.CONCAT(B331,A331)</f>
        <v>Michigan State2022</v>
      </c>
      <c r="D331">
        <v>221.83</v>
      </c>
      <c r="E331">
        <v>1.1000000000000001</v>
      </c>
      <c r="F331">
        <v>0.18647826086956501</v>
      </c>
      <c r="G331">
        <v>339.6</v>
      </c>
      <c r="H331">
        <v>677.07</v>
      </c>
      <c r="I331">
        <v>8.1272716339612501</v>
      </c>
      <c r="J331">
        <v>8.8224391172356</v>
      </c>
      <c r="K331">
        <v>1550</v>
      </c>
      <c r="L331">
        <v>1595</v>
      </c>
      <c r="M331">
        <v>0.87156530972204904</v>
      </c>
      <c r="N331">
        <v>0.60437051724051205</v>
      </c>
      <c r="O331">
        <v>1.47593582696256</v>
      </c>
    </row>
    <row r="332" spans="1:15" x14ac:dyDescent="0.45">
      <c r="A332">
        <v>2022</v>
      </c>
      <c r="B332" t="s">
        <v>73</v>
      </c>
      <c r="C332" t="str">
        <f>_xlfn.CONCAT(B332,A332)</f>
        <v>Middle Tennessee2022</v>
      </c>
      <c r="D332">
        <v>102.04</v>
      </c>
      <c r="E332">
        <v>-7.7</v>
      </c>
      <c r="F332">
        <v>0.143666666666667</v>
      </c>
      <c r="G332">
        <v>129.5</v>
      </c>
      <c r="H332">
        <v>494.02</v>
      </c>
      <c r="I332">
        <v>-5.98748437351448</v>
      </c>
      <c r="K332">
        <v>1373</v>
      </c>
      <c r="L332">
        <v>1418</v>
      </c>
      <c r="M332">
        <v>-0.74051564031037398</v>
      </c>
      <c r="N332">
        <v>0.37925005055032301</v>
      </c>
      <c r="O332">
        <v>-0.36126558976005102</v>
      </c>
    </row>
    <row r="333" spans="1:15" x14ac:dyDescent="0.45">
      <c r="A333">
        <v>2022</v>
      </c>
      <c r="B333" t="s">
        <v>74</v>
      </c>
      <c r="C333" t="str">
        <f>_xlfn.CONCAT(B333,A333)</f>
        <v>Minnesota2022</v>
      </c>
      <c r="D333">
        <v>189.38</v>
      </c>
      <c r="E333">
        <v>10.7</v>
      </c>
      <c r="F333">
        <v>0.17157608695652199</v>
      </c>
      <c r="G333">
        <v>307.10000000000002</v>
      </c>
      <c r="H333">
        <v>653.25</v>
      </c>
      <c r="I333">
        <v>4.9765829422571697</v>
      </c>
      <c r="J333">
        <v>7.4337218487818504</v>
      </c>
      <c r="K333">
        <v>1758</v>
      </c>
      <c r="L333">
        <v>1709</v>
      </c>
      <c r="M333">
        <v>0.43486753170592002</v>
      </c>
      <c r="N333">
        <v>0.52600893299061802</v>
      </c>
      <c r="O333">
        <v>0.96087646469653798</v>
      </c>
    </row>
    <row r="334" spans="1:15" x14ac:dyDescent="0.45">
      <c r="A334">
        <v>2022</v>
      </c>
      <c r="B334" t="s">
        <v>75</v>
      </c>
      <c r="C334" t="str">
        <f>_xlfn.CONCAT(B334,A334)</f>
        <v>Mississippi State2022</v>
      </c>
      <c r="D334">
        <v>219.45</v>
      </c>
      <c r="E334">
        <v>13.1</v>
      </c>
      <c r="F334">
        <v>4.8166666666666698E-2</v>
      </c>
      <c r="G334">
        <v>230.6</v>
      </c>
      <c r="H334">
        <v>716.17</v>
      </c>
      <c r="I334">
        <v>6.5286284817617197</v>
      </c>
      <c r="K334">
        <v>1694</v>
      </c>
      <c r="L334">
        <v>1530</v>
      </c>
      <c r="M334">
        <v>0.83953632014798496</v>
      </c>
      <c r="N334">
        <v>-0.12292710424148599</v>
      </c>
      <c r="O334">
        <v>0.71660921590649795</v>
      </c>
    </row>
    <row r="335" spans="1:15" x14ac:dyDescent="0.45">
      <c r="A335">
        <v>2022</v>
      </c>
      <c r="B335" t="s">
        <v>76</v>
      </c>
      <c r="C335" t="str">
        <f>_xlfn.CONCAT(B335,A335)</f>
        <v>Missouri2022</v>
      </c>
      <c r="D335">
        <v>236.92</v>
      </c>
      <c r="E335">
        <v>4.2</v>
      </c>
      <c r="F335">
        <v>0.241719457013575</v>
      </c>
      <c r="G335">
        <v>141.5</v>
      </c>
      <c r="H335">
        <v>647.74</v>
      </c>
      <c r="I335">
        <v>-1.63015146465801</v>
      </c>
      <c r="J335">
        <v>-1.30702801736824</v>
      </c>
      <c r="K335">
        <v>1470</v>
      </c>
      <c r="L335">
        <v>1356</v>
      </c>
      <c r="M335">
        <v>1.07463986966853</v>
      </c>
      <c r="N335">
        <v>0.89485079689386204</v>
      </c>
      <c r="O335">
        <v>1.9694906665623899</v>
      </c>
    </row>
    <row r="336" spans="1:15" x14ac:dyDescent="0.45">
      <c r="A336">
        <v>2022</v>
      </c>
      <c r="B336" t="s">
        <v>77</v>
      </c>
      <c r="C336" t="str">
        <f>_xlfn.CONCAT(B336,A336)</f>
        <v>Navy2022</v>
      </c>
      <c r="D336">
        <v>41.48</v>
      </c>
      <c r="E336">
        <v>-1.9</v>
      </c>
      <c r="F336">
        <v>-0.60499999999999998</v>
      </c>
      <c r="G336">
        <v>34.6</v>
      </c>
      <c r="H336">
        <v>127.63</v>
      </c>
      <c r="I336">
        <v>-4.04856268472279</v>
      </c>
      <c r="J336">
        <v>-7.4337218487818504</v>
      </c>
      <c r="K336">
        <v>1457</v>
      </c>
      <c r="L336">
        <v>1355</v>
      </c>
      <c r="M336">
        <v>-1.55550539182522</v>
      </c>
      <c r="N336">
        <v>-3.5575383950427102</v>
      </c>
      <c r="O336">
        <v>-5.1130437868679302</v>
      </c>
    </row>
    <row r="337" spans="1:15" x14ac:dyDescent="0.45">
      <c r="A337">
        <v>2022</v>
      </c>
      <c r="B337" t="s">
        <v>78</v>
      </c>
      <c r="C337" t="str">
        <f>_xlfn.CONCAT(B337,A337)</f>
        <v>NC State2022</v>
      </c>
      <c r="D337">
        <v>171.26</v>
      </c>
      <c r="E337">
        <v>5.5</v>
      </c>
      <c r="F337">
        <v>0.54249999999999998</v>
      </c>
      <c r="G337">
        <v>291.60000000000002</v>
      </c>
      <c r="H337">
        <v>700.36</v>
      </c>
      <c r="I337">
        <v>9.8740233706439007</v>
      </c>
      <c r="J337">
        <v>9.8843993813472899</v>
      </c>
      <c r="K337">
        <v>1586</v>
      </c>
      <c r="L337">
        <v>1699</v>
      </c>
      <c r="M337">
        <v>0.19101656906640499</v>
      </c>
      <c r="N337">
        <v>2.47647506174892</v>
      </c>
      <c r="O337">
        <v>2.6674916308153298</v>
      </c>
    </row>
    <row r="338" spans="1:15" x14ac:dyDescent="0.45">
      <c r="A338">
        <v>2022</v>
      </c>
      <c r="B338" t="s">
        <v>79</v>
      </c>
      <c r="C338" t="str">
        <f>_xlfn.CONCAT(B338,A338)</f>
        <v>Nebraska2022</v>
      </c>
      <c r="D338">
        <v>198.64</v>
      </c>
      <c r="E338">
        <v>-1.8</v>
      </c>
      <c r="F338">
        <v>0.37433333333333302</v>
      </c>
      <c r="G338">
        <v>118</v>
      </c>
      <c r="H338">
        <v>743.7</v>
      </c>
      <c r="I338">
        <v>5.2996150445584096</v>
      </c>
      <c r="J338">
        <v>6.9435863422687598</v>
      </c>
      <c r="K338">
        <v>1532</v>
      </c>
      <c r="L338">
        <v>1704</v>
      </c>
      <c r="M338">
        <v>0.55948452475458998</v>
      </c>
      <c r="N338">
        <v>1.59218754135637</v>
      </c>
      <c r="O338">
        <v>2.1516720661109598</v>
      </c>
    </row>
    <row r="339" spans="1:15" x14ac:dyDescent="0.45">
      <c r="A339">
        <v>2022</v>
      </c>
      <c r="B339" t="s">
        <v>80</v>
      </c>
      <c r="C339" t="str">
        <f>_xlfn.CONCAT(B339,A339)</f>
        <v>Nevada2022</v>
      </c>
      <c r="D339">
        <v>108.19</v>
      </c>
      <c r="E339">
        <v>-17.100000000000001</v>
      </c>
      <c r="F339">
        <v>-0.345953947368421</v>
      </c>
      <c r="G339">
        <v>40.299999999999997</v>
      </c>
      <c r="H339">
        <v>421.64</v>
      </c>
      <c r="I339">
        <v>4.6039103854017798</v>
      </c>
      <c r="J339">
        <v>1.22533876628272</v>
      </c>
      <c r="K339">
        <v>1236</v>
      </c>
      <c r="L339">
        <v>1597</v>
      </c>
      <c r="M339">
        <v>-0.65775165464630003</v>
      </c>
      <c r="N339">
        <v>-2.19537075451312</v>
      </c>
      <c r="O339">
        <v>-2.8531224091594201</v>
      </c>
    </row>
    <row r="340" spans="1:15" x14ac:dyDescent="0.45">
      <c r="A340">
        <v>2022</v>
      </c>
      <c r="B340" t="s">
        <v>81</v>
      </c>
      <c r="C340" t="str">
        <f>_xlfn.CONCAT(B340,A340)</f>
        <v>New Mexico2022</v>
      </c>
      <c r="D340">
        <v>124.26</v>
      </c>
      <c r="E340">
        <v>-19.100000000000001</v>
      </c>
      <c r="F340">
        <v>-0.116547619047619</v>
      </c>
      <c r="G340">
        <v>21.1</v>
      </c>
      <c r="H340">
        <v>360.77</v>
      </c>
      <c r="I340">
        <v>-11.0489258588402</v>
      </c>
      <c r="J340">
        <v>-16.991364225787098</v>
      </c>
      <c r="K340">
        <v>1031</v>
      </c>
      <c r="L340">
        <v>1094</v>
      </c>
      <c r="M340">
        <v>-0.441488687228143</v>
      </c>
      <c r="N340">
        <v>-0.98906062626834601</v>
      </c>
      <c r="O340">
        <v>-1.4305493134964899</v>
      </c>
    </row>
    <row r="341" spans="1:15" x14ac:dyDescent="0.45">
      <c r="A341">
        <v>2022</v>
      </c>
      <c r="B341" t="s">
        <v>82</v>
      </c>
      <c r="C341" t="str">
        <f>_xlfn.CONCAT(B341,A341)</f>
        <v>New Mexico State2022</v>
      </c>
      <c r="D341">
        <v>117</v>
      </c>
      <c r="E341">
        <v>-11.6</v>
      </c>
      <c r="F341">
        <v>0.30173611111111098</v>
      </c>
      <c r="G341">
        <v>63.1</v>
      </c>
      <c r="H341">
        <v>117.43</v>
      </c>
      <c r="I341">
        <v>-15.028339130770201</v>
      </c>
      <c r="K341">
        <v>1233</v>
      </c>
      <c r="L341">
        <v>1027</v>
      </c>
      <c r="M341">
        <v>-0.53919056298768397</v>
      </c>
      <c r="N341">
        <v>1.21044234238941</v>
      </c>
      <c r="O341">
        <v>0.67125177940172798</v>
      </c>
    </row>
    <row r="342" spans="1:15" x14ac:dyDescent="0.45">
      <c r="A342">
        <v>2022</v>
      </c>
      <c r="B342" t="s">
        <v>83</v>
      </c>
      <c r="C342" t="str">
        <f>_xlfn.CONCAT(B342,A342)</f>
        <v>North Carolina2022</v>
      </c>
      <c r="D342">
        <v>258.5</v>
      </c>
      <c r="E342">
        <v>4.2</v>
      </c>
      <c r="F342">
        <v>0.29087499999999999</v>
      </c>
      <c r="G342">
        <v>225.1</v>
      </c>
      <c r="H342">
        <v>798.29</v>
      </c>
      <c r="I342">
        <v>3.3988809724312601</v>
      </c>
      <c r="J342">
        <v>4.7379765629598598</v>
      </c>
      <c r="K342">
        <v>1559</v>
      </c>
      <c r="L342">
        <v>1583</v>
      </c>
      <c r="M342">
        <v>1.36505398521824</v>
      </c>
      <c r="N342">
        <v>1.1533302808642201</v>
      </c>
      <c r="O342">
        <v>2.51838426608247</v>
      </c>
    </row>
    <row r="343" spans="1:15" x14ac:dyDescent="0.45">
      <c r="A343">
        <v>2022</v>
      </c>
      <c r="B343" t="s">
        <v>84</v>
      </c>
      <c r="C343" t="str">
        <f>_xlfn.CONCAT(B343,A343)</f>
        <v>Northern Illinois2022</v>
      </c>
      <c r="D343">
        <v>142.15</v>
      </c>
      <c r="E343">
        <v>-15</v>
      </c>
      <c r="F343">
        <v>-7.3333333333333403E-2</v>
      </c>
      <c r="G343">
        <v>378</v>
      </c>
      <c r="H343">
        <v>354.21</v>
      </c>
      <c r="I343">
        <v>-4.3717693793563797</v>
      </c>
      <c r="K343">
        <v>1207</v>
      </c>
      <c r="L343">
        <v>1314</v>
      </c>
      <c r="M343">
        <v>-0.20073296307687799</v>
      </c>
      <c r="N343">
        <v>-0.76182264672530597</v>
      </c>
      <c r="O343">
        <v>-0.96255560980218402</v>
      </c>
    </row>
    <row r="344" spans="1:15" x14ac:dyDescent="0.45">
      <c r="A344">
        <v>2022</v>
      </c>
      <c r="B344" t="s">
        <v>85</v>
      </c>
      <c r="C344" t="str">
        <f>_xlfn.CONCAT(B344,A344)</f>
        <v>North Texas2022</v>
      </c>
      <c r="D344">
        <v>102.95</v>
      </c>
      <c r="E344">
        <v>-4.5999999999999996</v>
      </c>
      <c r="F344">
        <v>0.347909090909091</v>
      </c>
      <c r="G344">
        <v>228.8</v>
      </c>
      <c r="H344">
        <v>496.31</v>
      </c>
      <c r="I344">
        <v>-8.85419351573921</v>
      </c>
      <c r="J344">
        <v>-6.4534508357556701</v>
      </c>
      <c r="K344">
        <v>1458</v>
      </c>
      <c r="L344">
        <v>1389</v>
      </c>
      <c r="M344">
        <v>-0.72826926194382002</v>
      </c>
      <c r="N344">
        <v>1.45323831750155</v>
      </c>
      <c r="O344">
        <v>0.72496905555772995</v>
      </c>
    </row>
    <row r="345" spans="1:15" x14ac:dyDescent="0.45">
      <c r="A345">
        <v>2022</v>
      </c>
      <c r="B345" t="s">
        <v>86</v>
      </c>
      <c r="C345" t="str">
        <f>_xlfn.CONCAT(B345,A345)</f>
        <v>Northwestern2022</v>
      </c>
      <c r="D345">
        <v>191.62</v>
      </c>
      <c r="E345">
        <v>-7.2</v>
      </c>
      <c r="F345">
        <v>-0.14555555555555599</v>
      </c>
      <c r="G345">
        <v>138.6</v>
      </c>
      <c r="H345">
        <v>648.79</v>
      </c>
      <c r="I345">
        <v>-5.22457235784701</v>
      </c>
      <c r="J345">
        <v>-6.1266938314136103</v>
      </c>
      <c r="K345">
        <v>1257</v>
      </c>
      <c r="L345">
        <v>1292</v>
      </c>
      <c r="M345">
        <v>0.46501246306974497</v>
      </c>
      <c r="N345">
        <v>-1.14159594586978</v>
      </c>
      <c r="O345">
        <v>-0.676583482800036</v>
      </c>
    </row>
    <row r="346" spans="1:15" x14ac:dyDescent="0.45">
      <c r="A346">
        <v>2022</v>
      </c>
      <c r="B346" t="s">
        <v>87</v>
      </c>
      <c r="C346" t="str">
        <f>_xlfn.CONCAT(B346,A346)</f>
        <v>Notre Dame2022</v>
      </c>
      <c r="D346">
        <v>275.44</v>
      </c>
      <c r="E346">
        <v>10</v>
      </c>
      <c r="F346">
        <v>-9.4642857142857098E-2</v>
      </c>
      <c r="G346">
        <v>220.4</v>
      </c>
      <c r="H346">
        <v>853.1</v>
      </c>
      <c r="I346">
        <v>12.004358583402199</v>
      </c>
      <c r="J346">
        <v>13.642104931281001</v>
      </c>
      <c r="K346">
        <v>1850</v>
      </c>
      <c r="L346">
        <v>1990</v>
      </c>
      <c r="M346">
        <v>1.5930250286571701</v>
      </c>
      <c r="N346">
        <v>-0.87387663663771398</v>
      </c>
      <c r="O346">
        <v>0.71914839201945602</v>
      </c>
    </row>
    <row r="347" spans="1:15" x14ac:dyDescent="0.45">
      <c r="A347">
        <v>2022</v>
      </c>
      <c r="B347" t="s">
        <v>88</v>
      </c>
      <c r="C347" t="str">
        <f>_xlfn.CONCAT(B347,A347)</f>
        <v>Ohio2022</v>
      </c>
      <c r="D347">
        <v>53.67</v>
      </c>
      <c r="E347">
        <v>-3.6</v>
      </c>
      <c r="F347">
        <v>7.0833333333333304E-2</v>
      </c>
      <c r="G347">
        <v>116.9</v>
      </c>
      <c r="H347">
        <v>332.25</v>
      </c>
      <c r="I347">
        <v>-10.082328189600901</v>
      </c>
      <c r="J347">
        <v>-12.5801446671693</v>
      </c>
      <c r="K347">
        <v>1474</v>
      </c>
      <c r="L347">
        <v>1303</v>
      </c>
      <c r="M347">
        <v>-1.39145775194798</v>
      </c>
      <c r="N347">
        <v>-3.73671497152846E-3</v>
      </c>
      <c r="O347">
        <v>-1.3951944669195</v>
      </c>
    </row>
    <row r="348" spans="1:15" x14ac:dyDescent="0.45">
      <c r="A348">
        <v>2022</v>
      </c>
      <c r="B348" t="s">
        <v>89</v>
      </c>
      <c r="C348" t="str">
        <f>_xlfn.CONCAT(B348,A348)</f>
        <v>Ohio State2022</v>
      </c>
      <c r="D348">
        <v>300.95</v>
      </c>
      <c r="E348">
        <v>22.5</v>
      </c>
      <c r="F348">
        <v>-5.3333333333333002E-3</v>
      </c>
      <c r="G348">
        <v>589.4</v>
      </c>
      <c r="H348">
        <v>985.09</v>
      </c>
      <c r="I348">
        <v>15.3263390056213</v>
      </c>
      <c r="J348">
        <v>19.605420260523498</v>
      </c>
      <c r="K348">
        <v>2107</v>
      </c>
      <c r="L348">
        <v>2149</v>
      </c>
      <c r="M348">
        <v>1.93632734968002</v>
      </c>
      <c r="N348">
        <v>-0.40425147891543201</v>
      </c>
      <c r="O348">
        <v>1.5320758707645901</v>
      </c>
    </row>
    <row r="349" spans="1:15" x14ac:dyDescent="0.45">
      <c r="A349">
        <v>2022</v>
      </c>
      <c r="B349" t="s">
        <v>90</v>
      </c>
      <c r="C349" t="str">
        <f>_xlfn.CONCAT(B349,A349)</f>
        <v>Oklahoma2022</v>
      </c>
      <c r="D349">
        <v>266.73</v>
      </c>
      <c r="E349">
        <v>10.199999999999999</v>
      </c>
      <c r="F349">
        <v>0.177222222222222</v>
      </c>
      <c r="G349">
        <v>143.4</v>
      </c>
      <c r="H349">
        <v>895.38</v>
      </c>
      <c r="I349">
        <v>6.94216965060596</v>
      </c>
      <c r="J349">
        <v>14.3773081910506</v>
      </c>
      <c r="K349">
        <v>1662</v>
      </c>
      <c r="L349">
        <v>1874</v>
      </c>
      <c r="M349">
        <v>1.47580969286301</v>
      </c>
      <c r="N349">
        <v>0.55569856799898598</v>
      </c>
      <c r="O349">
        <v>2.0315082608620001</v>
      </c>
    </row>
    <row r="350" spans="1:15" x14ac:dyDescent="0.45">
      <c r="A350">
        <v>2022</v>
      </c>
      <c r="B350" t="s">
        <v>91</v>
      </c>
      <c r="C350" t="str">
        <f>_xlfn.CONCAT(B350,A350)</f>
        <v>Oklahoma State2022</v>
      </c>
      <c r="D350">
        <v>217.39</v>
      </c>
      <c r="E350">
        <v>5.7</v>
      </c>
      <c r="F350">
        <v>-3.925E-2</v>
      </c>
      <c r="G350">
        <v>292.5</v>
      </c>
      <c r="H350">
        <v>613.69000000000005</v>
      </c>
      <c r="I350">
        <v>12.0259129264003</v>
      </c>
      <c r="K350">
        <v>1545</v>
      </c>
      <c r="L350">
        <v>1913</v>
      </c>
      <c r="M350">
        <v>0.81181374934018102</v>
      </c>
      <c r="N350">
        <v>-0.58259886285981799</v>
      </c>
      <c r="O350">
        <v>0.22921488648036301</v>
      </c>
    </row>
    <row r="351" spans="1:15" x14ac:dyDescent="0.45">
      <c r="A351">
        <v>2022</v>
      </c>
      <c r="B351" t="s">
        <v>92</v>
      </c>
      <c r="C351" t="str">
        <f>_xlfn.CONCAT(B351,A351)</f>
        <v>Old Dominion2022</v>
      </c>
      <c r="D351">
        <v>118.85</v>
      </c>
      <c r="E351">
        <v>-9.6</v>
      </c>
      <c r="F351">
        <v>-0.12833333333333299</v>
      </c>
      <c r="G351">
        <v>283.7</v>
      </c>
      <c r="H351">
        <v>409.31</v>
      </c>
      <c r="I351">
        <v>-6.73491930623993</v>
      </c>
      <c r="J351">
        <v>-8.4956821128935402</v>
      </c>
      <c r="K351">
        <v>1314</v>
      </c>
      <c r="L351">
        <v>1335</v>
      </c>
      <c r="M351">
        <v>-0.51429407949523898</v>
      </c>
      <c r="N351">
        <v>-1.0510346206891801</v>
      </c>
      <c r="O351">
        <v>-1.5653287001844101</v>
      </c>
    </row>
    <row r="352" spans="1:15" x14ac:dyDescent="0.45">
      <c r="A352">
        <v>2022</v>
      </c>
      <c r="B352" t="s">
        <v>93</v>
      </c>
      <c r="C352" t="str">
        <f>_xlfn.CONCAT(B352,A352)</f>
        <v>Ole Miss2022</v>
      </c>
      <c r="D352">
        <v>222.38</v>
      </c>
      <c r="E352">
        <v>9.6999999999999993</v>
      </c>
      <c r="F352">
        <v>0.22365728900255799</v>
      </c>
      <c r="G352">
        <v>14.7</v>
      </c>
      <c r="H352">
        <v>732.02</v>
      </c>
      <c r="I352">
        <v>9.0244020576259594</v>
      </c>
      <c r="J352">
        <v>8.9858176194066299</v>
      </c>
      <c r="K352">
        <v>1634</v>
      </c>
      <c r="L352">
        <v>1737</v>
      </c>
      <c r="M352">
        <v>0.87896696697655996</v>
      </c>
      <c r="N352">
        <v>0.79987270117507403</v>
      </c>
      <c r="O352">
        <v>1.67883966815163</v>
      </c>
    </row>
    <row r="353" spans="1:15" x14ac:dyDescent="0.45">
      <c r="A353">
        <v>2022</v>
      </c>
      <c r="B353" t="s">
        <v>94</v>
      </c>
      <c r="C353" t="str">
        <f>_xlfn.CONCAT(B353,A353)</f>
        <v>Oregon2022</v>
      </c>
      <c r="D353">
        <v>243.37</v>
      </c>
      <c r="E353">
        <v>14.2</v>
      </c>
      <c r="F353">
        <v>4.8684210526315802E-2</v>
      </c>
      <c r="G353">
        <v>78.8</v>
      </c>
      <c r="H353">
        <v>885.75</v>
      </c>
      <c r="I353">
        <v>7.2234030206108297</v>
      </c>
      <c r="J353">
        <v>6.8618970911832404</v>
      </c>
      <c r="K353">
        <v>1724</v>
      </c>
      <c r="L353">
        <v>1611</v>
      </c>
      <c r="M353">
        <v>1.16144112292598</v>
      </c>
      <c r="N353">
        <v>-0.120205651854905</v>
      </c>
      <c r="O353">
        <v>1.0412354710710701</v>
      </c>
    </row>
    <row r="354" spans="1:15" x14ac:dyDescent="0.45">
      <c r="A354">
        <v>2022</v>
      </c>
      <c r="B354" t="s">
        <v>95</v>
      </c>
      <c r="C354" t="str">
        <f>_xlfn.CONCAT(B354,A354)</f>
        <v>Oregon State2022</v>
      </c>
      <c r="D354">
        <v>181.41</v>
      </c>
      <c r="E354">
        <v>14.6</v>
      </c>
      <c r="F354">
        <v>0.182</v>
      </c>
      <c r="G354">
        <v>328.8</v>
      </c>
      <c r="H354">
        <v>640.66</v>
      </c>
      <c r="I354">
        <v>5.5021828775556498</v>
      </c>
      <c r="K354">
        <v>1793</v>
      </c>
      <c r="L354">
        <v>1567</v>
      </c>
      <c r="M354">
        <v>0.32761078930873799</v>
      </c>
      <c r="N354">
        <v>0.58082203240392805</v>
      </c>
      <c r="O354">
        <v>0.90843282171266604</v>
      </c>
    </row>
    <row r="355" spans="1:15" x14ac:dyDescent="0.45">
      <c r="A355">
        <v>2022</v>
      </c>
      <c r="B355" t="s">
        <v>96</v>
      </c>
      <c r="C355" t="str">
        <f>_xlfn.CONCAT(B355,A355)</f>
        <v>Penn State2022</v>
      </c>
      <c r="D355">
        <v>278.66000000000003</v>
      </c>
      <c r="E355">
        <v>18.600000000000001</v>
      </c>
      <c r="F355">
        <v>0.25466666666666699</v>
      </c>
      <c r="G355">
        <v>252.6</v>
      </c>
      <c r="H355">
        <v>820.72</v>
      </c>
      <c r="I355">
        <v>10.2139325734625</v>
      </c>
      <c r="J355">
        <v>9.6393316280907406</v>
      </c>
      <c r="K355">
        <v>2000</v>
      </c>
      <c r="L355">
        <v>1755</v>
      </c>
      <c r="M355">
        <v>1.6363583674926701</v>
      </c>
      <c r="N355">
        <v>0.962932398004677</v>
      </c>
      <c r="O355">
        <v>2.5992907654973498</v>
      </c>
    </row>
    <row r="356" spans="1:15" x14ac:dyDescent="0.45">
      <c r="A356">
        <v>2022</v>
      </c>
      <c r="B356" t="s">
        <v>97</v>
      </c>
      <c r="C356" t="str">
        <f>_xlfn.CONCAT(B356,A356)</f>
        <v>Pittsburgh2022</v>
      </c>
      <c r="D356">
        <v>153.09</v>
      </c>
      <c r="E356">
        <v>6.3</v>
      </c>
      <c r="F356">
        <v>0.221680672268908</v>
      </c>
      <c r="G356">
        <v>187.7</v>
      </c>
      <c r="H356">
        <v>668.67</v>
      </c>
      <c r="I356">
        <v>7.8756271611756796</v>
      </c>
      <c r="K356">
        <v>1687</v>
      </c>
      <c r="L356">
        <v>1751</v>
      </c>
      <c r="M356">
        <v>-5.3507271505338398E-2</v>
      </c>
      <c r="N356">
        <v>0.789478860678549</v>
      </c>
      <c r="O356">
        <v>0.73597158917321004</v>
      </c>
    </row>
    <row r="357" spans="1:15" x14ac:dyDescent="0.45">
      <c r="A357">
        <v>2022</v>
      </c>
      <c r="B357" t="s">
        <v>98</v>
      </c>
      <c r="C357" t="str">
        <f>_xlfn.CONCAT(B357,A357)</f>
        <v>Purdue2022</v>
      </c>
      <c r="D357">
        <v>206.4</v>
      </c>
      <c r="E357">
        <v>5.0999999999999996</v>
      </c>
      <c r="F357">
        <v>8.7624999999999995E-2</v>
      </c>
      <c r="G357">
        <v>337.2</v>
      </c>
      <c r="H357">
        <v>644.23</v>
      </c>
      <c r="I357">
        <v>5.7603058049693701</v>
      </c>
      <c r="J357">
        <v>7.6787896020383899</v>
      </c>
      <c r="K357">
        <v>1460</v>
      </c>
      <c r="L357">
        <v>1703</v>
      </c>
      <c r="M357">
        <v>0.66391517983641402</v>
      </c>
      <c r="N357">
        <v>8.4560577079561897E-2</v>
      </c>
      <c r="O357">
        <v>0.74847575691597501</v>
      </c>
    </row>
    <row r="358" spans="1:15" x14ac:dyDescent="0.45">
      <c r="A358">
        <v>2022</v>
      </c>
      <c r="B358" t="s">
        <v>99</v>
      </c>
      <c r="C358" t="str">
        <f>_xlfn.CONCAT(B358,A358)</f>
        <v>Rice2022</v>
      </c>
      <c r="D358">
        <v>102.87</v>
      </c>
      <c r="E358">
        <v>-12.1</v>
      </c>
      <c r="F358">
        <v>-7.4666666666666701E-2</v>
      </c>
      <c r="G358">
        <v>96.7</v>
      </c>
      <c r="H358">
        <v>419.65</v>
      </c>
      <c r="I358">
        <v>-11.404892203100699</v>
      </c>
      <c r="J358">
        <v>-14.785754446478199</v>
      </c>
      <c r="K358">
        <v>1057</v>
      </c>
      <c r="L358">
        <v>1118</v>
      </c>
      <c r="M358">
        <v>-0.72934586663538503</v>
      </c>
      <c r="N358">
        <v>-0.76883384609412697</v>
      </c>
      <c r="O358">
        <v>-1.49817971272951</v>
      </c>
    </row>
    <row r="359" spans="1:15" x14ac:dyDescent="0.45">
      <c r="A359">
        <v>2022</v>
      </c>
      <c r="B359" t="s">
        <v>100</v>
      </c>
      <c r="C359" t="str">
        <f>_xlfn.CONCAT(B359,A359)</f>
        <v>Rutgers2022</v>
      </c>
      <c r="D359">
        <v>210.07</v>
      </c>
      <c r="E359">
        <v>-7.3</v>
      </c>
      <c r="F359">
        <v>0.47571428571428598</v>
      </c>
      <c r="G359">
        <v>127.7</v>
      </c>
      <c r="H359">
        <v>573.14</v>
      </c>
      <c r="I359">
        <v>0.280399529933758</v>
      </c>
      <c r="J359">
        <v>-3.4309485455916202</v>
      </c>
      <c r="K359">
        <v>1182</v>
      </c>
      <c r="L359">
        <v>1298</v>
      </c>
      <c r="M359">
        <v>0.71330442006196604</v>
      </c>
      <c r="N359">
        <v>2.1252890933642301</v>
      </c>
      <c r="O359">
        <v>2.8385935134261899</v>
      </c>
    </row>
    <row r="360" spans="1:15" x14ac:dyDescent="0.45">
      <c r="A360">
        <v>2022</v>
      </c>
      <c r="B360" t="s">
        <v>162</v>
      </c>
      <c r="C360" t="str">
        <f>_xlfn.CONCAT(B360,A360)</f>
        <v>Sam Houston State2022</v>
      </c>
      <c r="D360">
        <v>101.32</v>
      </c>
      <c r="E360">
        <v>-23.7</v>
      </c>
      <c r="F360">
        <v>-9.2499999999999999E-2</v>
      </c>
      <c r="H360">
        <v>111.5</v>
      </c>
      <c r="M360">
        <v>-0.75020508253446105</v>
      </c>
      <c r="N360">
        <v>-0.86260863765210904</v>
      </c>
      <c r="O360">
        <v>-1.61281372018657</v>
      </c>
    </row>
    <row r="361" spans="1:15" x14ac:dyDescent="0.45">
      <c r="A361">
        <v>2022</v>
      </c>
      <c r="B361" t="s">
        <v>101</v>
      </c>
      <c r="C361" t="str">
        <f>_xlfn.CONCAT(B361,A361)</f>
        <v>San Diego State2022</v>
      </c>
      <c r="D361">
        <v>168.39</v>
      </c>
      <c r="E361">
        <v>-6.9</v>
      </c>
      <c r="F361">
        <v>-7.8333333333333394E-2</v>
      </c>
      <c r="G361">
        <v>91.2</v>
      </c>
      <c r="H361">
        <v>441.63</v>
      </c>
      <c r="I361">
        <v>3.80247453979297</v>
      </c>
      <c r="K361">
        <v>1483</v>
      </c>
      <c r="L361">
        <v>1553</v>
      </c>
      <c r="M361">
        <v>0.152393375756503</v>
      </c>
      <c r="N361">
        <v>-0.78811464435838596</v>
      </c>
      <c r="O361">
        <v>-0.63572126860188205</v>
      </c>
    </row>
    <row r="362" spans="1:15" x14ac:dyDescent="0.45">
      <c r="A362">
        <v>2022</v>
      </c>
      <c r="B362" t="s">
        <v>102</v>
      </c>
      <c r="C362" t="str">
        <f>_xlfn.CONCAT(B362,A362)</f>
        <v>San José State2022</v>
      </c>
      <c r="D362">
        <v>157.03</v>
      </c>
      <c r="E362">
        <v>-6.5</v>
      </c>
      <c r="F362">
        <v>0.35499999999999998</v>
      </c>
      <c r="G362">
        <v>113.7</v>
      </c>
      <c r="H362">
        <v>410.81</v>
      </c>
      <c r="I362">
        <v>-7.2582316186322302</v>
      </c>
      <c r="K362">
        <v>1444</v>
      </c>
      <c r="L362">
        <v>1258</v>
      </c>
      <c r="M362">
        <v>-4.8449044575297697E-4</v>
      </c>
      <c r="N362">
        <v>1.49052515050846</v>
      </c>
      <c r="O362">
        <v>1.4900406600627101</v>
      </c>
    </row>
    <row r="363" spans="1:15" x14ac:dyDescent="0.45">
      <c r="A363">
        <v>2022</v>
      </c>
      <c r="B363" t="s">
        <v>103</v>
      </c>
      <c r="C363" t="str">
        <f>_xlfn.CONCAT(B363,A363)</f>
        <v>SMU2022</v>
      </c>
      <c r="D363">
        <v>146.38</v>
      </c>
      <c r="E363">
        <v>1.9</v>
      </c>
      <c r="F363">
        <v>0.46916666666666701</v>
      </c>
      <c r="G363">
        <v>417</v>
      </c>
      <c r="H363">
        <v>576.03</v>
      </c>
      <c r="I363">
        <v>4.4796609618188903</v>
      </c>
      <c r="J363">
        <v>4.1661518053612498</v>
      </c>
      <c r="K363">
        <v>1504</v>
      </c>
      <c r="L363">
        <v>1611</v>
      </c>
      <c r="M363">
        <v>-0.14380749001036899</v>
      </c>
      <c r="N363">
        <v>2.0908590964637699</v>
      </c>
      <c r="O363">
        <v>1.9470516064534</v>
      </c>
    </row>
    <row r="364" spans="1:15" x14ac:dyDescent="0.45">
      <c r="A364">
        <v>2022</v>
      </c>
      <c r="B364" t="s">
        <v>104</v>
      </c>
      <c r="C364" t="str">
        <f>_xlfn.CONCAT(B364,A364)</f>
        <v>South Alabama2022</v>
      </c>
      <c r="D364">
        <v>119.39</v>
      </c>
      <c r="E364">
        <v>1.1000000000000001</v>
      </c>
      <c r="F364">
        <v>0.67</v>
      </c>
      <c r="G364">
        <v>109.7</v>
      </c>
      <c r="H364">
        <v>415.07</v>
      </c>
      <c r="I364">
        <v>-6.2630359834395204</v>
      </c>
      <c r="J364">
        <v>-9.72102087917626</v>
      </c>
      <c r="K364">
        <v>1485</v>
      </c>
      <c r="L364">
        <v>1277</v>
      </c>
      <c r="M364">
        <v>-0.50702699782717398</v>
      </c>
      <c r="N364">
        <v>3.1469210013924398</v>
      </c>
      <c r="O364">
        <v>2.63989400356526</v>
      </c>
    </row>
    <row r="365" spans="1:15" x14ac:dyDescent="0.45">
      <c r="A365">
        <v>2022</v>
      </c>
      <c r="B365" t="s">
        <v>105</v>
      </c>
      <c r="C365" t="str">
        <f>_xlfn.CONCAT(B365,A365)</f>
        <v>South Carolina2022</v>
      </c>
      <c r="D365">
        <v>220.16</v>
      </c>
      <c r="E365">
        <v>6.3</v>
      </c>
      <c r="F365">
        <v>0.48595238095238102</v>
      </c>
      <c r="G365">
        <v>181.8</v>
      </c>
      <c r="H365">
        <v>747.88</v>
      </c>
      <c r="I365">
        <v>2.46839685085045E-2</v>
      </c>
      <c r="J365">
        <v>0.24506775325654401</v>
      </c>
      <c r="K365">
        <v>1620</v>
      </c>
      <c r="L365">
        <v>1480</v>
      </c>
      <c r="M365">
        <v>0.84909118678562601</v>
      </c>
      <c r="N365">
        <v>2.1791250885176701</v>
      </c>
      <c r="O365">
        <v>3.0282162753033002</v>
      </c>
    </row>
    <row r="366" spans="1:15" x14ac:dyDescent="0.45">
      <c r="A366">
        <v>2022</v>
      </c>
      <c r="B366" t="s">
        <v>106</v>
      </c>
      <c r="C366" t="str">
        <f>_xlfn.CONCAT(B366,A366)</f>
        <v>Southern Mississippi2022</v>
      </c>
      <c r="D366">
        <v>152.38</v>
      </c>
      <c r="E366">
        <v>-5.2</v>
      </c>
      <c r="F366">
        <v>0.50254545454545496</v>
      </c>
      <c r="G366">
        <v>121.9</v>
      </c>
      <c r="H366">
        <v>465.94</v>
      </c>
      <c r="I366">
        <v>-13.9175800778432</v>
      </c>
      <c r="K366">
        <v>1305</v>
      </c>
      <c r="L366">
        <v>1150</v>
      </c>
      <c r="M366">
        <v>-6.3062138142979604E-2</v>
      </c>
      <c r="N366">
        <v>2.2663780988445899</v>
      </c>
      <c r="O366">
        <v>2.2033159607016102</v>
      </c>
    </row>
    <row r="367" spans="1:15" x14ac:dyDescent="0.45">
      <c r="A367">
        <v>2022</v>
      </c>
      <c r="B367" t="s">
        <v>107</v>
      </c>
      <c r="C367" t="str">
        <f>_xlfn.CONCAT(B367,A367)</f>
        <v>South Florida2022</v>
      </c>
      <c r="D367">
        <v>136.47999999999999</v>
      </c>
      <c r="E367">
        <v>-12</v>
      </c>
      <c r="F367">
        <v>0.44318181818181801</v>
      </c>
      <c r="G367">
        <v>165.2</v>
      </c>
      <c r="H367">
        <v>540.51</v>
      </c>
      <c r="I367">
        <v>-7.67508049983911</v>
      </c>
      <c r="J367">
        <v>-9.3942638748342002</v>
      </c>
      <c r="K367">
        <v>1130</v>
      </c>
      <c r="L367">
        <v>1176</v>
      </c>
      <c r="M367">
        <v>-0.277037320591561</v>
      </c>
      <c r="N367">
        <v>1.95422038149185</v>
      </c>
      <c r="O367">
        <v>1.67718306090029</v>
      </c>
    </row>
    <row r="368" spans="1:15" x14ac:dyDescent="0.45">
      <c r="A368">
        <v>2022</v>
      </c>
      <c r="B368" t="s">
        <v>108</v>
      </c>
      <c r="C368" t="str">
        <f>_xlfn.CONCAT(B368,A368)</f>
        <v>Stanford2022</v>
      </c>
      <c r="D368">
        <v>229.74</v>
      </c>
      <c r="E368">
        <v>-5.0999999999999996</v>
      </c>
      <c r="F368">
        <v>0.228888888888889</v>
      </c>
      <c r="G368">
        <v>201.2</v>
      </c>
      <c r="H368">
        <v>745.3</v>
      </c>
      <c r="I368">
        <v>-1.9394281436002501</v>
      </c>
      <c r="J368">
        <v>-4.5745980607888299</v>
      </c>
      <c r="K368">
        <v>1237</v>
      </c>
      <c r="L368">
        <v>1283</v>
      </c>
      <c r="M368">
        <v>0.97801459860055695</v>
      </c>
      <c r="N368">
        <v>0.82738254354080298</v>
      </c>
      <c r="O368">
        <v>1.8053971421413599</v>
      </c>
    </row>
    <row r="369" spans="1:15" x14ac:dyDescent="0.45">
      <c r="A369">
        <v>2022</v>
      </c>
      <c r="B369" t="s">
        <v>109</v>
      </c>
      <c r="C369" t="str">
        <f>_xlfn.CONCAT(B369,A369)</f>
        <v>Syracuse2022</v>
      </c>
      <c r="D369">
        <v>166.16</v>
      </c>
      <c r="E369">
        <v>4.5</v>
      </c>
      <c r="F369">
        <v>0.110555555555556</v>
      </c>
      <c r="G369">
        <v>233.4</v>
      </c>
      <c r="H369">
        <v>567.19000000000005</v>
      </c>
      <c r="I369">
        <v>0.79361800300461205</v>
      </c>
      <c r="J369">
        <v>-1.1436495151972099</v>
      </c>
      <c r="K369">
        <v>1464</v>
      </c>
      <c r="L369">
        <v>1358</v>
      </c>
      <c r="M369">
        <v>0.122383019979124</v>
      </c>
      <c r="N369">
        <v>0.20513859955793301</v>
      </c>
      <c r="O369">
        <v>0.327521619537057</v>
      </c>
    </row>
    <row r="370" spans="1:15" x14ac:dyDescent="0.45">
      <c r="A370">
        <v>2022</v>
      </c>
      <c r="B370" t="s">
        <v>110</v>
      </c>
      <c r="C370" t="str">
        <f>_xlfn.CONCAT(B370,A370)</f>
        <v>TCU2022</v>
      </c>
      <c r="D370">
        <v>194.07</v>
      </c>
      <c r="E370">
        <v>16.7</v>
      </c>
      <c r="F370">
        <v>0.25668067226890801</v>
      </c>
      <c r="G370">
        <v>363.7</v>
      </c>
      <c r="H370">
        <v>698.52</v>
      </c>
      <c r="I370">
        <v>-2.0555432027529501</v>
      </c>
      <c r="J370">
        <v>0.32675700434205901</v>
      </c>
      <c r="K370">
        <v>1729</v>
      </c>
      <c r="L370">
        <v>1405</v>
      </c>
      <c r="M370">
        <v>0.49798348174892898</v>
      </c>
      <c r="N370">
        <v>0.97352284411010104</v>
      </c>
      <c r="O370">
        <v>1.47150632585903</v>
      </c>
    </row>
    <row r="371" spans="1:15" x14ac:dyDescent="0.45">
      <c r="A371">
        <v>2022</v>
      </c>
      <c r="B371" t="s">
        <v>111</v>
      </c>
      <c r="C371" t="str">
        <f>_xlfn.CONCAT(B371,A371)</f>
        <v>Temple2022</v>
      </c>
      <c r="D371">
        <v>129.57</v>
      </c>
      <c r="E371">
        <v>-10.199999999999999</v>
      </c>
      <c r="F371">
        <v>0.39333333333333298</v>
      </c>
      <c r="G371">
        <v>146.30000000000001</v>
      </c>
      <c r="H371">
        <v>501.4</v>
      </c>
      <c r="I371">
        <v>-14.3673708764853</v>
      </c>
      <c r="J371">
        <v>-19.115284754010499</v>
      </c>
      <c r="K371">
        <v>1144</v>
      </c>
      <c r="L371">
        <v>902</v>
      </c>
      <c r="M371">
        <v>-0.37002905082550402</v>
      </c>
      <c r="N371">
        <v>1.6920971323620699</v>
      </c>
      <c r="O371">
        <v>1.32206808153656</v>
      </c>
    </row>
    <row r="372" spans="1:15" x14ac:dyDescent="0.45">
      <c r="A372">
        <v>2022</v>
      </c>
      <c r="B372" t="s">
        <v>112</v>
      </c>
      <c r="C372" t="str">
        <f>_xlfn.CONCAT(B372,A372)</f>
        <v>Tennessee2022</v>
      </c>
      <c r="D372">
        <v>232.77</v>
      </c>
      <c r="E372">
        <v>19.899999999999999</v>
      </c>
      <c r="F372">
        <v>0.27238636363636398</v>
      </c>
      <c r="G372">
        <v>398.7</v>
      </c>
      <c r="H372">
        <v>780.83</v>
      </c>
      <c r="I372">
        <v>5.8223595844354499</v>
      </c>
      <c r="J372">
        <v>7.5971003509528696</v>
      </c>
      <c r="K372">
        <v>2000</v>
      </c>
      <c r="L372">
        <v>1711</v>
      </c>
      <c r="M372">
        <v>1.0187910012935899</v>
      </c>
      <c r="N372">
        <v>1.05610964416191</v>
      </c>
      <c r="O372">
        <v>2.0749006454554899</v>
      </c>
    </row>
    <row r="373" spans="1:15" x14ac:dyDescent="0.45">
      <c r="A373">
        <v>2022</v>
      </c>
      <c r="B373" t="s">
        <v>113</v>
      </c>
      <c r="C373" t="str">
        <f>_xlfn.CONCAT(B373,A373)</f>
        <v>Texas2022</v>
      </c>
      <c r="D373">
        <v>289.04000000000002</v>
      </c>
      <c r="E373">
        <v>17.100000000000001</v>
      </c>
      <c r="F373">
        <v>0.39434782608695701</v>
      </c>
      <c r="G373">
        <v>224.5</v>
      </c>
      <c r="H373">
        <v>874.19</v>
      </c>
      <c r="I373">
        <v>2.8388076495342101</v>
      </c>
      <c r="J373">
        <v>7.7604788531239004</v>
      </c>
      <c r="K373">
        <v>1900</v>
      </c>
      <c r="L373">
        <v>1700</v>
      </c>
      <c r="M373">
        <v>1.77604782622325</v>
      </c>
      <c r="N373">
        <v>1.6974317405774699</v>
      </c>
      <c r="O373">
        <v>3.4734795668007301</v>
      </c>
    </row>
    <row r="374" spans="1:15" x14ac:dyDescent="0.45">
      <c r="A374">
        <v>2022</v>
      </c>
      <c r="B374" t="s">
        <v>114</v>
      </c>
      <c r="C374" t="str">
        <f>_xlfn.CONCAT(B374,A374)</f>
        <v>Texas A&amp;M2022</v>
      </c>
      <c r="D374">
        <v>333.13</v>
      </c>
      <c r="E374">
        <v>3.3</v>
      </c>
      <c r="F374">
        <v>-6.9230769230769304E-2</v>
      </c>
      <c r="G374">
        <v>165.4</v>
      </c>
      <c r="H374">
        <v>888.35</v>
      </c>
      <c r="I374">
        <v>8.9005375364447108</v>
      </c>
      <c r="J374">
        <v>10.2111563856893</v>
      </c>
      <c r="K374">
        <v>1629</v>
      </c>
      <c r="L374">
        <v>1813</v>
      </c>
      <c r="M374">
        <v>2.36939158686212</v>
      </c>
      <c r="N374">
        <v>-0.74024972559047197</v>
      </c>
      <c r="O374">
        <v>1.62914186127164</v>
      </c>
    </row>
    <row r="375" spans="1:15" x14ac:dyDescent="0.45">
      <c r="A375">
        <v>2022</v>
      </c>
      <c r="B375" t="s">
        <v>115</v>
      </c>
      <c r="C375" t="str">
        <f>_xlfn.CONCAT(B375,A375)</f>
        <v>Texas State2022</v>
      </c>
      <c r="D375">
        <v>51.34</v>
      </c>
      <c r="E375">
        <v>-12.8</v>
      </c>
      <c r="F375">
        <v>-9.7500000000000003E-2</v>
      </c>
      <c r="G375">
        <v>141.19999999999999</v>
      </c>
      <c r="H375">
        <v>428.48</v>
      </c>
      <c r="I375">
        <v>-11.401756618168999</v>
      </c>
      <c r="K375">
        <v>1191</v>
      </c>
      <c r="L375">
        <v>1155</v>
      </c>
      <c r="M375">
        <v>-1.42281386358981</v>
      </c>
      <c r="N375">
        <v>-0.88890063528518803</v>
      </c>
      <c r="O375">
        <v>-2.3117144988749998</v>
      </c>
    </row>
    <row r="376" spans="1:15" x14ac:dyDescent="0.45">
      <c r="A376">
        <v>2022</v>
      </c>
      <c r="B376" t="s">
        <v>116</v>
      </c>
      <c r="C376" t="str">
        <f>_xlfn.CONCAT(B376,A376)</f>
        <v>Texas Tech2022</v>
      </c>
      <c r="D376">
        <v>197.4</v>
      </c>
      <c r="E376">
        <v>9.6999999999999993</v>
      </c>
      <c r="F376">
        <v>0.36339285714285702</v>
      </c>
      <c r="G376">
        <v>255.5</v>
      </c>
      <c r="H376">
        <v>607.1</v>
      </c>
      <c r="I376">
        <v>-1.2253638389357699</v>
      </c>
      <c r="J376">
        <v>3.2675700434205899</v>
      </c>
      <c r="K376">
        <v>1633</v>
      </c>
      <c r="L376">
        <v>1554</v>
      </c>
      <c r="M376">
        <v>0.54279715203532997</v>
      </c>
      <c r="N376">
        <v>1.5346581465354201</v>
      </c>
      <c r="O376">
        <v>2.07745529857075</v>
      </c>
    </row>
    <row r="377" spans="1:15" x14ac:dyDescent="0.45">
      <c r="A377">
        <v>2022</v>
      </c>
      <c r="B377" t="s">
        <v>117</v>
      </c>
      <c r="C377" t="str">
        <f>_xlfn.CONCAT(B377,A377)</f>
        <v>Toledo2022</v>
      </c>
      <c r="D377">
        <v>134.88999999999999</v>
      </c>
      <c r="E377">
        <v>-3.4</v>
      </c>
      <c r="F377">
        <v>-3.0756302521008399E-2</v>
      </c>
      <c r="G377">
        <v>227</v>
      </c>
      <c r="H377">
        <v>465.4</v>
      </c>
      <c r="I377">
        <v>0.30639504646339899</v>
      </c>
      <c r="J377">
        <v>0.81689251085514802</v>
      </c>
      <c r="K377">
        <v>1495</v>
      </c>
      <c r="L377">
        <v>1552</v>
      </c>
      <c r="M377">
        <v>-0.29843483883641903</v>
      </c>
      <c r="N377">
        <v>-0.53793560805707097</v>
      </c>
      <c r="O377">
        <v>-0.83637044689348905</v>
      </c>
    </row>
    <row r="378" spans="1:15" x14ac:dyDescent="0.45">
      <c r="A378">
        <v>2022</v>
      </c>
      <c r="B378" t="s">
        <v>118</v>
      </c>
      <c r="C378" t="str">
        <f>_xlfn.CONCAT(B378,A378)</f>
        <v>Troy2022</v>
      </c>
      <c r="D378">
        <v>65.19</v>
      </c>
      <c r="E378">
        <v>2.4</v>
      </c>
      <c r="F378">
        <v>3.8769230769230799E-2</v>
      </c>
      <c r="G378">
        <v>256.60000000000002</v>
      </c>
      <c r="H378">
        <v>448.77</v>
      </c>
      <c r="I378">
        <v>-7.6038424753581699</v>
      </c>
      <c r="J378">
        <v>-7.1886540955253002</v>
      </c>
      <c r="K378">
        <v>1585</v>
      </c>
      <c r="L378">
        <v>1271</v>
      </c>
      <c r="M378">
        <v>-1.23642667636259</v>
      </c>
      <c r="N378">
        <v>-0.17234257671596601</v>
      </c>
      <c r="O378">
        <v>-1.4087692530785501</v>
      </c>
    </row>
    <row r="379" spans="1:15" x14ac:dyDescent="0.45">
      <c r="A379">
        <v>2022</v>
      </c>
      <c r="B379" t="s">
        <v>119</v>
      </c>
      <c r="C379" t="str">
        <f>_xlfn.CONCAT(B379,A379)</f>
        <v>Tulane2022</v>
      </c>
      <c r="D379">
        <v>160.72999999999999</v>
      </c>
      <c r="E379">
        <v>10.5</v>
      </c>
      <c r="F379">
        <v>0.22500000000000001</v>
      </c>
      <c r="G379">
        <v>276.3</v>
      </c>
      <c r="H379">
        <v>463.02</v>
      </c>
      <c r="I379">
        <v>-4.8501081364607499</v>
      </c>
      <c r="J379">
        <v>-4.4929088097033096</v>
      </c>
      <c r="K379">
        <v>1710</v>
      </c>
      <c r="L379">
        <v>1416</v>
      </c>
      <c r="M379">
        <v>4.9308476539136802E-2</v>
      </c>
      <c r="N379">
        <v>0.80693321204840696</v>
      </c>
      <c r="O379">
        <v>0.85624168858754401</v>
      </c>
    </row>
    <row r="380" spans="1:15" x14ac:dyDescent="0.45">
      <c r="A380">
        <v>2022</v>
      </c>
      <c r="B380" t="s">
        <v>120</v>
      </c>
      <c r="C380" t="str">
        <f>_xlfn.CONCAT(B380,A380)</f>
        <v>Tulsa2022</v>
      </c>
      <c r="D380">
        <v>113.34</v>
      </c>
      <c r="E380">
        <v>-4.7</v>
      </c>
      <c r="F380">
        <v>-7.3809523809523797E-2</v>
      </c>
      <c r="G380">
        <v>187.1</v>
      </c>
      <c r="H380">
        <v>470.49</v>
      </c>
      <c r="I380">
        <v>-0.81668716112116102</v>
      </c>
      <c r="J380">
        <v>-1.0619602641116901</v>
      </c>
      <c r="K380">
        <v>1378</v>
      </c>
      <c r="L380">
        <v>1503</v>
      </c>
      <c r="M380">
        <v>-0.58844522762679097</v>
      </c>
      <c r="N380">
        <v>-0.76432664649988502</v>
      </c>
      <c r="O380">
        <v>-1.3527718741266801</v>
      </c>
    </row>
    <row r="381" spans="1:15" x14ac:dyDescent="0.45">
      <c r="A381">
        <v>2022</v>
      </c>
      <c r="B381" t="s">
        <v>121</v>
      </c>
      <c r="C381" t="str">
        <f>_xlfn.CONCAT(B381,A381)</f>
        <v>UAB2022</v>
      </c>
      <c r="D381">
        <v>142.49</v>
      </c>
      <c r="E381">
        <v>-1.1000000000000001</v>
      </c>
      <c r="F381">
        <v>0.51600000000000001</v>
      </c>
      <c r="G381">
        <v>290.60000000000002</v>
      </c>
      <c r="H381">
        <v>444.37</v>
      </c>
      <c r="I381">
        <v>0.72341926269050005</v>
      </c>
      <c r="J381">
        <v>1.1436495151972099</v>
      </c>
      <c r="K381">
        <v>1515</v>
      </c>
      <c r="L381">
        <v>1570</v>
      </c>
      <c r="M381">
        <v>-0.19615739313772601</v>
      </c>
      <c r="N381">
        <v>2.3371274742936099</v>
      </c>
      <c r="O381">
        <v>2.1409700811558801</v>
      </c>
    </row>
    <row r="382" spans="1:15" x14ac:dyDescent="0.45">
      <c r="A382">
        <v>2022</v>
      </c>
      <c r="B382" t="s">
        <v>122</v>
      </c>
      <c r="C382" t="str">
        <f>_xlfn.CONCAT(B382,A382)</f>
        <v>UCF2022</v>
      </c>
      <c r="D382">
        <v>186.37</v>
      </c>
      <c r="E382">
        <v>4.7</v>
      </c>
      <c r="F382">
        <v>4.1547619047619097E-2</v>
      </c>
      <c r="G382">
        <v>239.8</v>
      </c>
      <c r="H382">
        <v>639.05999999999995</v>
      </c>
      <c r="I382">
        <v>0.55258716162440702</v>
      </c>
      <c r="J382">
        <v>1.87885277496684</v>
      </c>
      <c r="K382">
        <v>1551</v>
      </c>
      <c r="L382">
        <v>1604</v>
      </c>
      <c r="M382">
        <v>0.39436028018578001</v>
      </c>
      <c r="N382">
        <v>-0.157732701108134</v>
      </c>
      <c r="O382">
        <v>0.23662757907764601</v>
      </c>
    </row>
    <row r="383" spans="1:15" x14ac:dyDescent="0.45">
      <c r="A383">
        <v>2022</v>
      </c>
      <c r="B383" t="s">
        <v>123</v>
      </c>
      <c r="C383" t="str">
        <f>_xlfn.CONCAT(B383,A383)</f>
        <v>UCLA2022</v>
      </c>
      <c r="D383">
        <v>175.37</v>
      </c>
      <c r="E383">
        <v>8.4</v>
      </c>
      <c r="F383">
        <v>0.32377289377289398</v>
      </c>
      <c r="G383">
        <v>320.89999999999998</v>
      </c>
      <c r="H383">
        <v>746.02</v>
      </c>
      <c r="I383">
        <v>6.7181922541544896</v>
      </c>
      <c r="J383">
        <v>6.8618970911832404</v>
      </c>
      <c r="K383">
        <v>1684</v>
      </c>
      <c r="L383">
        <v>1751</v>
      </c>
      <c r="M383">
        <v>0.246327135095566</v>
      </c>
      <c r="N383">
        <v>1.32632054990626</v>
      </c>
      <c r="O383">
        <v>1.5726476850018301</v>
      </c>
    </row>
    <row r="384" spans="1:15" x14ac:dyDescent="0.45">
      <c r="A384">
        <v>2022</v>
      </c>
      <c r="B384" t="s">
        <v>124</v>
      </c>
      <c r="C384" t="str">
        <f>_xlfn.CONCAT(B384,A384)</f>
        <v>UMass2022</v>
      </c>
      <c r="D384">
        <v>105.95</v>
      </c>
      <c r="E384">
        <v>-23.8</v>
      </c>
      <c r="F384">
        <v>0.40459649122807001</v>
      </c>
      <c r="G384">
        <v>112.5</v>
      </c>
      <c r="H384">
        <v>227.21</v>
      </c>
      <c r="I384">
        <v>-14.3845847646732</v>
      </c>
      <c r="K384">
        <v>861</v>
      </c>
      <c r="L384">
        <v>804</v>
      </c>
      <c r="M384">
        <v>-0.68789658601012504</v>
      </c>
      <c r="N384">
        <v>1.7513233165039499</v>
      </c>
      <c r="O384">
        <v>1.0634267304938301</v>
      </c>
    </row>
    <row r="385" spans="1:15" x14ac:dyDescent="0.45">
      <c r="A385">
        <v>2022</v>
      </c>
      <c r="B385" t="s">
        <v>125</v>
      </c>
      <c r="C385" t="str">
        <f>_xlfn.CONCAT(B385,A385)</f>
        <v>UNLV2022</v>
      </c>
      <c r="D385">
        <v>121.78</v>
      </c>
      <c r="E385">
        <v>-10</v>
      </c>
      <c r="F385">
        <v>0.19305555555555601</v>
      </c>
      <c r="G385">
        <v>83.4</v>
      </c>
      <c r="H385">
        <v>392.44</v>
      </c>
      <c r="I385">
        <v>-5.7768664945576598</v>
      </c>
      <c r="J385">
        <v>-11.763252156314101</v>
      </c>
      <c r="K385">
        <v>1275</v>
      </c>
      <c r="L385">
        <v>1201</v>
      </c>
      <c r="M385">
        <v>-0.47486343266666398</v>
      </c>
      <c r="N385">
        <v>0.63895656050373595</v>
      </c>
      <c r="O385">
        <v>0.164093127837072</v>
      </c>
    </row>
    <row r="386" spans="1:15" x14ac:dyDescent="0.45">
      <c r="A386">
        <v>2022</v>
      </c>
      <c r="B386" t="s">
        <v>126</v>
      </c>
      <c r="C386" t="str">
        <f>_xlfn.CONCAT(B386,A386)</f>
        <v>USC2022</v>
      </c>
      <c r="D386">
        <v>165.48</v>
      </c>
      <c r="E386">
        <v>11.4</v>
      </c>
      <c r="F386">
        <v>0.28722222222222199</v>
      </c>
      <c r="G386">
        <v>114.2</v>
      </c>
      <c r="H386">
        <v>874.5</v>
      </c>
      <c r="I386">
        <v>0.29033559594890301</v>
      </c>
      <c r="J386">
        <v>1.3887172684537501</v>
      </c>
      <c r="K386">
        <v>1745</v>
      </c>
      <c r="L386">
        <v>1481</v>
      </c>
      <c r="M386">
        <v>0.11323188010082</v>
      </c>
      <c r="N386">
        <v>1.1341225159267201</v>
      </c>
      <c r="O386">
        <v>1.2473543960275399</v>
      </c>
    </row>
    <row r="387" spans="1:15" x14ac:dyDescent="0.45">
      <c r="A387">
        <v>2022</v>
      </c>
      <c r="B387" t="s">
        <v>127</v>
      </c>
      <c r="C387" t="str">
        <f>_xlfn.CONCAT(B387,A387)</f>
        <v>Utah2022</v>
      </c>
      <c r="D387">
        <v>209.71</v>
      </c>
      <c r="E387">
        <v>16.600000000000001</v>
      </c>
      <c r="F387">
        <v>0.55074999999999996</v>
      </c>
      <c r="G387">
        <v>410.6</v>
      </c>
      <c r="H387">
        <v>707.72</v>
      </c>
      <c r="I387">
        <v>11.201138740424801</v>
      </c>
      <c r="J387">
        <v>11.844941407399601</v>
      </c>
      <c r="K387">
        <v>1915</v>
      </c>
      <c r="L387">
        <v>1935</v>
      </c>
      <c r="M387">
        <v>0.708459698949923</v>
      </c>
      <c r="N387">
        <v>2.5198568578435001</v>
      </c>
      <c r="O387">
        <v>3.22831655679343</v>
      </c>
    </row>
    <row r="388" spans="1:15" x14ac:dyDescent="0.45">
      <c r="A388">
        <v>2022</v>
      </c>
      <c r="B388" t="s">
        <v>128</v>
      </c>
      <c r="C388" t="str">
        <f>_xlfn.CONCAT(B388,A388)</f>
        <v>Utah State2022</v>
      </c>
      <c r="D388">
        <v>152.31</v>
      </c>
      <c r="E388">
        <v>-12.1</v>
      </c>
      <c r="F388">
        <v>0.410138888888889</v>
      </c>
      <c r="G388">
        <v>251.3</v>
      </c>
      <c r="H388">
        <v>394.37</v>
      </c>
      <c r="I388">
        <v>0.259542365702848</v>
      </c>
      <c r="J388">
        <v>-0.65351400868411802</v>
      </c>
      <c r="K388">
        <v>1343</v>
      </c>
      <c r="L388">
        <v>1599</v>
      </c>
      <c r="M388">
        <v>-6.4004167248099E-2</v>
      </c>
      <c r="N388">
        <v>1.78046745773992</v>
      </c>
      <c r="O388">
        <v>1.71646329049182</v>
      </c>
    </row>
    <row r="389" spans="1:15" x14ac:dyDescent="0.45">
      <c r="A389">
        <v>2022</v>
      </c>
      <c r="B389" t="s">
        <v>129</v>
      </c>
      <c r="C389" t="str">
        <f>_xlfn.CONCAT(B389,A389)</f>
        <v>UTEP2022</v>
      </c>
      <c r="D389">
        <v>77.739999999999995</v>
      </c>
      <c r="E389">
        <v>-11.3</v>
      </c>
      <c r="F389">
        <v>0.59555555555555595</v>
      </c>
      <c r="G389">
        <v>245.6</v>
      </c>
      <c r="H389">
        <v>318.64999999999998</v>
      </c>
      <c r="I389">
        <v>-4.9245888843390899</v>
      </c>
      <c r="J389">
        <v>-9.8027101302617705</v>
      </c>
      <c r="K389">
        <v>1304</v>
      </c>
      <c r="L389">
        <v>1290</v>
      </c>
      <c r="M389">
        <v>-1.0675343153732999</v>
      </c>
      <c r="N389">
        <v>2.7554623699666001</v>
      </c>
      <c r="O389">
        <v>1.6879280545933</v>
      </c>
    </row>
    <row r="390" spans="1:15" x14ac:dyDescent="0.45">
      <c r="A390">
        <v>2022</v>
      </c>
      <c r="B390" t="s">
        <v>130</v>
      </c>
      <c r="C390" t="str">
        <f>_xlfn.CONCAT(B390,A390)</f>
        <v>UT San Antonio2022</v>
      </c>
      <c r="D390">
        <v>162.04</v>
      </c>
      <c r="E390">
        <v>2.7</v>
      </c>
      <c r="F390">
        <v>0.28555555555555601</v>
      </c>
      <c r="G390">
        <v>451.8</v>
      </c>
      <c r="H390">
        <v>508.77</v>
      </c>
      <c r="I390">
        <v>4.6429717962605297</v>
      </c>
      <c r="K390">
        <v>1658</v>
      </c>
      <c r="L390">
        <v>1518</v>
      </c>
      <c r="M390">
        <v>6.6937878363516806E-2</v>
      </c>
      <c r="N390">
        <v>1.1253585167157001</v>
      </c>
      <c r="O390">
        <v>1.19229639507921</v>
      </c>
    </row>
    <row r="391" spans="1:15" x14ac:dyDescent="0.45">
      <c r="A391">
        <v>2022</v>
      </c>
      <c r="B391" t="s">
        <v>131</v>
      </c>
      <c r="C391" t="str">
        <f>_xlfn.CONCAT(B391,A391)</f>
        <v>Vanderbilt2022</v>
      </c>
      <c r="D391">
        <v>212.11</v>
      </c>
      <c r="E391">
        <v>-2.4</v>
      </c>
      <c r="F391">
        <v>0.24399999999999999</v>
      </c>
      <c r="G391">
        <v>132.6</v>
      </c>
      <c r="H391">
        <v>609.82000000000005</v>
      </c>
      <c r="I391">
        <v>-7.43590535432834</v>
      </c>
      <c r="J391">
        <v>-13.805483433452</v>
      </c>
      <c r="K391">
        <v>1234</v>
      </c>
      <c r="L391">
        <v>1084</v>
      </c>
      <c r="M391">
        <v>0.74075783969687903</v>
      </c>
      <c r="N391">
        <v>0.90684280305410803</v>
      </c>
      <c r="O391">
        <v>1.6476006427509899</v>
      </c>
    </row>
    <row r="392" spans="1:15" x14ac:dyDescent="0.45">
      <c r="A392">
        <v>2022</v>
      </c>
      <c r="B392" t="s">
        <v>132</v>
      </c>
      <c r="C392" t="str">
        <f>_xlfn.CONCAT(B392,A392)</f>
        <v>Virginia2022</v>
      </c>
      <c r="D392">
        <v>166.85</v>
      </c>
      <c r="E392">
        <v>-6</v>
      </c>
      <c r="F392">
        <v>-6.9608695652173896E-2</v>
      </c>
      <c r="G392">
        <v>489.3</v>
      </c>
      <c r="H392">
        <v>619.61</v>
      </c>
      <c r="I392">
        <v>1.5134552156386201</v>
      </c>
      <c r="J392">
        <v>3.9210840521047099</v>
      </c>
      <c r="K392">
        <v>1340</v>
      </c>
      <c r="L392">
        <v>1539</v>
      </c>
      <c r="M392">
        <v>0.131668735443874</v>
      </c>
      <c r="N392">
        <v>-0.74223701370588202</v>
      </c>
      <c r="O392">
        <v>-0.61056827826200799</v>
      </c>
    </row>
    <row r="393" spans="1:15" x14ac:dyDescent="0.45">
      <c r="A393">
        <v>2022</v>
      </c>
      <c r="B393" t="s">
        <v>133</v>
      </c>
      <c r="C393" t="str">
        <f>_xlfn.CONCAT(B393,A393)</f>
        <v>Virginia Tech2022</v>
      </c>
      <c r="D393">
        <v>208.77</v>
      </c>
      <c r="E393">
        <v>-8.6999999999999993</v>
      </c>
      <c r="F393">
        <v>0.441176470588235</v>
      </c>
      <c r="G393">
        <v>83.2</v>
      </c>
      <c r="H393">
        <v>663.78</v>
      </c>
      <c r="I393">
        <v>0.87023774784152497</v>
      </c>
      <c r="J393">
        <v>0.89858176194066297</v>
      </c>
      <c r="K393">
        <v>1318</v>
      </c>
      <c r="L393">
        <v>1369</v>
      </c>
      <c r="M393">
        <v>0.69580959382403196</v>
      </c>
      <c r="N393">
        <v>1.9436754626550601</v>
      </c>
      <c r="O393">
        <v>2.6394850564790899</v>
      </c>
    </row>
    <row r="394" spans="1:15" x14ac:dyDescent="0.45">
      <c r="A394">
        <v>2022</v>
      </c>
      <c r="B394" t="s">
        <v>134</v>
      </c>
      <c r="C394" t="str">
        <f>_xlfn.CONCAT(B394,A394)</f>
        <v>Wake Forest2022</v>
      </c>
      <c r="D394">
        <v>164.19</v>
      </c>
      <c r="E394">
        <v>7.4</v>
      </c>
      <c r="F394">
        <v>0.17</v>
      </c>
      <c r="G394">
        <v>494.5</v>
      </c>
      <c r="H394">
        <v>589.19000000000005</v>
      </c>
      <c r="I394">
        <v>9.1475062184982203</v>
      </c>
      <c r="J394">
        <v>7.8421681042094198</v>
      </c>
      <c r="K394">
        <v>1663</v>
      </c>
      <c r="L394">
        <v>1711</v>
      </c>
      <c r="M394">
        <v>9.5871629449331294E-2</v>
      </c>
      <c r="N394">
        <v>0.51772123808453796</v>
      </c>
      <c r="O394">
        <v>0.61359286753386999</v>
      </c>
    </row>
    <row r="395" spans="1:15" x14ac:dyDescent="0.45">
      <c r="A395">
        <v>2022</v>
      </c>
      <c r="B395" t="s">
        <v>135</v>
      </c>
      <c r="C395" t="str">
        <f>_xlfn.CONCAT(B395,A395)</f>
        <v>Washington2022</v>
      </c>
      <c r="D395">
        <v>129.55000000000001</v>
      </c>
      <c r="E395">
        <v>12</v>
      </c>
      <c r="F395">
        <v>0.35116666666666702</v>
      </c>
      <c r="G395">
        <v>242.3</v>
      </c>
      <c r="H395">
        <v>789.51</v>
      </c>
      <c r="I395">
        <v>1.67977827235184</v>
      </c>
      <c r="J395">
        <v>0.89858176194066297</v>
      </c>
      <c r="K395">
        <v>1760</v>
      </c>
      <c r="L395">
        <v>1555</v>
      </c>
      <c r="M395">
        <v>-0.37029820199839503</v>
      </c>
      <c r="N395">
        <v>1.4703679523230999</v>
      </c>
      <c r="O395">
        <v>1.1000697503247101</v>
      </c>
    </row>
    <row r="396" spans="1:15" x14ac:dyDescent="0.45">
      <c r="A396">
        <v>2022</v>
      </c>
      <c r="B396" t="s">
        <v>136</v>
      </c>
      <c r="C396" t="str">
        <f>_xlfn.CONCAT(B396,A396)</f>
        <v>Washington State2022</v>
      </c>
      <c r="D396">
        <v>175.48</v>
      </c>
      <c r="E396">
        <v>4.7</v>
      </c>
      <c r="F396">
        <v>0.113888888888889</v>
      </c>
      <c r="G396">
        <v>18.399999999999999</v>
      </c>
      <c r="H396">
        <v>601.16</v>
      </c>
      <c r="I396">
        <v>3.30388745979982</v>
      </c>
      <c r="K396">
        <v>1587</v>
      </c>
      <c r="L396">
        <v>1635</v>
      </c>
      <c r="M396">
        <v>0.24780746654646801</v>
      </c>
      <c r="N396">
        <v>0.222666597979985</v>
      </c>
      <c r="O396">
        <v>0.47047406452645402</v>
      </c>
    </row>
    <row r="397" spans="1:15" x14ac:dyDescent="0.45">
      <c r="A397">
        <v>2022</v>
      </c>
      <c r="B397" t="s">
        <v>137</v>
      </c>
      <c r="C397" t="str">
        <f>_xlfn.CONCAT(B397,A397)</f>
        <v>Western Kentucky2022</v>
      </c>
      <c r="D397">
        <v>129.6</v>
      </c>
      <c r="E397">
        <v>-0.1</v>
      </c>
      <c r="F397">
        <v>0.13281954887218</v>
      </c>
      <c r="G397">
        <v>137.1</v>
      </c>
      <c r="H397">
        <v>524.97</v>
      </c>
      <c r="I397">
        <v>3.6216939383694302</v>
      </c>
      <c r="K397">
        <v>1693</v>
      </c>
      <c r="L397">
        <v>1776</v>
      </c>
      <c r="M397">
        <v>-0.36962532406616699</v>
      </c>
      <c r="N397">
        <v>0.32221157147465002</v>
      </c>
      <c r="O397">
        <v>-4.7413752591516901E-2</v>
      </c>
    </row>
    <row r="398" spans="1:15" x14ac:dyDescent="0.45">
      <c r="A398">
        <v>2022</v>
      </c>
      <c r="B398" t="s">
        <v>138</v>
      </c>
      <c r="C398" t="str">
        <f>_xlfn.CONCAT(B398,A398)</f>
        <v>Western Michigan2022</v>
      </c>
      <c r="D398">
        <v>119.04</v>
      </c>
      <c r="E398">
        <v>-13.6</v>
      </c>
      <c r="F398">
        <v>-0.20250000000000001</v>
      </c>
      <c r="G398">
        <v>178.3</v>
      </c>
      <c r="H398">
        <v>396.47</v>
      </c>
      <c r="I398">
        <v>-5.14610799872806</v>
      </c>
      <c r="K398">
        <v>1301</v>
      </c>
      <c r="L398">
        <v>1557</v>
      </c>
      <c r="M398">
        <v>-0.51173714335277098</v>
      </c>
      <c r="N398">
        <v>-1.44103258557985</v>
      </c>
      <c r="O398">
        <v>-1.95276972893262</v>
      </c>
    </row>
    <row r="399" spans="1:15" x14ac:dyDescent="0.45">
      <c r="A399">
        <v>2022</v>
      </c>
      <c r="B399" t="s">
        <v>139</v>
      </c>
      <c r="C399" t="str">
        <f>_xlfn.CONCAT(B399,A399)</f>
        <v>West Virginia2022</v>
      </c>
      <c r="D399">
        <v>209.05</v>
      </c>
      <c r="E399">
        <v>3.9</v>
      </c>
      <c r="F399">
        <v>-0.111490909090909</v>
      </c>
      <c r="G399">
        <v>65.900000000000006</v>
      </c>
      <c r="H399">
        <v>611.29</v>
      </c>
      <c r="I399">
        <v>0.77763954830665905</v>
      </c>
      <c r="J399">
        <v>3.4309485455916202</v>
      </c>
      <c r="K399">
        <v>1408</v>
      </c>
      <c r="L399">
        <v>1485</v>
      </c>
      <c r="M399">
        <v>0.69957771024450999</v>
      </c>
      <c r="N399">
        <v>-0.96247042502574898</v>
      </c>
      <c r="O399">
        <v>-0.26289271478123899</v>
      </c>
    </row>
    <row r="400" spans="1:15" x14ac:dyDescent="0.45">
      <c r="A400">
        <v>2022</v>
      </c>
      <c r="B400" t="s">
        <v>140</v>
      </c>
      <c r="C400" t="str">
        <f>_xlfn.CONCAT(B400,A400)</f>
        <v>Wisconsin2022</v>
      </c>
      <c r="D400">
        <v>194.42</v>
      </c>
      <c r="E400">
        <v>5.4</v>
      </c>
      <c r="F400">
        <v>0.30499999999999999</v>
      </c>
      <c r="G400">
        <v>205.2</v>
      </c>
      <c r="H400">
        <v>750.89</v>
      </c>
      <c r="I400">
        <v>10.2181902529833</v>
      </c>
      <c r="J400">
        <v>10.864670394373499</v>
      </c>
      <c r="K400">
        <v>1706</v>
      </c>
      <c r="L400">
        <v>1864</v>
      </c>
      <c r="M400">
        <v>0.50269362727452604</v>
      </c>
      <c r="N400">
        <v>1.2276051741776699</v>
      </c>
      <c r="O400">
        <v>1.7302988014522001</v>
      </c>
    </row>
    <row r="401" spans="1:15" x14ac:dyDescent="0.45">
      <c r="A401">
        <v>2022</v>
      </c>
      <c r="B401" t="s">
        <v>141</v>
      </c>
      <c r="C401" t="str">
        <f>_xlfn.CONCAT(B401,A401)</f>
        <v>Wyoming2022</v>
      </c>
      <c r="D401">
        <v>133.87</v>
      </c>
      <c r="E401">
        <v>-10</v>
      </c>
      <c r="F401">
        <v>-2.56410256410322E-4</v>
      </c>
      <c r="G401">
        <v>79.3</v>
      </c>
      <c r="H401">
        <v>326.64999999999998</v>
      </c>
      <c r="I401">
        <v>-0.25892049151757301</v>
      </c>
      <c r="J401">
        <v>-4.4112195586178</v>
      </c>
      <c r="K401">
        <v>1364</v>
      </c>
      <c r="L401">
        <v>1496</v>
      </c>
      <c r="M401">
        <v>-0.31216154865387502</v>
      </c>
      <c r="N401">
        <v>-0.37755498901107498</v>
      </c>
      <c r="O401">
        <v>-0.68971653766495</v>
      </c>
    </row>
    <row r="402" spans="1:15" x14ac:dyDescent="0.45">
      <c r="A402">
        <v>2022</v>
      </c>
      <c r="B402" t="s">
        <v>42</v>
      </c>
      <c r="C402" t="str">
        <f>_xlfn.CONCAT(B402,A402)</f>
        <v>Florida International2022</v>
      </c>
      <c r="D402">
        <v>0</v>
      </c>
      <c r="E402">
        <v>-22.8</v>
      </c>
      <c r="F402">
        <v>-3.6256684491978601E-2</v>
      </c>
      <c r="G402">
        <v>93.6</v>
      </c>
      <c r="H402">
        <v>520.69000000000005</v>
      </c>
      <c r="I402">
        <v>-20.0770675163478</v>
      </c>
      <c r="K402">
        <v>859</v>
      </c>
      <c r="L402">
        <v>871</v>
      </c>
      <c r="M402">
        <v>-2.1137249244017702</v>
      </c>
      <c r="N402">
        <v>-0.56685881400942595</v>
      </c>
      <c r="O402">
        <v>-2.6805837384112001</v>
      </c>
    </row>
    <row r="403" spans="1:15" x14ac:dyDescent="0.45">
      <c r="A403">
        <v>2022</v>
      </c>
      <c r="B403" t="s">
        <v>158</v>
      </c>
      <c r="C403" t="str">
        <f>_xlfn.CONCAT(B403,A403)</f>
        <v>Kennesaw State2022</v>
      </c>
      <c r="D403">
        <v>0</v>
      </c>
      <c r="E403">
        <v>-29.5</v>
      </c>
      <c r="F403">
        <v>0</v>
      </c>
      <c r="H403">
        <v>36.619999999999997</v>
      </c>
      <c r="M403">
        <v>-2.1137249244017702</v>
      </c>
      <c r="N403">
        <v>-0.37620668144014802</v>
      </c>
      <c r="O403">
        <v>-2.4899316058419201</v>
      </c>
    </row>
    <row r="404" spans="1:15" x14ac:dyDescent="0.45">
      <c r="A404">
        <v>2021</v>
      </c>
      <c r="B404" t="s">
        <v>11</v>
      </c>
      <c r="C404" t="str">
        <f>_xlfn.CONCAT(B404,A404)</f>
        <v>Air Force2021</v>
      </c>
      <c r="D404">
        <v>144.16</v>
      </c>
      <c r="E404">
        <v>8.76477381987055</v>
      </c>
      <c r="F404">
        <v>0</v>
      </c>
      <c r="G404">
        <v>126.8</v>
      </c>
      <c r="H404">
        <v>71.92</v>
      </c>
      <c r="I404">
        <v>3.4497600685168002</v>
      </c>
      <c r="J404">
        <v>-0.81689251085514802</v>
      </c>
      <c r="K404">
        <v>1725</v>
      </c>
      <c r="L404">
        <v>1675</v>
      </c>
      <c r="M404">
        <v>-0.173683270201303</v>
      </c>
      <c r="N404">
        <v>-0.37620668144014802</v>
      </c>
      <c r="O404">
        <v>-0.54988995164145005</v>
      </c>
    </row>
    <row r="405" spans="1:15" x14ac:dyDescent="0.45">
      <c r="A405">
        <v>2021</v>
      </c>
      <c r="B405" t="s">
        <v>12</v>
      </c>
      <c r="C405" t="str">
        <f>_xlfn.CONCAT(B405,A405)</f>
        <v>Akron2021</v>
      </c>
      <c r="D405">
        <v>113.25</v>
      </c>
      <c r="E405">
        <v>-22.640579227210502</v>
      </c>
      <c r="F405">
        <v>0</v>
      </c>
      <c r="G405">
        <v>27.5</v>
      </c>
      <c r="H405">
        <v>232.81</v>
      </c>
      <c r="J405">
        <v>-20.749069775720798</v>
      </c>
      <c r="K405">
        <v>895</v>
      </c>
      <c r="L405">
        <v>905</v>
      </c>
      <c r="M405">
        <v>-0.589656407904802</v>
      </c>
      <c r="N405">
        <v>-0.37620668144014802</v>
      </c>
      <c r="O405">
        <v>-0.96586308934495002</v>
      </c>
    </row>
    <row r="406" spans="1:15" x14ac:dyDescent="0.45">
      <c r="A406">
        <v>2021</v>
      </c>
      <c r="B406" t="s">
        <v>13</v>
      </c>
      <c r="C406" t="str">
        <f>_xlfn.CONCAT(B406,A406)</f>
        <v>Alabama2021</v>
      </c>
      <c r="D406">
        <v>327.91</v>
      </c>
      <c r="E406">
        <v>19.509411158089598</v>
      </c>
      <c r="F406">
        <v>-0.137727272727273</v>
      </c>
      <c r="G406">
        <v>148.6</v>
      </c>
      <c r="H406">
        <v>985.86</v>
      </c>
      <c r="I406">
        <v>22.6729041418949</v>
      </c>
      <c r="J406">
        <v>29.326441139699799</v>
      </c>
      <c r="K406">
        <v>2219</v>
      </c>
      <c r="L406">
        <v>2398</v>
      </c>
      <c r="M406">
        <v>2.2991431307374901</v>
      </c>
      <c r="N406">
        <v>-1.1004317071513201</v>
      </c>
      <c r="O406">
        <v>1.19871142358616</v>
      </c>
    </row>
    <row r="407" spans="1:15" x14ac:dyDescent="0.45">
      <c r="A407">
        <v>2021</v>
      </c>
      <c r="B407" t="s">
        <v>14</v>
      </c>
      <c r="C407" t="str">
        <f>_xlfn.CONCAT(B407,A407)</f>
        <v>Appalachian State2021</v>
      </c>
      <c r="D407">
        <v>161.13999999999999</v>
      </c>
      <c r="E407">
        <v>7.9928012195461804</v>
      </c>
      <c r="F407">
        <v>0.114285714285714</v>
      </c>
      <c r="G407">
        <v>279.8</v>
      </c>
      <c r="H407">
        <v>382.58</v>
      </c>
      <c r="I407">
        <v>5.8188691229856699</v>
      </c>
      <c r="K407">
        <v>1735</v>
      </c>
      <c r="L407">
        <v>1739</v>
      </c>
      <c r="M407">
        <v>5.4826075583408303E-2</v>
      </c>
      <c r="N407">
        <v>0.22475326445880101</v>
      </c>
      <c r="O407">
        <v>0.27957934004220902</v>
      </c>
    </row>
    <row r="408" spans="1:15" x14ac:dyDescent="0.45">
      <c r="A408">
        <v>2021</v>
      </c>
      <c r="B408" t="s">
        <v>15</v>
      </c>
      <c r="C408" t="str">
        <f>_xlfn.CONCAT(B408,A408)</f>
        <v>Arizona2021</v>
      </c>
      <c r="D408">
        <v>157.25</v>
      </c>
      <c r="E408">
        <v>-9.2412583408093294</v>
      </c>
      <c r="F408">
        <v>0.26895833333333302</v>
      </c>
      <c r="G408">
        <v>40.200000000000003</v>
      </c>
      <c r="H408">
        <v>526.23</v>
      </c>
      <c r="J408">
        <v>-5.7999368270715497</v>
      </c>
      <c r="K408">
        <v>1209</v>
      </c>
      <c r="L408">
        <v>1167</v>
      </c>
      <c r="M408">
        <v>2.4761724560512701E-3</v>
      </c>
      <c r="N408">
        <v>1.0380836912392299</v>
      </c>
      <c r="O408">
        <v>1.04055986369528</v>
      </c>
    </row>
    <row r="409" spans="1:15" x14ac:dyDescent="0.45">
      <c r="A409">
        <v>2021</v>
      </c>
      <c r="B409" t="s">
        <v>16</v>
      </c>
      <c r="C409" t="str">
        <f>_xlfn.CONCAT(B409,A409)</f>
        <v>Arizona State2021</v>
      </c>
      <c r="D409">
        <v>185.98</v>
      </c>
      <c r="E409">
        <v>8.5892248841692194</v>
      </c>
      <c r="F409">
        <v>0.47571428571428598</v>
      </c>
      <c r="G409">
        <v>127.8</v>
      </c>
      <c r="H409">
        <v>743.24</v>
      </c>
      <c r="K409">
        <v>1671</v>
      </c>
      <c r="L409">
        <v>1715</v>
      </c>
      <c r="M409">
        <v>0.389111832314399</v>
      </c>
      <c r="N409">
        <v>2.1252890933642301</v>
      </c>
      <c r="O409">
        <v>2.5144009256786299</v>
      </c>
    </row>
    <row r="410" spans="1:15" x14ac:dyDescent="0.45">
      <c r="A410">
        <v>2021</v>
      </c>
      <c r="B410" t="s">
        <v>17</v>
      </c>
      <c r="C410" t="str">
        <f>_xlfn.CONCAT(B410,A410)</f>
        <v>Arkansas2021</v>
      </c>
      <c r="D410">
        <v>213.19</v>
      </c>
      <c r="E410">
        <v>9.7307972816265806</v>
      </c>
      <c r="F410">
        <v>0.33650000000000002</v>
      </c>
      <c r="G410">
        <v>160.80000000000001</v>
      </c>
      <c r="H410">
        <v>719.15</v>
      </c>
      <c r="I410">
        <v>2.42026638858276</v>
      </c>
      <c r="J410">
        <v>2.2872990303944101</v>
      </c>
      <c r="K410">
        <v>1689</v>
      </c>
      <c r="L410">
        <v>1376</v>
      </c>
      <c r="M410">
        <v>0.75529200303300903</v>
      </c>
      <c r="N410">
        <v>1.3932447592660699</v>
      </c>
      <c r="O410">
        <v>2.1485367622990799</v>
      </c>
    </row>
    <row r="411" spans="1:15" x14ac:dyDescent="0.45">
      <c r="A411">
        <v>2021</v>
      </c>
      <c r="B411" t="s">
        <v>18</v>
      </c>
      <c r="C411" t="str">
        <f>_xlfn.CONCAT(B411,A411)</f>
        <v>Arkansas State2021</v>
      </c>
      <c r="D411">
        <v>132.61000000000001</v>
      </c>
      <c r="E411">
        <v>-16.840303166434701</v>
      </c>
      <c r="F411">
        <v>-8.6405228758169902E-2</v>
      </c>
      <c r="G411">
        <v>265.3</v>
      </c>
      <c r="H411">
        <v>389.49</v>
      </c>
      <c r="I411">
        <v>-5.3280633710184002</v>
      </c>
      <c r="K411">
        <v>1143</v>
      </c>
      <c r="L411">
        <v>1305</v>
      </c>
      <c r="M411">
        <v>-0.32911807254602599</v>
      </c>
      <c r="N411">
        <v>-0.83055989543923803</v>
      </c>
      <c r="O411">
        <v>-1.15967796798526</v>
      </c>
    </row>
    <row r="412" spans="1:15" x14ac:dyDescent="0.45">
      <c r="A412">
        <v>2021</v>
      </c>
      <c r="B412" t="s">
        <v>19</v>
      </c>
      <c r="C412" t="str">
        <f>_xlfn.CONCAT(B412,A412)</f>
        <v>Army2021</v>
      </c>
      <c r="D412">
        <v>131.27000000000001</v>
      </c>
      <c r="E412">
        <v>4.5906708134363701</v>
      </c>
      <c r="F412">
        <v>0</v>
      </c>
      <c r="G412">
        <v>176.9</v>
      </c>
      <c r="H412">
        <v>152.03</v>
      </c>
      <c r="I412">
        <v>1.80644626670098</v>
      </c>
      <c r="J412">
        <v>-1.22533876628272</v>
      </c>
      <c r="K412">
        <v>1567</v>
      </c>
      <c r="L412">
        <v>1574</v>
      </c>
      <c r="M412">
        <v>-0.34715120112974301</v>
      </c>
      <c r="N412">
        <v>-0.37620668144014802</v>
      </c>
      <c r="O412">
        <v>-0.72335788256989098</v>
      </c>
    </row>
    <row r="413" spans="1:15" x14ac:dyDescent="0.45">
      <c r="A413">
        <v>2021</v>
      </c>
      <c r="B413" t="s">
        <v>20</v>
      </c>
      <c r="C413" t="str">
        <f>_xlfn.CONCAT(B413,A413)</f>
        <v>Auburn2021</v>
      </c>
      <c r="D413">
        <v>205.63</v>
      </c>
      <c r="E413">
        <v>7.0793089312993001</v>
      </c>
      <c r="F413">
        <v>0.41009090909090901</v>
      </c>
      <c r="G413">
        <v>169.9</v>
      </c>
      <c r="H413">
        <v>844.78</v>
      </c>
      <c r="I413">
        <v>5.7960173597989204</v>
      </c>
      <c r="J413">
        <v>10.864670394373499</v>
      </c>
      <c r="K413">
        <v>1699</v>
      </c>
      <c r="L413">
        <v>1747</v>
      </c>
      <c r="M413">
        <v>0.65355285968009802</v>
      </c>
      <c r="N413">
        <v>1.78021516079293</v>
      </c>
      <c r="O413">
        <v>2.4337680204730301</v>
      </c>
    </row>
    <row r="414" spans="1:15" x14ac:dyDescent="0.45">
      <c r="A414">
        <v>2021</v>
      </c>
      <c r="B414" t="s">
        <v>21</v>
      </c>
      <c r="C414" t="str">
        <f>_xlfn.CONCAT(B414,A414)</f>
        <v>Ball State2021</v>
      </c>
      <c r="D414">
        <v>140.07</v>
      </c>
      <c r="E414">
        <v>-7.3076361637747702</v>
      </c>
      <c r="F414">
        <v>0</v>
      </c>
      <c r="G414">
        <v>201</v>
      </c>
      <c r="H414">
        <v>257.94</v>
      </c>
      <c r="J414">
        <v>0.73520325976963297</v>
      </c>
      <c r="K414">
        <v>1365</v>
      </c>
      <c r="L414">
        <v>1588</v>
      </c>
      <c r="M414">
        <v>-0.22872468505757301</v>
      </c>
      <c r="N414">
        <v>-0.37620668144014802</v>
      </c>
      <c r="O414">
        <v>-0.60493136649772095</v>
      </c>
    </row>
    <row r="415" spans="1:15" x14ac:dyDescent="0.45">
      <c r="A415">
        <v>2021</v>
      </c>
      <c r="B415" t="s">
        <v>22</v>
      </c>
      <c r="C415" t="str">
        <f>_xlfn.CONCAT(B415,A415)</f>
        <v>Baylor2021</v>
      </c>
      <c r="D415">
        <v>190.18</v>
      </c>
      <c r="E415">
        <v>11.636647858133299</v>
      </c>
      <c r="F415">
        <v>0.36416666666666703</v>
      </c>
      <c r="G415">
        <v>92.8</v>
      </c>
      <c r="H415">
        <v>642.13</v>
      </c>
      <c r="I415">
        <v>1.3278919234534601</v>
      </c>
      <c r="J415">
        <v>3.8393948010191901</v>
      </c>
      <c r="K415">
        <v>1785</v>
      </c>
      <c r="L415">
        <v>1537</v>
      </c>
      <c r="M415">
        <v>0.44563357862157199</v>
      </c>
      <c r="N415">
        <v>1.5387271461691101</v>
      </c>
      <c r="O415">
        <v>1.98436072479068</v>
      </c>
    </row>
    <row r="416" spans="1:15" x14ac:dyDescent="0.45">
      <c r="A416">
        <v>2021</v>
      </c>
      <c r="B416" t="s">
        <v>23</v>
      </c>
      <c r="C416" t="str">
        <f>_xlfn.CONCAT(B416,A416)</f>
        <v>Boise State2021</v>
      </c>
      <c r="D416">
        <v>161.13</v>
      </c>
      <c r="E416">
        <v>12.3735666175589</v>
      </c>
      <c r="F416">
        <v>0</v>
      </c>
      <c r="G416">
        <v>176.5</v>
      </c>
      <c r="H416">
        <v>571.21</v>
      </c>
      <c r="I416">
        <v>5.59327588329805</v>
      </c>
      <c r="K416">
        <v>1746</v>
      </c>
      <c r="L416">
        <v>1653</v>
      </c>
      <c r="M416">
        <v>5.4691499996962802E-2</v>
      </c>
      <c r="N416">
        <v>-0.37620668144014802</v>
      </c>
      <c r="O416">
        <v>-0.32151518144318503</v>
      </c>
    </row>
    <row r="417" spans="1:15" x14ac:dyDescent="0.45">
      <c r="A417">
        <v>2021</v>
      </c>
      <c r="B417" t="s">
        <v>24</v>
      </c>
      <c r="C417" t="str">
        <f>_xlfn.CONCAT(B417,A417)</f>
        <v>Boston College2021</v>
      </c>
      <c r="D417">
        <v>201.66</v>
      </c>
      <c r="E417">
        <v>0.92986133668082604</v>
      </c>
      <c r="F417">
        <v>0.441</v>
      </c>
      <c r="G417">
        <v>290.7</v>
      </c>
      <c r="H417">
        <v>602.69000000000005</v>
      </c>
      <c r="J417">
        <v>2.3689882814799299</v>
      </c>
      <c r="K417">
        <v>1415</v>
      </c>
      <c r="L417">
        <v>1505</v>
      </c>
      <c r="M417">
        <v>0.60012635186117602</v>
      </c>
      <c r="N417">
        <v>1.9427475097974201</v>
      </c>
      <c r="O417">
        <v>2.5428738616586002</v>
      </c>
    </row>
    <row r="418" spans="1:15" x14ac:dyDescent="0.45">
      <c r="A418">
        <v>2021</v>
      </c>
      <c r="B418" t="s">
        <v>25</v>
      </c>
      <c r="C418" t="str">
        <f>_xlfn.CONCAT(B418,A418)</f>
        <v>Bowling Green2021</v>
      </c>
      <c r="D418">
        <v>133.72999999999999</v>
      </c>
      <c r="E418">
        <v>-17.7270876108111</v>
      </c>
      <c r="F418">
        <v>0</v>
      </c>
      <c r="G418">
        <v>11.9</v>
      </c>
      <c r="H418">
        <v>215.06</v>
      </c>
      <c r="J418">
        <v>-25.4053570875951</v>
      </c>
      <c r="K418">
        <v>1066</v>
      </c>
      <c r="L418">
        <v>812</v>
      </c>
      <c r="M418">
        <v>-0.31404560686411398</v>
      </c>
      <c r="N418">
        <v>-0.37620668144014802</v>
      </c>
      <c r="O418">
        <v>-0.690252288304262</v>
      </c>
    </row>
    <row r="419" spans="1:15" x14ac:dyDescent="0.45">
      <c r="A419">
        <v>2021</v>
      </c>
      <c r="B419" t="s">
        <v>26</v>
      </c>
      <c r="C419" t="str">
        <f>_xlfn.CONCAT(B419,A419)</f>
        <v>Buffalo2021</v>
      </c>
      <c r="D419">
        <v>137.78</v>
      </c>
      <c r="E419">
        <v>-14.4379484641715</v>
      </c>
      <c r="F419">
        <v>-8.5999999999999993E-2</v>
      </c>
      <c r="G419">
        <v>131.6</v>
      </c>
      <c r="H419">
        <v>252.86</v>
      </c>
      <c r="J419">
        <v>4.6562873118743404</v>
      </c>
      <c r="K419">
        <v>1323</v>
      </c>
      <c r="L419">
        <v>1717</v>
      </c>
      <c r="M419">
        <v>-0.25954249435362597</v>
      </c>
      <c r="N419">
        <v>-0.82842904072910695</v>
      </c>
      <c r="O419">
        <v>-1.0879715350827299</v>
      </c>
    </row>
    <row r="420" spans="1:15" x14ac:dyDescent="0.45">
      <c r="A420">
        <v>2021</v>
      </c>
      <c r="B420" t="s">
        <v>27</v>
      </c>
      <c r="C420" t="str">
        <f>_xlfn.CONCAT(B420,A420)</f>
        <v>BYU2021</v>
      </c>
      <c r="D420">
        <v>159.77000000000001</v>
      </c>
      <c r="E420">
        <v>7.9791517284015399</v>
      </c>
      <c r="F420">
        <v>0.18</v>
      </c>
      <c r="G420">
        <v>264.60000000000002</v>
      </c>
      <c r="H420">
        <v>510.95</v>
      </c>
      <c r="I420">
        <v>14.331502988647401</v>
      </c>
      <c r="J420">
        <v>13.2336586758534</v>
      </c>
      <c r="K420">
        <v>1723</v>
      </c>
      <c r="L420">
        <v>2005</v>
      </c>
      <c r="M420">
        <v>3.6389220240354798E-2</v>
      </c>
      <c r="N420">
        <v>0.57030523335069605</v>
      </c>
      <c r="O420">
        <v>0.60669445359105101</v>
      </c>
    </row>
    <row r="421" spans="1:15" x14ac:dyDescent="0.45">
      <c r="A421">
        <v>2021</v>
      </c>
      <c r="B421" t="s">
        <v>28</v>
      </c>
      <c r="C421" t="str">
        <f>_xlfn.CONCAT(B421,A421)</f>
        <v>California2021</v>
      </c>
      <c r="D421">
        <v>209.2</v>
      </c>
      <c r="E421">
        <v>3.5585174369205901</v>
      </c>
      <c r="F421">
        <v>0.203666666666667</v>
      </c>
      <c r="G421">
        <v>55.4</v>
      </c>
      <c r="H421">
        <v>599.16999999999996</v>
      </c>
      <c r="J421">
        <v>2.85912378799302</v>
      </c>
      <c r="K421">
        <v>1516</v>
      </c>
      <c r="L421">
        <v>1442</v>
      </c>
      <c r="M421">
        <v>0.70159634404119497</v>
      </c>
      <c r="N421">
        <v>0.69475402214727</v>
      </c>
      <c r="O421">
        <v>1.39635036618847</v>
      </c>
    </row>
    <row r="422" spans="1:15" x14ac:dyDescent="0.45">
      <c r="A422">
        <v>2021</v>
      </c>
      <c r="B422" t="s">
        <v>29</v>
      </c>
      <c r="C422" t="str">
        <f>_xlfn.CONCAT(B422,A422)</f>
        <v>Central Michigan2021</v>
      </c>
      <c r="D422">
        <v>146.12</v>
      </c>
      <c r="E422">
        <v>-5.2501869075301704</v>
      </c>
      <c r="F422">
        <v>0.220555555555556</v>
      </c>
      <c r="G422">
        <v>124.8</v>
      </c>
      <c r="H422">
        <v>350.35</v>
      </c>
      <c r="K422">
        <v>1554</v>
      </c>
      <c r="L422">
        <v>1407</v>
      </c>
      <c r="M422">
        <v>-0.14730645525795499</v>
      </c>
      <c r="N422">
        <v>0.783562547485671</v>
      </c>
      <c r="O422">
        <v>0.63625609222771495</v>
      </c>
    </row>
    <row r="423" spans="1:15" x14ac:dyDescent="0.45">
      <c r="A423">
        <v>2021</v>
      </c>
      <c r="B423" t="s">
        <v>30</v>
      </c>
      <c r="C423" t="str">
        <f>_xlfn.CONCAT(B423,A423)</f>
        <v>Charlotte2021</v>
      </c>
      <c r="D423">
        <v>134.83000000000001</v>
      </c>
      <c r="E423">
        <v>-16.431756075193199</v>
      </c>
      <c r="F423">
        <v>-6.3939393939393893E-2</v>
      </c>
      <c r="G423">
        <v>120.7</v>
      </c>
      <c r="H423">
        <v>462.29</v>
      </c>
      <c r="I423">
        <v>-10.8029088969529</v>
      </c>
      <c r="J423">
        <v>-10.292845636774899</v>
      </c>
      <c r="K423">
        <v>1158</v>
      </c>
      <c r="L423">
        <v>1299</v>
      </c>
      <c r="M423">
        <v>-0.29924229235509198</v>
      </c>
      <c r="N423">
        <v>-0.71242556026315795</v>
      </c>
      <c r="O423">
        <v>-1.0116678526182501</v>
      </c>
    </row>
    <row r="424" spans="1:15" x14ac:dyDescent="0.45">
      <c r="A424">
        <v>2021</v>
      </c>
      <c r="B424" t="s">
        <v>31</v>
      </c>
      <c r="C424" t="str">
        <f>_xlfn.CONCAT(B424,A424)</f>
        <v>Cincinnati2021</v>
      </c>
      <c r="D424">
        <v>190.66</v>
      </c>
      <c r="E424">
        <v>16.9037650988633</v>
      </c>
      <c r="F424">
        <v>0.28000000000000003</v>
      </c>
      <c r="G424">
        <v>323.8</v>
      </c>
      <c r="H424">
        <v>600.61</v>
      </c>
      <c r="J424">
        <v>12.0900091606562</v>
      </c>
      <c r="K424">
        <v>1952</v>
      </c>
      <c r="L424">
        <v>1926</v>
      </c>
      <c r="M424">
        <v>0.45209320677096299</v>
      </c>
      <c r="N424">
        <v>1.0961451860122799</v>
      </c>
      <c r="O424">
        <v>1.5482383927832399</v>
      </c>
    </row>
    <row r="425" spans="1:15" x14ac:dyDescent="0.45">
      <c r="A425">
        <v>2021</v>
      </c>
      <c r="B425" t="s">
        <v>32</v>
      </c>
      <c r="C425" t="str">
        <f>_xlfn.CONCAT(B425,A425)</f>
        <v>Clemson2021</v>
      </c>
      <c r="D425">
        <v>291.2</v>
      </c>
      <c r="E425">
        <v>11.0881865069755</v>
      </c>
      <c r="F425">
        <v>-0.66749999999999998</v>
      </c>
      <c r="G425">
        <v>145.80000000000001</v>
      </c>
      <c r="H425">
        <v>915.57</v>
      </c>
      <c r="J425">
        <v>21.974408542003498</v>
      </c>
      <c r="K425">
        <v>1899</v>
      </c>
      <c r="L425">
        <v>2163</v>
      </c>
      <c r="M425">
        <v>1.80511615289551</v>
      </c>
      <c r="N425">
        <v>-3.88618836545619</v>
      </c>
      <c r="O425">
        <v>-2.08107221256068</v>
      </c>
    </row>
    <row r="426" spans="1:15" x14ac:dyDescent="0.45">
      <c r="A426">
        <v>2021</v>
      </c>
      <c r="B426" t="s">
        <v>33</v>
      </c>
      <c r="C426" t="str">
        <f>_xlfn.CONCAT(B426,A426)</f>
        <v>Coastal Carolina2021</v>
      </c>
      <c r="D426">
        <v>150.66999999999999</v>
      </c>
      <c r="E426">
        <v>2.7689973065596298</v>
      </c>
      <c r="F426">
        <v>0</v>
      </c>
      <c r="G426">
        <v>417</v>
      </c>
      <c r="H426">
        <v>213.39</v>
      </c>
      <c r="I426">
        <v>10.126773380903</v>
      </c>
      <c r="K426">
        <v>1721</v>
      </c>
      <c r="L426">
        <v>1704</v>
      </c>
      <c r="M426">
        <v>-8.6074563425185602E-2</v>
      </c>
      <c r="N426">
        <v>-0.37620668144014802</v>
      </c>
      <c r="O426">
        <v>-0.46228124486533301</v>
      </c>
    </row>
    <row r="427" spans="1:15" x14ac:dyDescent="0.45">
      <c r="A427">
        <v>2021</v>
      </c>
      <c r="B427" t="s">
        <v>34</v>
      </c>
      <c r="C427" t="str">
        <f>_xlfn.CONCAT(B427,A427)</f>
        <v>Colorado2021</v>
      </c>
      <c r="D427">
        <v>167.11</v>
      </c>
      <c r="E427">
        <v>-5.8250519859834098</v>
      </c>
      <c r="F427">
        <v>0.160769230769231</v>
      </c>
      <c r="G427">
        <v>108.6</v>
      </c>
      <c r="H427">
        <v>630.39</v>
      </c>
      <c r="J427">
        <v>1.4704065195392699</v>
      </c>
      <c r="K427">
        <v>1331</v>
      </c>
      <c r="L427">
        <v>1419</v>
      </c>
      <c r="M427">
        <v>0.135167700691461</v>
      </c>
      <c r="N427">
        <v>0.46918216553116199</v>
      </c>
      <c r="O427">
        <v>0.60434986622262299</v>
      </c>
    </row>
    <row r="428" spans="1:15" x14ac:dyDescent="0.45">
      <c r="A428">
        <v>2021</v>
      </c>
      <c r="B428" t="s">
        <v>35</v>
      </c>
      <c r="C428" t="str">
        <f>_xlfn.CONCAT(B428,A428)</f>
        <v>Colorado State2021</v>
      </c>
      <c r="D428">
        <v>144.66999999999999</v>
      </c>
      <c r="E428">
        <v>-0.53698142071602295</v>
      </c>
      <c r="F428">
        <v>0.155512820512821</v>
      </c>
      <c r="G428">
        <v>26.2</v>
      </c>
      <c r="H428">
        <v>446.94</v>
      </c>
      <c r="I428">
        <v>-8.2336533444933409</v>
      </c>
      <c r="K428">
        <v>1349</v>
      </c>
      <c r="L428">
        <v>1344</v>
      </c>
      <c r="M428">
        <v>-0.16681991529257501</v>
      </c>
      <c r="N428">
        <v>0.44154186032715598</v>
      </c>
      <c r="O428">
        <v>0.27472194503458103</v>
      </c>
    </row>
    <row r="429" spans="1:15" x14ac:dyDescent="0.45">
      <c r="A429">
        <v>2021</v>
      </c>
      <c r="B429" t="s">
        <v>36</v>
      </c>
      <c r="C429" t="str">
        <f>_xlfn.CONCAT(B429,A429)</f>
        <v>Connecticut2021</v>
      </c>
      <c r="D429">
        <v>125.11</v>
      </c>
      <c r="E429">
        <v>-21.3750192045276</v>
      </c>
      <c r="F429">
        <v>0</v>
      </c>
      <c r="H429">
        <v>347.5</v>
      </c>
      <c r="K429">
        <v>926</v>
      </c>
      <c r="M429">
        <v>-0.43004976238026299</v>
      </c>
      <c r="N429">
        <v>-0.37620668144014802</v>
      </c>
      <c r="O429">
        <v>-0.80625644382041095</v>
      </c>
    </row>
    <row r="430" spans="1:15" x14ac:dyDescent="0.45">
      <c r="A430">
        <v>2021</v>
      </c>
      <c r="B430" t="s">
        <v>37</v>
      </c>
      <c r="C430" t="str">
        <f>_xlfn.CONCAT(B430,A430)</f>
        <v>Duke2021</v>
      </c>
      <c r="D430">
        <v>176.16</v>
      </c>
      <c r="E430">
        <v>-15.618946674798201</v>
      </c>
      <c r="F430">
        <v>-0.17</v>
      </c>
      <c r="G430">
        <v>155.1</v>
      </c>
      <c r="H430">
        <v>617.12</v>
      </c>
      <c r="J430">
        <v>-5.9633153292425796</v>
      </c>
      <c r="K430">
        <v>1002</v>
      </c>
      <c r="L430">
        <v>1192</v>
      </c>
      <c r="M430">
        <v>0.25695860642477197</v>
      </c>
      <c r="N430">
        <v>-1.27013460096483</v>
      </c>
      <c r="O430">
        <v>-1.01317599454006</v>
      </c>
    </row>
    <row r="431" spans="1:15" x14ac:dyDescent="0.45">
      <c r="A431">
        <v>2021</v>
      </c>
      <c r="B431" t="s">
        <v>38</v>
      </c>
      <c r="C431" t="str">
        <f>_xlfn.CONCAT(B431,A431)</f>
        <v>East Carolina2021</v>
      </c>
      <c r="D431">
        <v>139.28</v>
      </c>
      <c r="E431">
        <v>2.82302076655413</v>
      </c>
      <c r="F431">
        <v>-5.7142857142857099E-2</v>
      </c>
      <c r="G431">
        <v>135.30000000000001</v>
      </c>
      <c r="H431">
        <v>528.47</v>
      </c>
      <c r="J431">
        <v>-4.5745980607888299</v>
      </c>
      <c r="K431">
        <v>1528</v>
      </c>
      <c r="L431">
        <v>1354</v>
      </c>
      <c r="M431">
        <v>-0.23935615638677901</v>
      </c>
      <c r="N431">
        <v>-0.67668665438962206</v>
      </c>
      <c r="O431">
        <v>-0.91604281077640104</v>
      </c>
    </row>
    <row r="432" spans="1:15" x14ac:dyDescent="0.45">
      <c r="A432">
        <v>2021</v>
      </c>
      <c r="B432" t="s">
        <v>39</v>
      </c>
      <c r="C432" t="str">
        <f>_xlfn.CONCAT(B432,A432)</f>
        <v>Eastern Michigan2021</v>
      </c>
      <c r="D432">
        <v>128.54</v>
      </c>
      <c r="E432">
        <v>-4.8713428758611501</v>
      </c>
      <c r="F432">
        <v>0</v>
      </c>
      <c r="G432">
        <v>202.3</v>
      </c>
      <c r="H432">
        <v>246.82</v>
      </c>
      <c r="K432">
        <v>1320</v>
      </c>
      <c r="L432">
        <v>1382</v>
      </c>
      <c r="M432">
        <v>-0.38389033622940599</v>
      </c>
      <c r="N432">
        <v>-0.37620668144014802</v>
      </c>
      <c r="O432">
        <v>-0.76009701766955295</v>
      </c>
    </row>
    <row r="433" spans="1:15" x14ac:dyDescent="0.45">
      <c r="A433">
        <v>2021</v>
      </c>
      <c r="B433" t="s">
        <v>40</v>
      </c>
      <c r="C433" t="str">
        <f>_xlfn.CONCAT(B433,A433)</f>
        <v>Florida2021</v>
      </c>
      <c r="D433">
        <v>261.62</v>
      </c>
      <c r="E433">
        <v>7.2282388331216598</v>
      </c>
      <c r="F433">
        <v>0.252714285714286</v>
      </c>
      <c r="G433">
        <v>171</v>
      </c>
      <c r="H433">
        <v>809.32</v>
      </c>
      <c r="I433">
        <v>11.8312472072984</v>
      </c>
      <c r="J433">
        <v>14.213929688879601</v>
      </c>
      <c r="K433">
        <v>1609</v>
      </c>
      <c r="L433">
        <v>1800</v>
      </c>
      <c r="M433">
        <v>1.4070415681892801</v>
      </c>
      <c r="N433">
        <v>0.95266599892890302</v>
      </c>
      <c r="O433">
        <v>2.35970756711819</v>
      </c>
    </row>
    <row r="434" spans="1:15" x14ac:dyDescent="0.45">
      <c r="A434">
        <v>2021</v>
      </c>
      <c r="B434" t="s">
        <v>41</v>
      </c>
      <c r="C434" t="str">
        <f>_xlfn.CONCAT(B434,A434)</f>
        <v>Florida Atlantic2021</v>
      </c>
      <c r="D434">
        <v>153.21</v>
      </c>
      <c r="E434">
        <v>-7.6146367169036404</v>
      </c>
      <c r="F434">
        <v>0.34714285714285698</v>
      </c>
      <c r="G434">
        <v>122.2</v>
      </c>
      <c r="H434">
        <v>488.99</v>
      </c>
      <c r="I434">
        <v>-6.0120659164627197</v>
      </c>
      <c r="K434">
        <v>1391</v>
      </c>
      <c r="L434">
        <v>1507</v>
      </c>
      <c r="M434">
        <v>-5.1892364467990601E-2</v>
      </c>
      <c r="N434">
        <v>1.44920915422791</v>
      </c>
      <c r="O434">
        <v>1.3973167897599199</v>
      </c>
    </row>
    <row r="435" spans="1:15" x14ac:dyDescent="0.45">
      <c r="A435">
        <v>2021</v>
      </c>
      <c r="B435" t="s">
        <v>42</v>
      </c>
      <c r="C435" t="str">
        <f>_xlfn.CONCAT(B435,A435)</f>
        <v>Florida International2021</v>
      </c>
      <c r="D435">
        <v>152.13</v>
      </c>
      <c r="E435">
        <v>-27.5023449061759</v>
      </c>
      <c r="F435">
        <v>0</v>
      </c>
      <c r="G435">
        <v>25.6</v>
      </c>
      <c r="H435">
        <v>480.5</v>
      </c>
      <c r="I435">
        <v>-13.0245279040269</v>
      </c>
      <c r="K435">
        <v>871</v>
      </c>
      <c r="L435">
        <v>1312</v>
      </c>
      <c r="M435">
        <v>-6.6426527804120797E-2</v>
      </c>
      <c r="N435">
        <v>-0.37620668144014802</v>
      </c>
      <c r="O435">
        <v>-0.44263320924426802</v>
      </c>
    </row>
    <row r="436" spans="1:15" x14ac:dyDescent="0.45">
      <c r="A436">
        <v>2021</v>
      </c>
      <c r="B436" t="s">
        <v>43</v>
      </c>
      <c r="C436" t="str">
        <f>_xlfn.CONCAT(B436,A436)</f>
        <v>Florida State2021</v>
      </c>
      <c r="D436">
        <v>214.97</v>
      </c>
      <c r="E436">
        <v>4.0058110251850696</v>
      </c>
      <c r="F436">
        <v>0.29460784313725502</v>
      </c>
      <c r="G436">
        <v>167.5</v>
      </c>
      <c r="H436">
        <v>832.59</v>
      </c>
      <c r="K436">
        <v>1502</v>
      </c>
      <c r="L436">
        <v>1283</v>
      </c>
      <c r="M436">
        <v>0.77924645742033405</v>
      </c>
      <c r="N436">
        <v>1.1729590614501</v>
      </c>
      <c r="O436">
        <v>1.9522055188704299</v>
      </c>
    </row>
    <row r="437" spans="1:15" x14ac:dyDescent="0.45">
      <c r="A437">
        <v>2021</v>
      </c>
      <c r="B437" t="s">
        <v>44</v>
      </c>
      <c r="C437" t="str">
        <f>_xlfn.CONCAT(B437,A437)</f>
        <v>Fresno State2021</v>
      </c>
      <c r="D437">
        <v>159.11000000000001</v>
      </c>
      <c r="E437">
        <v>5.2454445921182797</v>
      </c>
      <c r="F437">
        <v>0.20749999999999999</v>
      </c>
      <c r="G437">
        <v>244.5</v>
      </c>
      <c r="H437">
        <v>440.1</v>
      </c>
      <c r="I437">
        <v>-4.8719967236334396</v>
      </c>
      <c r="K437">
        <v>1636</v>
      </c>
      <c r="L437">
        <v>1447</v>
      </c>
      <c r="M437">
        <v>2.7507231534942101E-2</v>
      </c>
      <c r="N437">
        <v>0.71491122033263099</v>
      </c>
      <c r="O437">
        <v>0.74241845186757305</v>
      </c>
    </row>
    <row r="438" spans="1:15" x14ac:dyDescent="0.45">
      <c r="A438">
        <v>2021</v>
      </c>
      <c r="B438" t="s">
        <v>45</v>
      </c>
      <c r="C438" t="str">
        <f>_xlfn.CONCAT(B438,A438)</f>
        <v>Georgia2021</v>
      </c>
      <c r="D438">
        <v>294.55</v>
      </c>
      <c r="E438">
        <v>27.871146476697099</v>
      </c>
      <c r="F438">
        <v>0.42871794871794899</v>
      </c>
      <c r="G438">
        <v>312.60000000000002</v>
      </c>
      <c r="H438">
        <v>990.47</v>
      </c>
      <c r="I438">
        <v>13.7622908956766</v>
      </c>
      <c r="J438">
        <v>18.135013740984299</v>
      </c>
      <c r="K438">
        <v>2220</v>
      </c>
      <c r="L438">
        <v>1950</v>
      </c>
      <c r="M438">
        <v>1.8501989743548</v>
      </c>
      <c r="N438">
        <v>1.87816357715001</v>
      </c>
      <c r="O438">
        <v>3.7283625515048202</v>
      </c>
    </row>
    <row r="439" spans="1:15" x14ac:dyDescent="0.45">
      <c r="A439">
        <v>2021</v>
      </c>
      <c r="B439" t="s">
        <v>46</v>
      </c>
      <c r="C439" t="str">
        <f>_xlfn.CONCAT(B439,A439)</f>
        <v>Georgia Southern2021</v>
      </c>
      <c r="D439">
        <v>141.76</v>
      </c>
      <c r="E439">
        <v>-14.8513087360892</v>
      </c>
      <c r="F439">
        <v>0.02</v>
      </c>
      <c r="G439">
        <v>122.3</v>
      </c>
      <c r="H439">
        <v>335.43</v>
      </c>
      <c r="I439">
        <v>0.90610535465066</v>
      </c>
      <c r="K439">
        <v>1323</v>
      </c>
      <c r="L439">
        <v>1605</v>
      </c>
      <c r="M439">
        <v>-0.205981410948258</v>
      </c>
      <c r="N439">
        <v>-0.271038690907832</v>
      </c>
      <c r="O439">
        <v>-0.47702010185609001</v>
      </c>
    </row>
    <row r="440" spans="1:15" x14ac:dyDescent="0.45">
      <c r="A440">
        <v>2021</v>
      </c>
      <c r="B440" t="s">
        <v>47</v>
      </c>
      <c r="C440" t="str">
        <f>_xlfn.CONCAT(B440,A440)</f>
        <v>Georgia State2021</v>
      </c>
      <c r="D440">
        <v>134.55000000000001</v>
      </c>
      <c r="E440">
        <v>-6.62709829353894</v>
      </c>
      <c r="F440">
        <v>0.148095238095238</v>
      </c>
      <c r="G440">
        <v>282.2</v>
      </c>
      <c r="H440">
        <v>333.22</v>
      </c>
      <c r="I440">
        <v>1.3618674180472199</v>
      </c>
      <c r="K440">
        <v>1534</v>
      </c>
      <c r="L440">
        <v>1365</v>
      </c>
      <c r="M440">
        <v>-0.30301040877557101</v>
      </c>
      <c r="N440">
        <v>0.40253724845390698</v>
      </c>
      <c r="O440">
        <v>9.9526839678336004E-2</v>
      </c>
    </row>
    <row r="441" spans="1:15" x14ac:dyDescent="0.45">
      <c r="A441">
        <v>2021</v>
      </c>
      <c r="B441" t="s">
        <v>48</v>
      </c>
      <c r="C441" t="str">
        <f>_xlfn.CONCAT(B441,A441)</f>
        <v>Georgia Tech2021</v>
      </c>
      <c r="D441">
        <v>186.82</v>
      </c>
      <c r="E441">
        <v>-3.60588956177414</v>
      </c>
      <c r="F441">
        <v>0.33057894736842097</v>
      </c>
      <c r="G441">
        <v>205.7</v>
      </c>
      <c r="H441">
        <v>684.42</v>
      </c>
      <c r="J441">
        <v>-3.8393948010191901</v>
      </c>
      <c r="K441">
        <v>1270</v>
      </c>
      <c r="L441">
        <v>1305</v>
      </c>
      <c r="M441">
        <v>0.40041618157583397</v>
      </c>
      <c r="N441">
        <v>1.36210949891111</v>
      </c>
      <c r="O441">
        <v>1.76252568048694</v>
      </c>
    </row>
    <row r="442" spans="1:15" x14ac:dyDescent="0.45">
      <c r="A442">
        <v>2021</v>
      </c>
      <c r="B442" t="s">
        <v>49</v>
      </c>
      <c r="C442" t="str">
        <f>_xlfn.CONCAT(B442,A442)</f>
        <v>Hawai'i2021</v>
      </c>
      <c r="D442">
        <v>90.15</v>
      </c>
      <c r="E442">
        <v>-7.7539290233836997</v>
      </c>
      <c r="F442">
        <v>0</v>
      </c>
      <c r="G442">
        <v>196.1</v>
      </c>
      <c r="H442">
        <v>393.56</v>
      </c>
      <c r="I442">
        <v>-2.43013331963598</v>
      </c>
      <c r="J442">
        <v>-5.2281120694729504</v>
      </c>
      <c r="K442">
        <v>1398</v>
      </c>
      <c r="L442">
        <v>1449</v>
      </c>
      <c r="M442">
        <v>-0.90052601259425002</v>
      </c>
      <c r="N442">
        <v>-0.37620668144014802</v>
      </c>
      <c r="O442">
        <v>-1.2767326940343999</v>
      </c>
    </row>
    <row r="443" spans="1:15" x14ac:dyDescent="0.45">
      <c r="A443">
        <v>2021</v>
      </c>
      <c r="B443" t="s">
        <v>50</v>
      </c>
      <c r="C443" t="str">
        <f>_xlfn.CONCAT(B443,A443)</f>
        <v>Houston2021</v>
      </c>
      <c r="D443">
        <v>153.47</v>
      </c>
      <c r="E443">
        <v>7.7109415187062096</v>
      </c>
      <c r="F443">
        <v>0.33100000000000002</v>
      </c>
      <c r="G443">
        <v>130.5</v>
      </c>
      <c r="H443">
        <v>608.28</v>
      </c>
      <c r="J443">
        <v>0.89858176194066297</v>
      </c>
      <c r="K443">
        <v>1680</v>
      </c>
      <c r="L443">
        <v>1493</v>
      </c>
      <c r="M443">
        <v>-4.83933992204039E-2</v>
      </c>
      <c r="N443">
        <v>1.3643235618696801</v>
      </c>
      <c r="O443">
        <v>1.3159301626492801</v>
      </c>
    </row>
    <row r="444" spans="1:15" x14ac:dyDescent="0.45">
      <c r="A444">
        <v>2021</v>
      </c>
      <c r="B444" t="s">
        <v>51</v>
      </c>
      <c r="C444" t="str">
        <f>_xlfn.CONCAT(B444,A444)</f>
        <v>Illinois2021</v>
      </c>
      <c r="D444">
        <v>159.12</v>
      </c>
      <c r="E444">
        <v>-0.94243427577010197</v>
      </c>
      <c r="F444">
        <v>0.26575163398692803</v>
      </c>
      <c r="G444">
        <v>118.9</v>
      </c>
      <c r="H444">
        <v>644.09</v>
      </c>
      <c r="I444">
        <v>-5.3789032690168597</v>
      </c>
      <c r="J444">
        <v>-1.87885277496684</v>
      </c>
      <c r="K444">
        <v>1495</v>
      </c>
      <c r="L444">
        <v>1338</v>
      </c>
      <c r="M444">
        <v>2.7641807121387599E-2</v>
      </c>
      <c r="N444">
        <v>1.02122158491409</v>
      </c>
      <c r="O444">
        <v>1.04886339203548</v>
      </c>
    </row>
    <row r="445" spans="1:15" x14ac:dyDescent="0.45">
      <c r="A445">
        <v>2021</v>
      </c>
      <c r="B445" t="s">
        <v>52</v>
      </c>
      <c r="C445" t="str">
        <f>_xlfn.CONCAT(B445,A445)</f>
        <v>Indiana2021</v>
      </c>
      <c r="D445">
        <v>177.78</v>
      </c>
      <c r="E445">
        <v>-6.8732359943859098</v>
      </c>
      <c r="F445">
        <v>0.3125</v>
      </c>
      <c r="G445">
        <v>161.69999999999999</v>
      </c>
      <c r="H445">
        <v>611.16999999999996</v>
      </c>
      <c r="I445">
        <v>9.6614419990522595</v>
      </c>
      <c r="J445">
        <v>11.681562905228599</v>
      </c>
      <c r="K445">
        <v>1245</v>
      </c>
      <c r="L445">
        <v>1725</v>
      </c>
      <c r="M445">
        <v>0.27875985142896798</v>
      </c>
      <c r="N445">
        <v>1.26704317062729</v>
      </c>
      <c r="O445">
        <v>1.54580302205626</v>
      </c>
    </row>
    <row r="446" spans="1:15" x14ac:dyDescent="0.45">
      <c r="A446">
        <v>2021</v>
      </c>
      <c r="B446" t="s">
        <v>53</v>
      </c>
      <c r="C446" t="str">
        <f>_xlfn.CONCAT(B446,A446)</f>
        <v>Iowa2021</v>
      </c>
      <c r="D446">
        <v>213.89</v>
      </c>
      <c r="E446">
        <v>8.5890555067882808</v>
      </c>
      <c r="F446">
        <v>0.84</v>
      </c>
      <c r="G446">
        <v>123.9</v>
      </c>
      <c r="H446">
        <v>631.80999999999995</v>
      </c>
      <c r="I446">
        <v>11.628137763571001</v>
      </c>
      <c r="J446">
        <v>13.8871726845375</v>
      </c>
      <c r="K446">
        <v>1687</v>
      </c>
      <c r="L446">
        <v>1958</v>
      </c>
      <c r="M446">
        <v>0.76471229408420405</v>
      </c>
      <c r="N446">
        <v>4.0408489209171199</v>
      </c>
      <c r="O446">
        <v>4.8055612150013296</v>
      </c>
    </row>
    <row r="447" spans="1:15" x14ac:dyDescent="0.45">
      <c r="A447">
        <v>2021</v>
      </c>
      <c r="B447" t="s">
        <v>54</v>
      </c>
      <c r="C447" t="str">
        <f>_xlfn.CONCAT(B447,A447)</f>
        <v>Iowa State2021</v>
      </c>
      <c r="D447">
        <v>175.58</v>
      </c>
      <c r="E447">
        <v>10.63231222572</v>
      </c>
      <c r="F447">
        <v>0.30642857142857099</v>
      </c>
      <c r="G447">
        <v>385.1</v>
      </c>
      <c r="H447">
        <v>602.96</v>
      </c>
      <c r="I447">
        <v>10.3700133708794</v>
      </c>
      <c r="J447">
        <v>14.6223759443071</v>
      </c>
      <c r="K447">
        <v>1919</v>
      </c>
      <c r="L447">
        <v>1936</v>
      </c>
      <c r="M447">
        <v>0.249153222410925</v>
      </c>
      <c r="N447">
        <v>1.2351171735014099</v>
      </c>
      <c r="O447">
        <v>1.48427039591233</v>
      </c>
    </row>
    <row r="448" spans="1:15" x14ac:dyDescent="0.45">
      <c r="A448">
        <v>2021</v>
      </c>
      <c r="B448" t="s">
        <v>156</v>
      </c>
      <c r="C448" t="str">
        <f>_xlfn.CONCAT(B448,A448)</f>
        <v>Jacksonville State2021</v>
      </c>
      <c r="D448">
        <v>16.829999999999998</v>
      </c>
      <c r="F448">
        <v>-0.83</v>
      </c>
      <c r="M448">
        <v>-1.88723421241374</v>
      </c>
      <c r="N448">
        <v>-4.7406782885312602</v>
      </c>
      <c r="O448">
        <v>-6.6279125009450102</v>
      </c>
    </row>
    <row r="449" spans="1:15" x14ac:dyDescent="0.45">
      <c r="A449">
        <v>2021</v>
      </c>
      <c r="B449" t="s">
        <v>55</v>
      </c>
      <c r="C449" t="str">
        <f>_xlfn.CONCAT(B449,A449)</f>
        <v>James Madison2021</v>
      </c>
      <c r="D449">
        <v>46.14</v>
      </c>
      <c r="F449">
        <v>0</v>
      </c>
      <c r="H449">
        <v>118.89</v>
      </c>
      <c r="M449">
        <v>-1.4927931685415501</v>
      </c>
      <c r="N449">
        <v>-0.37620668144014802</v>
      </c>
      <c r="O449">
        <v>-1.8689998499817</v>
      </c>
    </row>
    <row r="450" spans="1:15" x14ac:dyDescent="0.45">
      <c r="A450">
        <v>2021</v>
      </c>
      <c r="B450" t="s">
        <v>56</v>
      </c>
      <c r="C450" t="str">
        <f>_xlfn.CONCAT(B450,A450)</f>
        <v>Kansas2021</v>
      </c>
      <c r="D450">
        <v>183.13</v>
      </c>
      <c r="E450">
        <v>-14.8591998505978</v>
      </c>
      <c r="F450">
        <v>5.5840455840456002E-3</v>
      </c>
      <c r="G450">
        <v>45.1</v>
      </c>
      <c r="H450">
        <v>546.08000000000004</v>
      </c>
      <c r="I450">
        <v>-10.673952880128899</v>
      </c>
      <c r="J450">
        <v>-12.416766164998201</v>
      </c>
      <c r="K450">
        <v>1041</v>
      </c>
      <c r="L450">
        <v>992</v>
      </c>
      <c r="M450">
        <v>0.35075779017738901</v>
      </c>
      <c r="N450">
        <v>-0.346843538784401</v>
      </c>
      <c r="O450">
        <v>3.9142513929882302E-3</v>
      </c>
    </row>
    <row r="451" spans="1:15" x14ac:dyDescent="0.45">
      <c r="A451">
        <v>2021</v>
      </c>
      <c r="B451" t="s">
        <v>57</v>
      </c>
      <c r="C451" t="str">
        <f>_xlfn.CONCAT(B451,A451)</f>
        <v>Kansas State2021</v>
      </c>
      <c r="D451">
        <v>176.98</v>
      </c>
      <c r="E451">
        <v>8.61138128135571</v>
      </c>
      <c r="F451">
        <v>0.2515</v>
      </c>
      <c r="G451">
        <v>178.4</v>
      </c>
      <c r="H451">
        <v>560.96</v>
      </c>
      <c r="I451">
        <v>0.72280507850148001</v>
      </c>
      <c r="K451">
        <v>1675</v>
      </c>
      <c r="L451">
        <v>1420</v>
      </c>
      <c r="M451">
        <v>0.267993804513316</v>
      </c>
      <c r="N451">
        <v>0.94628079950372601</v>
      </c>
      <c r="O451">
        <v>1.21427460401704</v>
      </c>
    </row>
    <row r="452" spans="1:15" x14ac:dyDescent="0.45">
      <c r="A452">
        <v>2021</v>
      </c>
      <c r="B452" t="s">
        <v>158</v>
      </c>
      <c r="C452" t="str">
        <f>_xlfn.CONCAT(B452,A452)</f>
        <v>Kennesaw State2021</v>
      </c>
      <c r="D452">
        <v>20.61</v>
      </c>
      <c r="F452">
        <v>0</v>
      </c>
      <c r="H452">
        <v>16.239999999999998</v>
      </c>
      <c r="M452">
        <v>-1.83636464073729</v>
      </c>
      <c r="N452">
        <v>-0.37620668144014802</v>
      </c>
      <c r="O452">
        <v>-2.2125713221774399</v>
      </c>
    </row>
    <row r="453" spans="1:15" x14ac:dyDescent="0.45">
      <c r="A453">
        <v>2021</v>
      </c>
      <c r="B453" t="s">
        <v>58</v>
      </c>
      <c r="C453" t="str">
        <f>_xlfn.CONCAT(B453,A453)</f>
        <v>Kent State2021</v>
      </c>
      <c r="D453">
        <v>119.36</v>
      </c>
      <c r="E453">
        <v>-13.542119493619801</v>
      </c>
      <c r="F453">
        <v>0</v>
      </c>
      <c r="G453">
        <v>234.4</v>
      </c>
      <c r="H453">
        <v>270.29000000000002</v>
      </c>
      <c r="J453">
        <v>-3.10419154124956</v>
      </c>
      <c r="K453">
        <v>1261</v>
      </c>
      <c r="L453">
        <v>1412</v>
      </c>
      <c r="M453">
        <v>-0.50743072458651095</v>
      </c>
      <c r="N453">
        <v>-0.37620668144014802</v>
      </c>
      <c r="O453">
        <v>-0.88363740602665797</v>
      </c>
    </row>
    <row r="454" spans="1:15" x14ac:dyDescent="0.45">
      <c r="A454">
        <v>2021</v>
      </c>
      <c r="B454" t="s">
        <v>59</v>
      </c>
      <c r="C454" t="str">
        <f>_xlfn.CONCAT(B454,A454)</f>
        <v>Kentucky2021</v>
      </c>
      <c r="D454">
        <v>205.02</v>
      </c>
      <c r="E454">
        <v>9.0034945636112198</v>
      </c>
      <c r="F454">
        <v>0.84857142857142898</v>
      </c>
      <c r="G454">
        <v>47.7</v>
      </c>
      <c r="H454">
        <v>716.65</v>
      </c>
      <c r="I454">
        <v>2.8238476041154699</v>
      </c>
      <c r="J454">
        <v>3.9210840521047099</v>
      </c>
      <c r="K454">
        <v>1756</v>
      </c>
      <c r="L454">
        <v>1575</v>
      </c>
      <c r="M454">
        <v>0.64534374890691404</v>
      </c>
      <c r="N454">
        <v>4.0859209168595498</v>
      </c>
      <c r="O454">
        <v>4.7312646657664601</v>
      </c>
    </row>
    <row r="455" spans="1:15" x14ac:dyDescent="0.45">
      <c r="A455">
        <v>2021</v>
      </c>
      <c r="B455" t="s">
        <v>60</v>
      </c>
      <c r="C455" t="str">
        <f>_xlfn.CONCAT(B455,A455)</f>
        <v>Liberty2021</v>
      </c>
      <c r="D455">
        <v>129.13999999999999</v>
      </c>
      <c r="E455">
        <v>3.4019171302776701</v>
      </c>
      <c r="F455">
        <v>0.14000000000000001</v>
      </c>
      <c r="G455">
        <v>389.6</v>
      </c>
      <c r="H455">
        <v>158.93</v>
      </c>
      <c r="I455">
        <v>1.2501847523534599</v>
      </c>
      <c r="J455">
        <v>-0.98027101302617703</v>
      </c>
      <c r="K455">
        <v>1651</v>
      </c>
      <c r="L455">
        <v>1594</v>
      </c>
      <c r="M455">
        <v>-0.37581580104266699</v>
      </c>
      <c r="N455">
        <v>0.35996925228606402</v>
      </c>
      <c r="O455">
        <v>-1.5846548756602401E-2</v>
      </c>
    </row>
    <row r="456" spans="1:15" x14ac:dyDescent="0.45">
      <c r="A456">
        <v>2021</v>
      </c>
      <c r="B456" t="s">
        <v>61</v>
      </c>
      <c r="C456" t="str">
        <f>_xlfn.CONCAT(B456,A456)</f>
        <v>Louisiana2021</v>
      </c>
      <c r="D456">
        <v>154.78</v>
      </c>
      <c r="E456">
        <v>5.7039597809230198</v>
      </c>
      <c r="F456">
        <v>0.26888888888888901</v>
      </c>
      <c r="G456">
        <v>248</v>
      </c>
      <c r="H456">
        <v>378.95</v>
      </c>
      <c r="I456">
        <v>6.5775973559071099</v>
      </c>
      <c r="J456">
        <v>5.2281120694729504</v>
      </c>
      <c r="K456">
        <v>1831</v>
      </c>
      <c r="L456">
        <v>1717</v>
      </c>
      <c r="M456">
        <v>-3.0763997396023899E-2</v>
      </c>
      <c r="N456">
        <v>1.0377185246054299</v>
      </c>
      <c r="O456">
        <v>1.00695452720941</v>
      </c>
    </row>
    <row r="457" spans="1:15" x14ac:dyDescent="0.45">
      <c r="A457">
        <v>2021</v>
      </c>
      <c r="B457" t="s">
        <v>62</v>
      </c>
      <c r="C457" t="str">
        <f>_xlfn.CONCAT(B457,A457)</f>
        <v>Louisiana Monroe2021</v>
      </c>
      <c r="D457">
        <v>127.64</v>
      </c>
      <c r="E457">
        <v>-14.447802197417801</v>
      </c>
      <c r="F457">
        <v>-5.9047619047619099E-2</v>
      </c>
      <c r="G457">
        <v>149.1</v>
      </c>
      <c r="H457">
        <v>286.74</v>
      </c>
      <c r="I457">
        <v>-17.857985738956799</v>
      </c>
      <c r="K457">
        <v>1061</v>
      </c>
      <c r="L457">
        <v>902</v>
      </c>
      <c r="M457">
        <v>-0.39600213900951398</v>
      </c>
      <c r="N457">
        <v>-0.68670265348793802</v>
      </c>
      <c r="O457">
        <v>-1.08270479249745</v>
      </c>
    </row>
    <row r="458" spans="1:15" x14ac:dyDescent="0.45">
      <c r="A458">
        <v>2021</v>
      </c>
      <c r="B458" t="s">
        <v>63</v>
      </c>
      <c r="C458" t="str">
        <f>_xlfn.CONCAT(B458,A458)</f>
        <v>Louisiana Tech2021</v>
      </c>
      <c r="D458">
        <v>108.45</v>
      </c>
      <c r="E458">
        <v>-7.8140568305682097</v>
      </c>
      <c r="F458">
        <v>0.107676767676768</v>
      </c>
      <c r="G458">
        <v>126.5</v>
      </c>
      <c r="H458">
        <v>467.46</v>
      </c>
      <c r="I458">
        <v>-8.3752990889930707</v>
      </c>
      <c r="J458">
        <v>-9.3942638748342002</v>
      </c>
      <c r="K458">
        <v>1202</v>
      </c>
      <c r="L458">
        <v>1256</v>
      </c>
      <c r="M458">
        <v>-0.65425268939871295</v>
      </c>
      <c r="N458">
        <v>0.19000078273888699</v>
      </c>
      <c r="O458">
        <v>-0.46425190665982602</v>
      </c>
    </row>
    <row r="459" spans="1:15" x14ac:dyDescent="0.45">
      <c r="A459">
        <v>2021</v>
      </c>
      <c r="B459" t="s">
        <v>64</v>
      </c>
      <c r="C459" t="str">
        <f>_xlfn.CONCAT(B459,A459)</f>
        <v>Louisville2021</v>
      </c>
      <c r="D459">
        <v>198.01</v>
      </c>
      <c r="E459">
        <v>8.1240589491785897</v>
      </c>
      <c r="F459">
        <v>0.27916666666666701</v>
      </c>
      <c r="G459">
        <v>253.4</v>
      </c>
      <c r="H459">
        <v>621.82000000000005</v>
      </c>
      <c r="J459">
        <v>5.0647335673019196</v>
      </c>
      <c r="K459">
        <v>1602</v>
      </c>
      <c r="L459">
        <v>1589</v>
      </c>
      <c r="M459">
        <v>0.55100626280851395</v>
      </c>
      <c r="N459">
        <v>1.0917631864067601</v>
      </c>
      <c r="O459">
        <v>1.64276944921528</v>
      </c>
    </row>
    <row r="460" spans="1:15" x14ac:dyDescent="0.45">
      <c r="A460">
        <v>2021</v>
      </c>
      <c r="B460" t="s">
        <v>65</v>
      </c>
      <c r="C460" t="str">
        <f>_xlfn.CONCAT(B460,A460)</f>
        <v>LSU2021</v>
      </c>
      <c r="D460">
        <v>291.37</v>
      </c>
      <c r="E460">
        <v>5.4361245473261901</v>
      </c>
      <c r="F460">
        <v>0.217857142857143</v>
      </c>
      <c r="G460">
        <v>200.4</v>
      </c>
      <c r="H460">
        <v>873.23</v>
      </c>
      <c r="I460">
        <v>3.0963610928812599</v>
      </c>
      <c r="J460">
        <v>7.51541109986736</v>
      </c>
      <c r="K460">
        <v>1557</v>
      </c>
      <c r="L460">
        <v>1756</v>
      </c>
      <c r="M460">
        <v>1.8074039378650899</v>
      </c>
      <c r="N460">
        <v>0.76937321542972303</v>
      </c>
      <c r="O460">
        <v>2.5767771532948101</v>
      </c>
    </row>
    <row r="461" spans="1:15" x14ac:dyDescent="0.45">
      <c r="A461">
        <v>2021</v>
      </c>
      <c r="B461" t="s">
        <v>66</v>
      </c>
      <c r="C461" t="str">
        <f>_xlfn.CONCAT(B461,A461)</f>
        <v>Marshall2021</v>
      </c>
      <c r="D461">
        <v>101.55</v>
      </c>
      <c r="E461">
        <v>3.6655715251005798</v>
      </c>
      <c r="F461">
        <v>0.13307692307692301</v>
      </c>
      <c r="G461">
        <v>175.8</v>
      </c>
      <c r="H461">
        <v>408.98</v>
      </c>
      <c r="I461">
        <v>2.8830689041562199</v>
      </c>
      <c r="J461">
        <v>1.6337850217103</v>
      </c>
      <c r="K461">
        <v>1573</v>
      </c>
      <c r="L461">
        <v>1552</v>
      </c>
      <c r="M461">
        <v>-0.74710984404621095</v>
      </c>
      <c r="N461">
        <v>0.32356494787103202</v>
      </c>
      <c r="O461">
        <v>-0.42354489617517899</v>
      </c>
    </row>
    <row r="462" spans="1:15" x14ac:dyDescent="0.45">
      <c r="A462">
        <v>2021</v>
      </c>
      <c r="B462" t="s">
        <v>67</v>
      </c>
      <c r="C462" t="str">
        <f>_xlfn.CONCAT(B462,A462)</f>
        <v>Maryland2021</v>
      </c>
      <c r="D462">
        <v>230.29</v>
      </c>
      <c r="E462">
        <v>-4.79762843937851</v>
      </c>
      <c r="F462">
        <v>0.56399999999999995</v>
      </c>
      <c r="G462">
        <v>120.3</v>
      </c>
      <c r="H462">
        <v>646.29</v>
      </c>
      <c r="I462">
        <v>-0.26260382589293202</v>
      </c>
      <c r="J462">
        <v>-1.30702801736824</v>
      </c>
      <c r="K462">
        <v>1495</v>
      </c>
      <c r="L462">
        <v>1320</v>
      </c>
      <c r="M462">
        <v>0.98541625585506798</v>
      </c>
      <c r="N462">
        <v>2.58953065157116</v>
      </c>
      <c r="O462">
        <v>3.5749469074262299</v>
      </c>
    </row>
    <row r="463" spans="1:15" x14ac:dyDescent="0.45">
      <c r="A463">
        <v>2021</v>
      </c>
      <c r="B463" t="s">
        <v>68</v>
      </c>
      <c r="C463" t="str">
        <f>_xlfn.CONCAT(B463,A463)</f>
        <v>Memphis2021</v>
      </c>
      <c r="D463">
        <v>187.31</v>
      </c>
      <c r="E463">
        <v>-3.0455270546467701</v>
      </c>
      <c r="F463">
        <v>0.214230769230769</v>
      </c>
      <c r="G463">
        <v>144.9</v>
      </c>
      <c r="H463">
        <v>587.16999999999996</v>
      </c>
      <c r="J463">
        <v>0.49013550651308901</v>
      </c>
      <c r="K463">
        <v>1485</v>
      </c>
      <c r="L463">
        <v>1582</v>
      </c>
      <c r="M463">
        <v>0.407010385311671</v>
      </c>
      <c r="N463">
        <v>0.75030429406946797</v>
      </c>
      <c r="O463">
        <v>1.15731467938114</v>
      </c>
    </row>
    <row r="464" spans="1:15" x14ac:dyDescent="0.45">
      <c r="A464">
        <v>2021</v>
      </c>
      <c r="B464" t="s">
        <v>69</v>
      </c>
      <c r="C464" t="str">
        <f>_xlfn.CONCAT(B464,A464)</f>
        <v>Miami2021</v>
      </c>
      <c r="D464">
        <v>263.12</v>
      </c>
      <c r="E464">
        <v>2.87705381478755</v>
      </c>
      <c r="F464">
        <v>0.73583333333333301</v>
      </c>
      <c r="G464">
        <v>333.5</v>
      </c>
      <c r="H464">
        <v>822.41</v>
      </c>
      <c r="J464">
        <v>8.3323036107225104</v>
      </c>
      <c r="K464">
        <v>1606</v>
      </c>
      <c r="L464">
        <v>1660</v>
      </c>
      <c r="M464">
        <v>1.4272279061561299</v>
      </c>
      <c r="N464">
        <v>3.49309897022798</v>
      </c>
      <c r="O464">
        <v>4.9203268763841104</v>
      </c>
    </row>
    <row r="465" spans="1:15" x14ac:dyDescent="0.45">
      <c r="A465">
        <v>2021</v>
      </c>
      <c r="B465" t="s">
        <v>70</v>
      </c>
      <c r="C465" t="str">
        <f>_xlfn.CONCAT(B465,A465)</f>
        <v>Miami (OH)2021</v>
      </c>
      <c r="D465">
        <v>146.03</v>
      </c>
      <c r="E465">
        <v>-1.92343929827716</v>
      </c>
      <c r="F465">
        <v>-8.3000000000000004E-2</v>
      </c>
      <c r="G465">
        <v>55.6</v>
      </c>
      <c r="H465">
        <v>259.14</v>
      </c>
      <c r="K465">
        <v>1525</v>
      </c>
      <c r="L465">
        <v>1389</v>
      </c>
      <c r="M465">
        <v>-0.148517635535966</v>
      </c>
      <c r="N465">
        <v>-0.81265384214925895</v>
      </c>
      <c r="O465">
        <v>-0.96117147768522504</v>
      </c>
    </row>
    <row r="466" spans="1:15" x14ac:dyDescent="0.45">
      <c r="A466">
        <v>2021</v>
      </c>
      <c r="B466" t="s">
        <v>71</v>
      </c>
      <c r="C466" t="str">
        <f>_xlfn.CONCAT(B466,A466)</f>
        <v>Michigan2021</v>
      </c>
      <c r="D466">
        <v>268.77</v>
      </c>
      <c r="E466">
        <v>18.290987931159702</v>
      </c>
      <c r="F466">
        <v>0.26500000000000001</v>
      </c>
      <c r="G466">
        <v>95.6</v>
      </c>
      <c r="H466">
        <v>832.65</v>
      </c>
      <c r="I466">
        <v>-0.42602259819539601</v>
      </c>
      <c r="J466">
        <v>3.6760162988481699</v>
      </c>
      <c r="K466">
        <v>2022</v>
      </c>
      <c r="L466">
        <v>1636</v>
      </c>
      <c r="M466">
        <v>1.5032631124979201</v>
      </c>
      <c r="N466">
        <v>1.01726919311304</v>
      </c>
      <c r="O466">
        <v>2.5205323056109599</v>
      </c>
    </row>
    <row r="467" spans="1:15" x14ac:dyDescent="0.45">
      <c r="A467">
        <v>2021</v>
      </c>
      <c r="B467" t="s">
        <v>72</v>
      </c>
      <c r="C467" t="str">
        <f>_xlfn.CONCAT(B467,A467)</f>
        <v>Michigan State2021</v>
      </c>
      <c r="D467">
        <v>190.6</v>
      </c>
      <c r="E467">
        <v>11.133051549554301</v>
      </c>
      <c r="F467">
        <v>0.31738095238095199</v>
      </c>
      <c r="G467">
        <v>69.900000000000006</v>
      </c>
      <c r="H467">
        <v>673.43</v>
      </c>
      <c r="I467">
        <v>-3.2818505134793301</v>
      </c>
      <c r="K467">
        <v>1595</v>
      </c>
      <c r="L467">
        <v>1386</v>
      </c>
      <c r="M467">
        <v>0.45128575325228898</v>
      </c>
      <c r="N467">
        <v>1.29270916831672</v>
      </c>
      <c r="O467">
        <v>1.74399492156901</v>
      </c>
    </row>
    <row r="468" spans="1:15" x14ac:dyDescent="0.45">
      <c r="A468">
        <v>2021</v>
      </c>
      <c r="B468" t="s">
        <v>73</v>
      </c>
      <c r="C468" t="str">
        <f>_xlfn.CONCAT(B468,A468)</f>
        <v>Middle Tennessee2021</v>
      </c>
      <c r="D468">
        <v>107.22</v>
      </c>
      <c r="E468">
        <v>-8.2018880609257607</v>
      </c>
      <c r="F468">
        <v>0.27</v>
      </c>
      <c r="G468">
        <v>136.69999999999999</v>
      </c>
      <c r="H468">
        <v>405.4</v>
      </c>
      <c r="I468">
        <v>-9.9243085055034292</v>
      </c>
      <c r="K468">
        <v>1418</v>
      </c>
      <c r="L468">
        <v>1222</v>
      </c>
      <c r="M468">
        <v>-0.67080548653152805</v>
      </c>
      <c r="N468">
        <v>1.04356119074612</v>
      </c>
      <c r="O468">
        <v>0.37275570421459098</v>
      </c>
    </row>
    <row r="469" spans="1:15" x14ac:dyDescent="0.45">
      <c r="A469">
        <v>2021</v>
      </c>
      <c r="B469" t="s">
        <v>74</v>
      </c>
      <c r="C469" t="str">
        <f>_xlfn.CONCAT(B469,A469)</f>
        <v>Minnesota2021</v>
      </c>
      <c r="D469">
        <v>199.4</v>
      </c>
      <c r="E469">
        <v>6.8171161162208298</v>
      </c>
      <c r="F469">
        <v>0.52142857142857102</v>
      </c>
      <c r="G469">
        <v>183.9</v>
      </c>
      <c r="H469">
        <v>594.70000000000005</v>
      </c>
      <c r="I469">
        <v>8.0912974696498802E-2</v>
      </c>
      <c r="J469">
        <v>4.4112195586178</v>
      </c>
      <c r="K469">
        <v>1709</v>
      </c>
      <c r="L469">
        <v>1628</v>
      </c>
      <c r="M469">
        <v>0.56971226932445995</v>
      </c>
      <c r="N469">
        <v>2.3656730717238101</v>
      </c>
      <c r="O469">
        <v>2.9353853410482702</v>
      </c>
    </row>
    <row r="470" spans="1:15" x14ac:dyDescent="0.45">
      <c r="A470">
        <v>2021</v>
      </c>
      <c r="B470" t="s">
        <v>75</v>
      </c>
      <c r="C470" t="str">
        <f>_xlfn.CONCAT(B470,A470)</f>
        <v>Mississippi State2021</v>
      </c>
      <c r="D470">
        <v>210.6</v>
      </c>
      <c r="E470">
        <v>8.9431682253144302</v>
      </c>
      <c r="F470">
        <v>0.23465909090909101</v>
      </c>
      <c r="G470">
        <v>152.9</v>
      </c>
      <c r="H470">
        <v>739.3</v>
      </c>
      <c r="I470">
        <v>1.1844126281352401</v>
      </c>
      <c r="K470">
        <v>1530</v>
      </c>
      <c r="L470">
        <v>1519</v>
      </c>
      <c r="M470">
        <v>0.72043692614358601</v>
      </c>
      <c r="N470">
        <v>0.85772457111231004</v>
      </c>
      <c r="O470">
        <v>1.5781614972558999</v>
      </c>
    </row>
    <row r="471" spans="1:15" x14ac:dyDescent="0.45">
      <c r="A471">
        <v>2021</v>
      </c>
      <c r="B471" t="s">
        <v>76</v>
      </c>
      <c r="C471" t="str">
        <f>_xlfn.CONCAT(B471,A471)</f>
        <v>Missouri2021</v>
      </c>
      <c r="D471">
        <v>210.28</v>
      </c>
      <c r="E471">
        <v>-2.2330446313350798</v>
      </c>
      <c r="F471">
        <v>0.72276190476190505</v>
      </c>
      <c r="G471">
        <v>243.4</v>
      </c>
      <c r="H471">
        <v>627.24</v>
      </c>
      <c r="I471">
        <v>0.15276712908683401</v>
      </c>
      <c r="J471">
        <v>3.10419154124956</v>
      </c>
      <c r="K471">
        <v>1356</v>
      </c>
      <c r="L471">
        <v>1504</v>
      </c>
      <c r="M471">
        <v>0.71613050737732498</v>
      </c>
      <c r="N471">
        <v>3.4243641764157902</v>
      </c>
      <c r="O471">
        <v>4.1404946837931096</v>
      </c>
    </row>
    <row r="472" spans="1:15" x14ac:dyDescent="0.45">
      <c r="A472">
        <v>2021</v>
      </c>
      <c r="B472" t="s">
        <v>77</v>
      </c>
      <c r="C472" t="str">
        <f>_xlfn.CONCAT(B472,A472)</f>
        <v>Navy2021</v>
      </c>
      <c r="D472">
        <v>131.51</v>
      </c>
      <c r="E472">
        <v>-5.54587801424967</v>
      </c>
      <c r="F472">
        <v>0</v>
      </c>
      <c r="G472">
        <v>44.3</v>
      </c>
      <c r="H472">
        <v>266.19</v>
      </c>
      <c r="J472">
        <v>-7.4337218487818504</v>
      </c>
      <c r="K472">
        <v>1355</v>
      </c>
      <c r="L472">
        <v>1320</v>
      </c>
      <c r="M472">
        <v>-0.34392138705504799</v>
      </c>
      <c r="N472">
        <v>-0.37620668144014802</v>
      </c>
      <c r="O472">
        <v>-0.72012806849519595</v>
      </c>
    </row>
    <row r="473" spans="1:15" x14ac:dyDescent="0.45">
      <c r="A473">
        <v>2021</v>
      </c>
      <c r="B473" t="s">
        <v>78</v>
      </c>
      <c r="C473" t="str">
        <f>_xlfn.CONCAT(B473,A473)</f>
        <v>NC State2021</v>
      </c>
      <c r="D473">
        <v>202.42</v>
      </c>
      <c r="E473">
        <v>13.5258197508163</v>
      </c>
      <c r="F473">
        <v>0.46681818181818202</v>
      </c>
      <c r="G473">
        <v>264.7</v>
      </c>
      <c r="H473">
        <v>680.31</v>
      </c>
      <c r="J473">
        <v>1.22533876628272</v>
      </c>
      <c r="K473">
        <v>1699</v>
      </c>
      <c r="L473">
        <v>1440</v>
      </c>
      <c r="M473">
        <v>0.61035409643104499</v>
      </c>
      <c r="N473">
        <v>2.0785098248482301</v>
      </c>
      <c r="O473">
        <v>2.6888639212792702</v>
      </c>
    </row>
    <row r="474" spans="1:15" x14ac:dyDescent="0.45">
      <c r="A474">
        <v>2021</v>
      </c>
      <c r="B474" t="s">
        <v>79</v>
      </c>
      <c r="C474" t="str">
        <f>_xlfn.CONCAT(B474,A474)</f>
        <v>Nebraska2021</v>
      </c>
      <c r="D474">
        <v>216.5</v>
      </c>
      <c r="E474">
        <v>7.2596180048069803</v>
      </c>
      <c r="F474">
        <v>0.39822222222222198</v>
      </c>
      <c r="G474">
        <v>122.1</v>
      </c>
      <c r="H474">
        <v>733.39</v>
      </c>
      <c r="I474">
        <v>0.38750450653977397</v>
      </c>
      <c r="J474">
        <v>4.00277330319022</v>
      </c>
      <c r="K474">
        <v>1704</v>
      </c>
      <c r="L474">
        <v>1505</v>
      </c>
      <c r="M474">
        <v>0.79983652214651801</v>
      </c>
      <c r="N474">
        <v>1.7178048633810801</v>
      </c>
      <c r="O474">
        <v>2.5176413855275999</v>
      </c>
    </row>
    <row r="475" spans="1:15" x14ac:dyDescent="0.45">
      <c r="A475">
        <v>2021</v>
      </c>
      <c r="B475" t="s">
        <v>80</v>
      </c>
      <c r="C475" t="str">
        <f>_xlfn.CONCAT(B475,A475)</f>
        <v>Nevada2021</v>
      </c>
      <c r="D475">
        <v>146.32</v>
      </c>
      <c r="E475">
        <v>6.3066148098244597</v>
      </c>
      <c r="F475">
        <v>0</v>
      </c>
      <c r="G475">
        <v>354</v>
      </c>
      <c r="H475">
        <v>400.84</v>
      </c>
      <c r="I475">
        <v>1.563489743144</v>
      </c>
      <c r="J475">
        <v>-0.89858176194066297</v>
      </c>
      <c r="K475">
        <v>1597</v>
      </c>
      <c r="L475">
        <v>1482</v>
      </c>
      <c r="M475">
        <v>-0.144614943529043</v>
      </c>
      <c r="N475">
        <v>-0.37620668144014802</v>
      </c>
      <c r="O475">
        <v>-0.52082162496919004</v>
      </c>
    </row>
    <row r="476" spans="1:15" x14ac:dyDescent="0.45">
      <c r="A476">
        <v>2021</v>
      </c>
      <c r="B476" t="s">
        <v>81</v>
      </c>
      <c r="C476" t="str">
        <f>_xlfn.CONCAT(B476,A476)</f>
        <v>New Mexico2021</v>
      </c>
      <c r="D476">
        <v>140.75</v>
      </c>
      <c r="E476">
        <v>-15.1352466970169</v>
      </c>
      <c r="F476">
        <v>0</v>
      </c>
      <c r="G476">
        <v>89.5</v>
      </c>
      <c r="H476">
        <v>340.16</v>
      </c>
      <c r="I476">
        <v>-8.1085654578031008</v>
      </c>
      <c r="J476">
        <v>-9.2308853726631703</v>
      </c>
      <c r="K476">
        <v>1094</v>
      </c>
      <c r="L476">
        <v>1214</v>
      </c>
      <c r="M476">
        <v>-0.219573545179269</v>
      </c>
      <c r="N476">
        <v>-0.37620668144014802</v>
      </c>
      <c r="O476">
        <v>-0.59578022661941599</v>
      </c>
    </row>
    <row r="477" spans="1:15" x14ac:dyDescent="0.45">
      <c r="A477">
        <v>2021</v>
      </c>
      <c r="B477" t="s">
        <v>82</v>
      </c>
      <c r="C477" t="str">
        <f>_xlfn.CONCAT(B477,A477)</f>
        <v>New Mexico State2021</v>
      </c>
      <c r="D477">
        <v>126.9</v>
      </c>
      <c r="E477">
        <v>-20.5864011666485</v>
      </c>
      <c r="F477">
        <v>0.72</v>
      </c>
      <c r="H477">
        <v>143.36000000000001</v>
      </c>
      <c r="K477">
        <v>1027</v>
      </c>
      <c r="M477">
        <v>-0.405960732406492</v>
      </c>
      <c r="N477">
        <v>3.4098409777232299</v>
      </c>
      <c r="O477">
        <v>3.0038802453167399</v>
      </c>
    </row>
    <row r="478" spans="1:15" x14ac:dyDescent="0.45">
      <c r="A478">
        <v>2021</v>
      </c>
      <c r="B478" t="s">
        <v>83</v>
      </c>
      <c r="C478" t="str">
        <f>_xlfn.CONCAT(B478,A478)</f>
        <v>North Carolina2021</v>
      </c>
      <c r="D478">
        <v>253.91</v>
      </c>
      <c r="E478">
        <v>4.6559188348960197</v>
      </c>
      <c r="F478">
        <v>0.71761904761904804</v>
      </c>
      <c r="G478">
        <v>307.5</v>
      </c>
      <c r="H478">
        <v>740.19</v>
      </c>
      <c r="J478">
        <v>8.3323036107225104</v>
      </c>
      <c r="K478">
        <v>1583</v>
      </c>
      <c r="L478">
        <v>1837</v>
      </c>
      <c r="M478">
        <v>1.3032837910396899</v>
      </c>
      <c r="N478">
        <v>3.3973209788503298</v>
      </c>
      <c r="O478">
        <v>4.7006047698900204</v>
      </c>
    </row>
    <row r="479" spans="1:15" x14ac:dyDescent="0.45">
      <c r="A479">
        <v>2021</v>
      </c>
      <c r="B479" t="s">
        <v>84</v>
      </c>
      <c r="C479" t="str">
        <f>_xlfn.CONCAT(B479,A479)</f>
        <v>Northern Illinois2021</v>
      </c>
      <c r="D479">
        <v>142.59</v>
      </c>
      <c r="E479">
        <v>-5.98861906617672</v>
      </c>
      <c r="F479">
        <v>0.8</v>
      </c>
      <c r="G479">
        <v>74.900000000000006</v>
      </c>
      <c r="H479">
        <v>262.67</v>
      </c>
      <c r="K479">
        <v>1314</v>
      </c>
      <c r="L479">
        <v>1206</v>
      </c>
      <c r="M479">
        <v>-0.194811637273269</v>
      </c>
      <c r="N479">
        <v>3.8305129398524902</v>
      </c>
      <c r="O479">
        <v>3.63570130257922</v>
      </c>
    </row>
    <row r="480" spans="1:15" x14ac:dyDescent="0.45">
      <c r="A480">
        <v>2021</v>
      </c>
      <c r="B480" t="s">
        <v>85</v>
      </c>
      <c r="C480" t="str">
        <f>_xlfn.CONCAT(B480,A480)</f>
        <v>North Texas2021</v>
      </c>
      <c r="D480">
        <v>153.88999999999999</v>
      </c>
      <c r="E480">
        <v>-12.1288173054957</v>
      </c>
      <c r="F480">
        <v>-2.5741626794258399E-2</v>
      </c>
      <c r="G480">
        <v>231.4</v>
      </c>
      <c r="H480">
        <v>415.68</v>
      </c>
      <c r="I480">
        <v>-14.4497715779539</v>
      </c>
      <c r="J480">
        <v>-14.785754446478199</v>
      </c>
      <c r="K480">
        <v>1389</v>
      </c>
      <c r="L480">
        <v>1193</v>
      </c>
      <c r="M480">
        <v>-4.2741224589686801E-2</v>
      </c>
      <c r="N480">
        <v>-0.51156643958939696</v>
      </c>
      <c r="O480">
        <v>-0.55430766417908295</v>
      </c>
    </row>
    <row r="481" spans="1:15" x14ac:dyDescent="0.45">
      <c r="A481">
        <v>2021</v>
      </c>
      <c r="B481" t="s">
        <v>86</v>
      </c>
      <c r="C481" t="str">
        <f>_xlfn.CONCAT(B481,A481)</f>
        <v>Northwestern2021</v>
      </c>
      <c r="D481">
        <v>184.3</v>
      </c>
      <c r="E481">
        <v>-7.1568216252588996</v>
      </c>
      <c r="F481">
        <v>-6.7678571428571394E-2</v>
      </c>
      <c r="G481">
        <v>32.200000000000003</v>
      </c>
      <c r="H481">
        <v>629.84</v>
      </c>
      <c r="I481">
        <v>8.9141537575813192</v>
      </c>
      <c r="J481">
        <v>10.456224138945901</v>
      </c>
      <c r="K481">
        <v>1292</v>
      </c>
      <c r="L481">
        <v>1709</v>
      </c>
      <c r="M481">
        <v>0.36650313379152999</v>
      </c>
      <c r="N481">
        <v>-0.73208764940218196</v>
      </c>
      <c r="O481">
        <v>-0.36558451561065097</v>
      </c>
    </row>
    <row r="482" spans="1:15" x14ac:dyDescent="0.45">
      <c r="A482">
        <v>2021</v>
      </c>
      <c r="B482" t="s">
        <v>87</v>
      </c>
      <c r="C482" t="str">
        <f>_xlfn.CONCAT(B482,A482)</f>
        <v>Notre Dame2021</v>
      </c>
      <c r="D482">
        <v>269.14999999999998</v>
      </c>
      <c r="E482">
        <v>16.444035458331602</v>
      </c>
      <c r="F482">
        <v>0.139868421052632</v>
      </c>
      <c r="G482">
        <v>155.80000000000001</v>
      </c>
      <c r="H482">
        <v>866.21</v>
      </c>
      <c r="J482">
        <v>15.7660254595044</v>
      </c>
      <c r="K482">
        <v>1990</v>
      </c>
      <c r="L482">
        <v>1924</v>
      </c>
      <c r="M482">
        <v>1.5083769847828601</v>
      </c>
      <c r="N482">
        <v>0.35927735761150997</v>
      </c>
      <c r="O482">
        <v>1.8676543423943699</v>
      </c>
    </row>
    <row r="483" spans="1:15" x14ac:dyDescent="0.45">
      <c r="A483">
        <v>2021</v>
      </c>
      <c r="B483" t="s">
        <v>88</v>
      </c>
      <c r="C483" t="str">
        <f>_xlfn.CONCAT(B483,A483)</f>
        <v>Ohio2021</v>
      </c>
      <c r="D483">
        <v>137.6</v>
      </c>
      <c r="E483">
        <v>-13.8111637619329</v>
      </c>
      <c r="F483">
        <v>0</v>
      </c>
      <c r="G483">
        <v>63.9</v>
      </c>
      <c r="H483">
        <v>304.79000000000002</v>
      </c>
      <c r="J483">
        <v>-2.7774345369075002</v>
      </c>
      <c r="K483">
        <v>1303</v>
      </c>
      <c r="L483">
        <v>1596</v>
      </c>
      <c r="M483">
        <v>-0.26196485490964799</v>
      </c>
      <c r="N483">
        <v>-0.37620668144014802</v>
      </c>
      <c r="O483">
        <v>-0.63817153634979595</v>
      </c>
    </row>
    <row r="484" spans="1:15" x14ac:dyDescent="0.45">
      <c r="A484">
        <v>2021</v>
      </c>
      <c r="B484" t="s">
        <v>89</v>
      </c>
      <c r="C484" t="str">
        <f>_xlfn.CONCAT(B484,A484)</f>
        <v>Ohio State2021</v>
      </c>
      <c r="D484">
        <v>309.49</v>
      </c>
      <c r="E484">
        <v>20.994612940279101</v>
      </c>
      <c r="F484">
        <v>-0.51600000000000001</v>
      </c>
      <c r="G484">
        <v>174.5</v>
      </c>
      <c r="H484">
        <v>976.48</v>
      </c>
      <c r="I484">
        <v>15.764723502605801</v>
      </c>
      <c r="J484">
        <v>22.5462332996021</v>
      </c>
      <c r="K484">
        <v>2149</v>
      </c>
      <c r="L484">
        <v>2108</v>
      </c>
      <c r="M484">
        <v>2.0512549005045999</v>
      </c>
      <c r="N484">
        <v>-3.0895408371738999</v>
      </c>
      <c r="O484">
        <v>-1.0382859366693</v>
      </c>
    </row>
    <row r="485" spans="1:15" x14ac:dyDescent="0.45">
      <c r="A485">
        <v>2021</v>
      </c>
      <c r="B485" t="s">
        <v>90</v>
      </c>
      <c r="C485" t="str">
        <f>_xlfn.CONCAT(B485,A485)</f>
        <v>Oklahoma2021</v>
      </c>
      <c r="D485">
        <v>267.92</v>
      </c>
      <c r="E485">
        <v>9.5096529397378209</v>
      </c>
      <c r="F485">
        <v>0.291473684210526</v>
      </c>
      <c r="G485">
        <v>347.8</v>
      </c>
      <c r="H485">
        <v>866.36</v>
      </c>
      <c r="I485">
        <v>14.732152063812</v>
      </c>
      <c r="J485">
        <v>19.850488013780101</v>
      </c>
      <c r="K485">
        <v>1874</v>
      </c>
      <c r="L485">
        <v>2062</v>
      </c>
      <c r="M485">
        <v>1.49182418765004</v>
      </c>
      <c r="N485">
        <v>1.1564784016334499</v>
      </c>
      <c r="O485">
        <v>2.6483025892834902</v>
      </c>
    </row>
    <row r="486" spans="1:15" x14ac:dyDescent="0.45">
      <c r="A486">
        <v>2021</v>
      </c>
      <c r="B486" t="s">
        <v>91</v>
      </c>
      <c r="C486" t="str">
        <f>_xlfn.CONCAT(B486,A486)</f>
        <v>Oklahoma State2021</v>
      </c>
      <c r="D486">
        <v>196.26</v>
      </c>
      <c r="E486">
        <v>16.473561432424901</v>
      </c>
      <c r="F486">
        <v>0.24675</v>
      </c>
      <c r="G486">
        <v>149.69999999999999</v>
      </c>
      <c r="H486">
        <v>639.23</v>
      </c>
      <c r="I486">
        <v>6.9892644542581204</v>
      </c>
      <c r="K486">
        <v>1913</v>
      </c>
      <c r="L486">
        <v>1742</v>
      </c>
      <c r="M486">
        <v>0.52745553518052601</v>
      </c>
      <c r="N486">
        <v>0.92130340175230097</v>
      </c>
      <c r="O486">
        <v>1.44875893693283</v>
      </c>
    </row>
    <row r="487" spans="1:15" x14ac:dyDescent="0.45">
      <c r="A487">
        <v>2021</v>
      </c>
      <c r="B487" t="s">
        <v>92</v>
      </c>
      <c r="C487" t="str">
        <f>_xlfn.CONCAT(B487,A487)</f>
        <v>Old Dominion2021</v>
      </c>
      <c r="D487">
        <v>135.74</v>
      </c>
      <c r="E487">
        <v>-9.2257533887681795</v>
      </c>
      <c r="F487">
        <v>4.8571428571428599E-2</v>
      </c>
      <c r="H487">
        <v>350.91</v>
      </c>
      <c r="K487">
        <v>1335</v>
      </c>
      <c r="M487">
        <v>-0.28699591398853802</v>
      </c>
      <c r="N487">
        <v>-0.120798704433094</v>
      </c>
      <c r="O487">
        <v>-0.407794618421633</v>
      </c>
    </row>
    <row r="488" spans="1:15" x14ac:dyDescent="0.45">
      <c r="A488">
        <v>2021</v>
      </c>
      <c r="B488" t="s">
        <v>93</v>
      </c>
      <c r="C488" t="str">
        <f>_xlfn.CONCAT(B488,A488)</f>
        <v>Ole Miss2021</v>
      </c>
      <c r="D488">
        <v>234.56</v>
      </c>
      <c r="E488">
        <v>12.3619755603622</v>
      </c>
      <c r="F488">
        <v>0.29111111111111099</v>
      </c>
      <c r="G488">
        <v>331.6</v>
      </c>
      <c r="H488">
        <v>702.2</v>
      </c>
      <c r="I488">
        <v>4.4326877447186703</v>
      </c>
      <c r="J488">
        <v>5.30980132055846</v>
      </c>
      <c r="K488">
        <v>1737</v>
      </c>
      <c r="L488">
        <v>1614</v>
      </c>
      <c r="M488">
        <v>1.0428800312673601</v>
      </c>
      <c r="N488">
        <v>1.15457184741912</v>
      </c>
      <c r="O488">
        <v>2.1974518786864801</v>
      </c>
    </row>
    <row r="489" spans="1:15" x14ac:dyDescent="0.45">
      <c r="A489">
        <v>2021</v>
      </c>
      <c r="B489" t="s">
        <v>94</v>
      </c>
      <c r="C489" t="str">
        <f>_xlfn.CONCAT(B489,A489)</f>
        <v>Oregon2021</v>
      </c>
      <c r="D489">
        <v>287.38</v>
      </c>
      <c r="E489">
        <v>9.8948973054651503</v>
      </c>
      <c r="F489">
        <v>-0.211666666666667</v>
      </c>
      <c r="G489">
        <v>144.5</v>
      </c>
      <c r="H489">
        <v>816.74</v>
      </c>
      <c r="J489">
        <v>11.681562905228599</v>
      </c>
      <c r="K489">
        <v>1611</v>
      </c>
      <c r="L489">
        <v>1797</v>
      </c>
      <c r="M489">
        <v>1.7537082788732701</v>
      </c>
      <c r="N489">
        <v>-1.4892345812404899</v>
      </c>
      <c r="O489">
        <v>0.264473697632783</v>
      </c>
    </row>
    <row r="490" spans="1:15" x14ac:dyDescent="0.45">
      <c r="A490">
        <v>2021</v>
      </c>
      <c r="B490" t="s">
        <v>95</v>
      </c>
      <c r="C490" t="str">
        <f>_xlfn.CONCAT(B490,A490)</f>
        <v>Oregon State2021</v>
      </c>
      <c r="D490">
        <v>131.44999999999999</v>
      </c>
      <c r="E490">
        <v>7.5371032702946099</v>
      </c>
      <c r="F490">
        <v>0.538333333333333</v>
      </c>
      <c r="G490">
        <v>166.6</v>
      </c>
      <c r="H490">
        <v>616.25</v>
      </c>
      <c r="K490">
        <v>1567</v>
      </c>
      <c r="L490">
        <v>1423</v>
      </c>
      <c r="M490">
        <v>-0.344728840573722</v>
      </c>
      <c r="N490">
        <v>2.4545650637213599</v>
      </c>
      <c r="O490">
        <v>2.10983622314764</v>
      </c>
    </row>
    <row r="491" spans="1:15" x14ac:dyDescent="0.45">
      <c r="A491">
        <v>2021</v>
      </c>
      <c r="B491" t="s">
        <v>96</v>
      </c>
      <c r="C491" t="str">
        <f>_xlfn.CONCAT(B491,A491)</f>
        <v>Penn State2021</v>
      </c>
      <c r="D491">
        <v>216.43</v>
      </c>
      <c r="E491">
        <v>13.9914405455409</v>
      </c>
      <c r="F491">
        <v>0.32119047619047603</v>
      </c>
      <c r="G491">
        <v>252</v>
      </c>
      <c r="H491">
        <v>850.7</v>
      </c>
      <c r="I491">
        <v>3.8783442962184802</v>
      </c>
      <c r="J491">
        <v>9.72102087917626</v>
      </c>
      <c r="K491">
        <v>1755</v>
      </c>
      <c r="L491">
        <v>1752</v>
      </c>
      <c r="M491">
        <v>0.79889449304139903</v>
      </c>
      <c r="N491">
        <v>1.3127411665133599</v>
      </c>
      <c r="O491">
        <v>2.1116356595547501</v>
      </c>
    </row>
    <row r="492" spans="1:15" x14ac:dyDescent="0.45">
      <c r="A492">
        <v>2021</v>
      </c>
      <c r="B492" t="s">
        <v>97</v>
      </c>
      <c r="C492" t="str">
        <f>_xlfn.CONCAT(B492,A492)</f>
        <v>Pittsburgh2021</v>
      </c>
      <c r="D492">
        <v>210.45</v>
      </c>
      <c r="E492">
        <v>10.788339201565901</v>
      </c>
      <c r="F492">
        <v>0.20250000000000001</v>
      </c>
      <c r="G492">
        <v>244.8</v>
      </c>
      <c r="H492">
        <v>653.04999999999995</v>
      </c>
      <c r="K492">
        <v>1751</v>
      </c>
      <c r="L492">
        <v>1564</v>
      </c>
      <c r="M492">
        <v>0.71841829234690102</v>
      </c>
      <c r="N492">
        <v>0.688619222699552</v>
      </c>
      <c r="O492">
        <v>1.40703751504645</v>
      </c>
    </row>
    <row r="493" spans="1:15" x14ac:dyDescent="0.45">
      <c r="A493">
        <v>2021</v>
      </c>
      <c r="B493" t="s">
        <v>98</v>
      </c>
      <c r="C493" t="str">
        <f>_xlfn.CONCAT(B493,A493)</f>
        <v>Purdue2021</v>
      </c>
      <c r="D493">
        <v>159.72</v>
      </c>
      <c r="E493">
        <v>7.8906900564197997</v>
      </c>
      <c r="F493">
        <v>9.8750000000000004E-2</v>
      </c>
      <c r="G493">
        <v>181</v>
      </c>
      <c r="H493">
        <v>644.03</v>
      </c>
      <c r="I493">
        <v>-0.27432500187612402</v>
      </c>
      <c r="J493">
        <v>3.10419154124956</v>
      </c>
      <c r="K493">
        <v>1703</v>
      </c>
      <c r="L493">
        <v>1455</v>
      </c>
      <c r="M493">
        <v>3.5716342308126398E-2</v>
      </c>
      <c r="N493">
        <v>0.143060271813163</v>
      </c>
      <c r="O493">
        <v>0.17877661412128901</v>
      </c>
    </row>
    <row r="494" spans="1:15" x14ac:dyDescent="0.45">
      <c r="A494">
        <v>2021</v>
      </c>
      <c r="B494" t="s">
        <v>99</v>
      </c>
      <c r="C494" t="str">
        <f>_xlfn.CONCAT(B494,A494)</f>
        <v>Rice2021</v>
      </c>
      <c r="D494">
        <v>141.38999999999999</v>
      </c>
      <c r="E494">
        <v>-15.6228631861716</v>
      </c>
      <c r="F494">
        <v>0.102666666666667</v>
      </c>
      <c r="G494">
        <v>53.3</v>
      </c>
      <c r="H494">
        <v>358.95</v>
      </c>
      <c r="I494">
        <v>-2.1637978315621602</v>
      </c>
      <c r="J494">
        <v>-5.4731798227294899</v>
      </c>
      <c r="K494">
        <v>1118</v>
      </c>
      <c r="L494">
        <v>1421</v>
      </c>
      <c r="M494">
        <v>-0.21096070764674699</v>
      </c>
      <c r="N494">
        <v>0.16365566995907499</v>
      </c>
      <c r="O494">
        <v>-4.7305037687672698E-2</v>
      </c>
    </row>
    <row r="495" spans="1:15" x14ac:dyDescent="0.45">
      <c r="A495">
        <v>2021</v>
      </c>
      <c r="B495" t="s">
        <v>100</v>
      </c>
      <c r="C495" t="str">
        <f>_xlfn.CONCAT(B495,A495)</f>
        <v>Rutgers2021</v>
      </c>
      <c r="D495">
        <v>191.67</v>
      </c>
      <c r="E495">
        <v>0.38410213929342901</v>
      </c>
      <c r="F495">
        <v>0.46714285714285703</v>
      </c>
      <c r="G495">
        <v>142.69999999999999</v>
      </c>
      <c r="H495">
        <v>588.55999999999995</v>
      </c>
      <c r="I495">
        <v>-1.9474841157309699</v>
      </c>
      <c r="J495">
        <v>-0.24506775325654401</v>
      </c>
      <c r="K495">
        <v>1298</v>
      </c>
      <c r="L495">
        <v>1339</v>
      </c>
      <c r="M495">
        <v>0.46568534100197301</v>
      </c>
      <c r="N495">
        <v>2.0802170974218099</v>
      </c>
      <c r="O495">
        <v>2.5459024384237798</v>
      </c>
    </row>
    <row r="496" spans="1:15" x14ac:dyDescent="0.45">
      <c r="A496">
        <v>2021</v>
      </c>
      <c r="B496" t="s">
        <v>162</v>
      </c>
      <c r="C496" t="str">
        <f>_xlfn.CONCAT(B496,A496)</f>
        <v>Sam Houston State2021</v>
      </c>
      <c r="D496">
        <v>13.67</v>
      </c>
      <c r="F496">
        <v>0</v>
      </c>
      <c r="H496">
        <v>81.650000000000006</v>
      </c>
      <c r="M496">
        <v>-1.92976009773057</v>
      </c>
      <c r="N496">
        <v>-0.37620668144014802</v>
      </c>
      <c r="O496">
        <v>-2.3059667791707201</v>
      </c>
    </row>
    <row r="497" spans="1:15" x14ac:dyDescent="0.45">
      <c r="A497">
        <v>2021</v>
      </c>
      <c r="B497" t="s">
        <v>101</v>
      </c>
      <c r="C497" t="str">
        <f>_xlfn.CONCAT(B497,A497)</f>
        <v>San Diego State2021</v>
      </c>
      <c r="D497">
        <v>169.98</v>
      </c>
      <c r="E497">
        <v>5.2087769394203898</v>
      </c>
      <c r="F497">
        <v>0.40500000000000003</v>
      </c>
      <c r="G497">
        <v>116.8</v>
      </c>
      <c r="H497">
        <v>454.6</v>
      </c>
      <c r="I497">
        <v>2.0716097295405498</v>
      </c>
      <c r="K497">
        <v>1553</v>
      </c>
      <c r="L497">
        <v>1617</v>
      </c>
      <c r="M497">
        <v>0.173790894001362</v>
      </c>
      <c r="N497">
        <v>1.7534451268392499</v>
      </c>
      <c r="O497">
        <v>1.9272360208406101</v>
      </c>
    </row>
    <row r="498" spans="1:15" x14ac:dyDescent="0.45">
      <c r="A498">
        <v>2021</v>
      </c>
      <c r="B498" t="s">
        <v>102</v>
      </c>
      <c r="C498" t="str">
        <f>_xlfn.CONCAT(B498,A498)</f>
        <v>San José State2021</v>
      </c>
      <c r="D498">
        <v>112.81</v>
      </c>
      <c r="E498">
        <v>-9.9426068683583804</v>
      </c>
      <c r="F498">
        <v>0</v>
      </c>
      <c r="G498">
        <v>194.7</v>
      </c>
      <c r="H498">
        <v>397.99</v>
      </c>
      <c r="I498">
        <v>6.2489373562261497</v>
      </c>
      <c r="J498">
        <v>-0.16337850217103</v>
      </c>
      <c r="K498">
        <v>1258</v>
      </c>
      <c r="L498">
        <v>1519</v>
      </c>
      <c r="M498">
        <v>-0.59557773370841005</v>
      </c>
      <c r="N498">
        <v>-0.37620668144014802</v>
      </c>
      <c r="O498">
        <v>-0.97178441514855796</v>
      </c>
    </row>
    <row r="499" spans="1:15" x14ac:dyDescent="0.45">
      <c r="A499">
        <v>2021</v>
      </c>
      <c r="B499" t="s">
        <v>103</v>
      </c>
      <c r="C499" t="str">
        <f>_xlfn.CONCAT(B499,A499)</f>
        <v>SMU2021</v>
      </c>
      <c r="D499">
        <v>181.61</v>
      </c>
      <c r="E499">
        <v>6.1364131357509102</v>
      </c>
      <c r="F499">
        <v>0.36357142857142899</v>
      </c>
      <c r="G499">
        <v>182</v>
      </c>
      <c r="H499">
        <v>604.59</v>
      </c>
      <c r="J499">
        <v>0.73520325976963297</v>
      </c>
      <c r="K499">
        <v>1611</v>
      </c>
      <c r="L499">
        <v>1531</v>
      </c>
      <c r="M499">
        <v>0.33030230103765101</v>
      </c>
      <c r="N499">
        <v>1.53559714645088</v>
      </c>
      <c r="O499">
        <v>1.86589944748853</v>
      </c>
    </row>
    <row r="500" spans="1:15" x14ac:dyDescent="0.45">
      <c r="A500">
        <v>2021</v>
      </c>
      <c r="B500" t="s">
        <v>104</v>
      </c>
      <c r="C500" t="str">
        <f>_xlfn.CONCAT(B500,A500)</f>
        <v>South Alabama2021</v>
      </c>
      <c r="D500">
        <v>107.68</v>
      </c>
      <c r="E500">
        <v>-8.5793493315739706</v>
      </c>
      <c r="F500">
        <v>0.12538461538461501</v>
      </c>
      <c r="G500">
        <v>211.7</v>
      </c>
      <c r="H500">
        <v>265.69</v>
      </c>
      <c r="I500">
        <v>-6.21570743298581</v>
      </c>
      <c r="J500">
        <v>-10.7829811432879</v>
      </c>
      <c r="K500">
        <v>1277</v>
      </c>
      <c r="L500">
        <v>1149</v>
      </c>
      <c r="M500">
        <v>-0.66461500955502795</v>
      </c>
      <c r="N500">
        <v>0.283115720743218</v>
      </c>
      <c r="O500">
        <v>-0.38149928881181</v>
      </c>
    </row>
    <row r="501" spans="1:15" x14ac:dyDescent="0.45">
      <c r="A501">
        <v>2021</v>
      </c>
      <c r="B501" t="s">
        <v>105</v>
      </c>
      <c r="C501" t="str">
        <f>_xlfn.CONCAT(B501,A501)</f>
        <v>South Carolina2021</v>
      </c>
      <c r="D501">
        <v>157.05000000000001</v>
      </c>
      <c r="E501">
        <v>3.3813056364994799E-2</v>
      </c>
      <c r="F501">
        <v>0.34708333333333302</v>
      </c>
      <c r="G501">
        <v>159</v>
      </c>
      <c r="H501">
        <v>771.64</v>
      </c>
      <c r="I501">
        <v>-3.9105432708917598</v>
      </c>
      <c r="J501">
        <v>-1.3887172684537501</v>
      </c>
      <c r="K501">
        <v>1480</v>
      </c>
      <c r="L501">
        <v>1335</v>
      </c>
      <c r="M501">
        <v>-2.15339272861542E-4</v>
      </c>
      <c r="N501">
        <v>1.4488961542560901</v>
      </c>
      <c r="O501">
        <v>1.44868081498322</v>
      </c>
    </row>
    <row r="502" spans="1:15" x14ac:dyDescent="0.45">
      <c r="A502">
        <v>2021</v>
      </c>
      <c r="B502" t="s">
        <v>106</v>
      </c>
      <c r="C502" t="str">
        <f>_xlfn.CONCAT(B502,A502)</f>
        <v>Southern Mississippi2021</v>
      </c>
      <c r="D502">
        <v>104.36</v>
      </c>
      <c r="E502">
        <v>-19.064840383113602</v>
      </c>
      <c r="F502">
        <v>0.14599999999999999</v>
      </c>
      <c r="G502">
        <v>112.5</v>
      </c>
      <c r="H502">
        <v>401.05</v>
      </c>
      <c r="I502">
        <v>-10.915143134912499</v>
      </c>
      <c r="K502">
        <v>1150</v>
      </c>
      <c r="L502">
        <v>1290</v>
      </c>
      <c r="M502">
        <v>-0.70929410425498296</v>
      </c>
      <c r="N502">
        <v>0.39151964944575901</v>
      </c>
      <c r="O502">
        <v>-0.31777445480922401</v>
      </c>
    </row>
    <row r="503" spans="1:15" x14ac:dyDescent="0.45">
      <c r="A503">
        <v>2021</v>
      </c>
      <c r="B503" t="s">
        <v>107</v>
      </c>
      <c r="C503" t="str">
        <f>_xlfn.CONCAT(B503,A503)</f>
        <v>South Florida2021</v>
      </c>
      <c r="D503">
        <v>167.63</v>
      </c>
      <c r="E503">
        <v>-10.5136226153229</v>
      </c>
      <c r="F503">
        <v>0.11494117647058801</v>
      </c>
      <c r="G503">
        <v>57.4</v>
      </c>
      <c r="H503">
        <v>538.17999999999995</v>
      </c>
      <c r="J503">
        <v>-9.5576423770052301</v>
      </c>
      <c r="K503">
        <v>1176</v>
      </c>
      <c r="L503">
        <v>1126</v>
      </c>
      <c r="M503">
        <v>0.142165631186634</v>
      </c>
      <c r="N503">
        <v>0.228199946501457</v>
      </c>
      <c r="O503">
        <v>0.37036557768809097</v>
      </c>
    </row>
    <row r="504" spans="1:15" x14ac:dyDescent="0.45">
      <c r="A504">
        <v>2021</v>
      </c>
      <c r="B504" t="s">
        <v>108</v>
      </c>
      <c r="C504" t="str">
        <f>_xlfn.CONCAT(B504,A504)</f>
        <v>Stanford2021</v>
      </c>
      <c r="D504">
        <v>183.58</v>
      </c>
      <c r="E504">
        <v>-2.6567038080938499</v>
      </c>
      <c r="F504">
        <v>0</v>
      </c>
      <c r="G504">
        <v>100.5</v>
      </c>
      <c r="H504">
        <v>801.6</v>
      </c>
      <c r="J504">
        <v>5.5548690738150004</v>
      </c>
      <c r="K504">
        <v>1283</v>
      </c>
      <c r="L504">
        <v>1486</v>
      </c>
      <c r="M504">
        <v>0.35681369156744402</v>
      </c>
      <c r="N504">
        <v>-0.37620668144014802</v>
      </c>
      <c r="O504">
        <v>-1.9392989872703801E-2</v>
      </c>
    </row>
    <row r="505" spans="1:15" x14ac:dyDescent="0.45">
      <c r="A505">
        <v>2021</v>
      </c>
      <c r="B505" t="s">
        <v>109</v>
      </c>
      <c r="C505" t="str">
        <f>_xlfn.CONCAT(B505,A505)</f>
        <v>Syracuse2021</v>
      </c>
      <c r="D505">
        <v>176.5</v>
      </c>
      <c r="E505">
        <v>1.08712868672734</v>
      </c>
      <c r="F505">
        <v>0.21666666666666701</v>
      </c>
      <c r="G505">
        <v>74.7</v>
      </c>
      <c r="H505">
        <v>578.28</v>
      </c>
      <c r="J505">
        <v>-6.9435863422687598</v>
      </c>
      <c r="K505">
        <v>1358</v>
      </c>
      <c r="L505">
        <v>1287</v>
      </c>
      <c r="M505">
        <v>0.26153417636392501</v>
      </c>
      <c r="N505">
        <v>0.76311321599327597</v>
      </c>
      <c r="O505">
        <v>1.0246473923571999</v>
      </c>
    </row>
    <row r="506" spans="1:15" x14ac:dyDescent="0.45">
      <c r="A506">
        <v>2021</v>
      </c>
      <c r="B506" t="s">
        <v>110</v>
      </c>
      <c r="C506" t="str">
        <f>_xlfn.CONCAT(B506,A506)</f>
        <v>TCU2021</v>
      </c>
      <c r="D506">
        <v>171.83</v>
      </c>
      <c r="E506">
        <v>-2.8157627146307802</v>
      </c>
      <c r="F506">
        <v>0.49144927536231903</v>
      </c>
      <c r="G506">
        <v>204.4</v>
      </c>
      <c r="H506">
        <v>712.31</v>
      </c>
      <c r="I506">
        <v>5.6554214109300096</v>
      </c>
      <c r="J506">
        <v>9.9660886324328004</v>
      </c>
      <c r="K506">
        <v>1405</v>
      </c>
      <c r="L506">
        <v>1719</v>
      </c>
      <c r="M506">
        <v>0.19868737749380699</v>
      </c>
      <c r="N506">
        <v>2.2080299554807499</v>
      </c>
      <c r="O506">
        <v>2.4067173329745599</v>
      </c>
    </row>
    <row r="507" spans="1:15" x14ac:dyDescent="0.45">
      <c r="A507">
        <v>2021</v>
      </c>
      <c r="B507" t="s">
        <v>111</v>
      </c>
      <c r="C507" t="str">
        <f>_xlfn.CONCAT(B507,A507)</f>
        <v>Temple2021</v>
      </c>
      <c r="D507">
        <v>132.83000000000001</v>
      </c>
      <c r="E507">
        <v>-19.680981244810901</v>
      </c>
      <c r="F507">
        <v>-2.54545454545455E-2</v>
      </c>
      <c r="G507">
        <v>62.8</v>
      </c>
      <c r="H507">
        <v>482.14</v>
      </c>
      <c r="J507">
        <v>-10.6196026411169</v>
      </c>
      <c r="K507">
        <v>902</v>
      </c>
      <c r="L507">
        <v>1206</v>
      </c>
      <c r="M507">
        <v>-0.32615740964422202</v>
      </c>
      <c r="N507">
        <v>-0.51005685120855004</v>
      </c>
      <c r="O507">
        <v>-0.83621426085277195</v>
      </c>
    </row>
    <row r="508" spans="1:15" x14ac:dyDescent="0.45">
      <c r="A508">
        <v>2021</v>
      </c>
      <c r="B508" t="s">
        <v>112</v>
      </c>
      <c r="C508" t="str">
        <f>_xlfn.CONCAT(B508,A508)</f>
        <v>Tennessee2021</v>
      </c>
      <c r="D508">
        <v>240.4</v>
      </c>
      <c r="E508">
        <v>7.9756937276092401</v>
      </c>
      <c r="F508">
        <v>0.11086486486486501</v>
      </c>
      <c r="G508">
        <v>76</v>
      </c>
      <c r="H508">
        <v>844.16</v>
      </c>
      <c r="I508">
        <v>-0.223313349416847</v>
      </c>
      <c r="J508">
        <v>2.45067753256544</v>
      </c>
      <c r="K508">
        <v>1711</v>
      </c>
      <c r="L508">
        <v>1484</v>
      </c>
      <c r="M508">
        <v>1.12147217375162</v>
      </c>
      <c r="N508">
        <v>0.206765071483582</v>
      </c>
      <c r="O508">
        <v>1.3282372452352</v>
      </c>
    </row>
    <row r="509" spans="1:15" x14ac:dyDescent="0.45">
      <c r="A509">
        <v>2021</v>
      </c>
      <c r="B509" t="s">
        <v>113</v>
      </c>
      <c r="C509" t="str">
        <f>_xlfn.CONCAT(B509,A509)</f>
        <v>Texas2021</v>
      </c>
      <c r="D509">
        <v>237.09</v>
      </c>
      <c r="E509">
        <v>3.88870869892768</v>
      </c>
      <c r="F509">
        <v>-6.8749999999999601E-3</v>
      </c>
      <c r="G509">
        <v>160</v>
      </c>
      <c r="H509">
        <v>892.91</v>
      </c>
      <c r="I509">
        <v>9.69308718967498</v>
      </c>
      <c r="J509">
        <v>15.9294039616754</v>
      </c>
      <c r="K509">
        <v>1700</v>
      </c>
      <c r="L509">
        <v>1900</v>
      </c>
      <c r="M509">
        <v>1.0769276546381099</v>
      </c>
      <c r="N509">
        <v>-0.41235817818563097</v>
      </c>
      <c r="O509">
        <v>0.66456947645247699</v>
      </c>
    </row>
    <row r="510" spans="1:15" x14ac:dyDescent="0.45">
      <c r="A510">
        <v>2021</v>
      </c>
      <c r="B510" t="s">
        <v>114</v>
      </c>
      <c r="C510" t="str">
        <f>_xlfn.CONCAT(B510,A510)</f>
        <v>Texas A&amp;M2021</v>
      </c>
      <c r="D510">
        <v>285.35000000000002</v>
      </c>
      <c r="E510">
        <v>12.1923011405102</v>
      </c>
      <c r="F510">
        <v>0.60052631578947402</v>
      </c>
      <c r="G510">
        <v>241.7</v>
      </c>
      <c r="H510">
        <v>875.1</v>
      </c>
      <c r="I510">
        <v>10.408155661284001</v>
      </c>
      <c r="J510">
        <v>14.867443697563701</v>
      </c>
      <c r="K510">
        <v>1813</v>
      </c>
      <c r="L510">
        <v>1867</v>
      </c>
      <c r="M510">
        <v>1.7263894348248101</v>
      </c>
      <c r="N510">
        <v>2.7816006132275501</v>
      </c>
      <c r="O510">
        <v>4.5079900480523598</v>
      </c>
    </row>
    <row r="511" spans="1:15" x14ac:dyDescent="0.45">
      <c r="A511">
        <v>2021</v>
      </c>
      <c r="B511" t="s">
        <v>115</v>
      </c>
      <c r="C511" t="str">
        <f>_xlfn.CONCAT(B511,A511)</f>
        <v>Texas State2021</v>
      </c>
      <c r="D511">
        <v>9.4600000000000009</v>
      </c>
      <c r="E511">
        <v>-15.6185679404539</v>
      </c>
      <c r="F511">
        <v>8.5263157894736805E-2</v>
      </c>
      <c r="G511">
        <v>253.5</v>
      </c>
      <c r="H511">
        <v>382.6</v>
      </c>
      <c r="I511">
        <v>-6.1230647922254899</v>
      </c>
      <c r="K511">
        <v>1155</v>
      </c>
      <c r="L511">
        <v>1154</v>
      </c>
      <c r="M511">
        <v>-1.98641641962419</v>
      </c>
      <c r="N511">
        <v>7.2141067671304807E-2</v>
      </c>
      <c r="O511">
        <v>-1.9142753519528799</v>
      </c>
    </row>
    <row r="512" spans="1:15" x14ac:dyDescent="0.45">
      <c r="A512">
        <v>2021</v>
      </c>
      <c r="B512" t="s">
        <v>116</v>
      </c>
      <c r="C512" t="str">
        <f>_xlfn.CONCAT(B512,A512)</f>
        <v>Texas Tech2021</v>
      </c>
      <c r="D512">
        <v>167.13</v>
      </c>
      <c r="E512">
        <v>-1.6785508594084599</v>
      </c>
      <c r="F512">
        <v>0.29710227272727302</v>
      </c>
      <c r="G512">
        <v>197.5</v>
      </c>
      <c r="H512">
        <v>619.6</v>
      </c>
      <c r="I512">
        <v>-1.0446501143521101</v>
      </c>
      <c r="J512">
        <v>0.32675700434205901</v>
      </c>
      <c r="K512">
        <v>1554</v>
      </c>
      <c r="L512">
        <v>1432</v>
      </c>
      <c r="M512">
        <v>0.135436851864352</v>
      </c>
      <c r="N512">
        <v>1.18607576882542</v>
      </c>
      <c r="O512">
        <v>1.32151262068977</v>
      </c>
    </row>
    <row r="513" spans="1:15" x14ac:dyDescent="0.45">
      <c r="A513">
        <v>2021</v>
      </c>
      <c r="B513" t="s">
        <v>117</v>
      </c>
      <c r="C513" t="str">
        <f>_xlfn.CONCAT(B513,A513)</f>
        <v>Toledo2021</v>
      </c>
      <c r="D513">
        <v>163.18</v>
      </c>
      <c r="E513">
        <v>0.41971180494954302</v>
      </c>
      <c r="F513">
        <v>0.16</v>
      </c>
      <c r="G513">
        <v>202.3</v>
      </c>
      <c r="H513">
        <v>391.54</v>
      </c>
      <c r="J513">
        <v>-1.7971635238813299</v>
      </c>
      <c r="K513">
        <v>1552</v>
      </c>
      <c r="L513">
        <v>1415</v>
      </c>
      <c r="M513">
        <v>8.2279495218320897E-2</v>
      </c>
      <c r="N513">
        <v>0.46513724281837998</v>
      </c>
      <c r="O513">
        <v>0.54741673803670099</v>
      </c>
    </row>
    <row r="514" spans="1:15" x14ac:dyDescent="0.45">
      <c r="A514">
        <v>2021</v>
      </c>
      <c r="B514" t="s">
        <v>118</v>
      </c>
      <c r="C514" t="str">
        <f>_xlfn.CONCAT(B514,A514)</f>
        <v>Troy2021</v>
      </c>
      <c r="D514">
        <v>133.65</v>
      </c>
      <c r="E514">
        <v>-10.416038009497701</v>
      </c>
      <c r="F514">
        <v>0.30125000000000002</v>
      </c>
      <c r="G514">
        <v>184.2</v>
      </c>
      <c r="H514">
        <v>323.67</v>
      </c>
      <c r="I514">
        <v>2.9072802061267198</v>
      </c>
      <c r="J514">
        <v>-3.9210840521047099</v>
      </c>
      <c r="K514">
        <v>1271</v>
      </c>
      <c r="L514">
        <v>1442</v>
      </c>
      <c r="M514">
        <v>-0.31512221155567899</v>
      </c>
      <c r="N514">
        <v>1.2078861759528601</v>
      </c>
      <c r="O514">
        <v>0.89276396439718297</v>
      </c>
    </row>
    <row r="515" spans="1:15" x14ac:dyDescent="0.45">
      <c r="A515">
        <v>2021</v>
      </c>
      <c r="B515" t="s">
        <v>119</v>
      </c>
      <c r="C515" t="str">
        <f>_xlfn.CONCAT(B515,A515)</f>
        <v>Tulane2021</v>
      </c>
      <c r="D515">
        <v>156.56</v>
      </c>
      <c r="E515">
        <v>-6.6438660273758003</v>
      </c>
      <c r="F515">
        <v>0</v>
      </c>
      <c r="G515">
        <v>266.89999999999998</v>
      </c>
      <c r="H515">
        <v>526.19000000000005</v>
      </c>
      <c r="J515">
        <v>1.0619602641116901</v>
      </c>
      <c r="K515">
        <v>1416</v>
      </c>
      <c r="L515">
        <v>1646</v>
      </c>
      <c r="M515">
        <v>-6.8095430086984399E-3</v>
      </c>
      <c r="N515">
        <v>-0.37620668144014802</v>
      </c>
      <c r="O515">
        <v>-0.38301622444884598</v>
      </c>
    </row>
    <row r="516" spans="1:15" x14ac:dyDescent="0.45">
      <c r="A516">
        <v>2021</v>
      </c>
      <c r="B516" t="s">
        <v>120</v>
      </c>
      <c r="C516" t="str">
        <f>_xlfn.CONCAT(B516,A516)</f>
        <v>Tulsa2021</v>
      </c>
      <c r="D516">
        <v>97.89</v>
      </c>
      <c r="E516">
        <v>-1.11872971325673</v>
      </c>
      <c r="F516">
        <v>-0.107857142857143</v>
      </c>
      <c r="G516">
        <v>173.6</v>
      </c>
      <c r="H516">
        <v>470.03</v>
      </c>
      <c r="J516">
        <v>5.2281120694729504</v>
      </c>
      <c r="K516">
        <v>1503</v>
      </c>
      <c r="L516">
        <v>1538</v>
      </c>
      <c r="M516">
        <v>-0.79636450868531805</v>
      </c>
      <c r="N516">
        <v>-0.94336263038227997</v>
      </c>
      <c r="O516">
        <v>-1.7397271390675999</v>
      </c>
    </row>
    <row r="517" spans="1:15" x14ac:dyDescent="0.45">
      <c r="A517">
        <v>2021</v>
      </c>
      <c r="B517" t="s">
        <v>121</v>
      </c>
      <c r="C517" t="str">
        <f>_xlfn.CONCAT(B517,A517)</f>
        <v>UAB2021</v>
      </c>
      <c r="D517">
        <v>123.44</v>
      </c>
      <c r="E517">
        <v>0.99096773261759596</v>
      </c>
      <c r="F517">
        <v>0.133333333333333</v>
      </c>
      <c r="G517">
        <v>170.5</v>
      </c>
      <c r="H517">
        <v>383.56</v>
      </c>
      <c r="I517">
        <v>2.97183532131297</v>
      </c>
      <c r="J517">
        <v>1.22533876628272</v>
      </c>
      <c r="K517">
        <v>1570</v>
      </c>
      <c r="L517">
        <v>1531</v>
      </c>
      <c r="M517">
        <v>-0.45252388531668603</v>
      </c>
      <c r="N517">
        <v>0.32491325544195898</v>
      </c>
      <c r="O517">
        <v>-0.12761062987472699</v>
      </c>
    </row>
    <row r="518" spans="1:15" x14ac:dyDescent="0.45">
      <c r="A518">
        <v>2021</v>
      </c>
      <c r="B518" t="s">
        <v>122</v>
      </c>
      <c r="C518" t="str">
        <f>_xlfn.CONCAT(B518,A518)</f>
        <v>UCF2021</v>
      </c>
      <c r="D518">
        <v>177.69</v>
      </c>
      <c r="E518">
        <v>0.75695530222950302</v>
      </c>
      <c r="F518">
        <v>-0.13258823529411801</v>
      </c>
      <c r="G518">
        <v>324.8</v>
      </c>
      <c r="H518">
        <v>593.07000000000005</v>
      </c>
      <c r="J518">
        <v>9.8027101302617705</v>
      </c>
      <c r="K518">
        <v>1604</v>
      </c>
      <c r="L518">
        <v>1722</v>
      </c>
      <c r="M518">
        <v>0.27754867115095699</v>
      </c>
      <c r="N518">
        <v>-1.0734085951455601</v>
      </c>
      <c r="O518">
        <v>-0.79585992399460403</v>
      </c>
    </row>
    <row r="519" spans="1:15" x14ac:dyDescent="0.45">
      <c r="A519">
        <v>2021</v>
      </c>
      <c r="B519" t="s">
        <v>123</v>
      </c>
      <c r="C519" t="str">
        <f>_xlfn.CONCAT(B519,A519)</f>
        <v>UCLA2021</v>
      </c>
      <c r="D519">
        <v>206.5</v>
      </c>
      <c r="E519">
        <v>9.2028400247849795</v>
      </c>
      <c r="F519">
        <v>0.74875000000000003</v>
      </c>
      <c r="G519">
        <v>229.4</v>
      </c>
      <c r="H519">
        <v>660.71</v>
      </c>
      <c r="J519">
        <v>6.9435863422687598</v>
      </c>
      <c r="K519">
        <v>1751</v>
      </c>
      <c r="L519">
        <v>1525</v>
      </c>
      <c r="M519">
        <v>0.66526093570086997</v>
      </c>
      <c r="N519">
        <v>3.5610199641134299</v>
      </c>
      <c r="O519">
        <v>4.2262808998143004</v>
      </c>
    </row>
    <row r="520" spans="1:15" x14ac:dyDescent="0.45">
      <c r="A520">
        <v>2021</v>
      </c>
      <c r="B520" t="s">
        <v>124</v>
      </c>
      <c r="C520" t="str">
        <f>_xlfn.CONCAT(B520,A520)</f>
        <v>UMass2021</v>
      </c>
      <c r="D520">
        <v>121.74</v>
      </c>
      <c r="E520">
        <v>-19.704561495748202</v>
      </c>
      <c r="F520">
        <v>3.4632034632034597E-2</v>
      </c>
      <c r="G520">
        <v>-5.3</v>
      </c>
      <c r="H520">
        <v>246.83</v>
      </c>
      <c r="I520">
        <v>-19.132261411931498</v>
      </c>
      <c r="J520">
        <v>-27.039142109305399</v>
      </c>
      <c r="K520">
        <v>804</v>
      </c>
      <c r="L520">
        <v>841</v>
      </c>
      <c r="M520">
        <v>-0.47540173501244598</v>
      </c>
      <c r="N520">
        <v>-0.194097606925315</v>
      </c>
      <c r="O520">
        <v>-0.66949934193776095</v>
      </c>
    </row>
    <row r="521" spans="1:15" x14ac:dyDescent="0.45">
      <c r="A521">
        <v>2021</v>
      </c>
      <c r="B521" t="s">
        <v>125</v>
      </c>
      <c r="C521" t="str">
        <f>_xlfn.CONCAT(B521,A521)</f>
        <v>UNLV2021</v>
      </c>
      <c r="D521">
        <v>161.88999999999999</v>
      </c>
      <c r="E521">
        <v>-7.9133755306092199</v>
      </c>
      <c r="F521">
        <v>-0.06</v>
      </c>
      <c r="G521">
        <v>78.900000000000006</v>
      </c>
      <c r="H521">
        <v>447.31</v>
      </c>
      <c r="I521">
        <v>-14.0410834851993</v>
      </c>
      <c r="J521">
        <v>-15.1125114508202</v>
      </c>
      <c r="K521">
        <v>1201</v>
      </c>
      <c r="L521">
        <v>1134</v>
      </c>
      <c r="M521">
        <v>6.4919244566831999E-2</v>
      </c>
      <c r="N521">
        <v>-0.691710653037096</v>
      </c>
      <c r="O521">
        <v>-0.62679140847026404</v>
      </c>
    </row>
    <row r="522" spans="1:15" x14ac:dyDescent="0.45">
      <c r="A522">
        <v>2021</v>
      </c>
      <c r="B522" t="s">
        <v>126</v>
      </c>
      <c r="C522" t="str">
        <f>_xlfn.CONCAT(B522,A522)</f>
        <v>USC2021</v>
      </c>
      <c r="D522">
        <v>280.72000000000003</v>
      </c>
      <c r="E522">
        <v>0.39771294746232799</v>
      </c>
      <c r="F522">
        <v>0.36777777777777798</v>
      </c>
      <c r="G522">
        <v>183.1</v>
      </c>
      <c r="H522">
        <v>853.16</v>
      </c>
      <c r="J522">
        <v>11.681562905228599</v>
      </c>
      <c r="K522">
        <v>1481</v>
      </c>
      <c r="L522">
        <v>1692</v>
      </c>
      <c r="M522">
        <v>1.66408093830047</v>
      </c>
      <c r="N522">
        <v>1.5577158111263301</v>
      </c>
      <c r="O522">
        <v>3.2217967494268001</v>
      </c>
    </row>
    <row r="523" spans="1:15" x14ac:dyDescent="0.45">
      <c r="A523">
        <v>2021</v>
      </c>
      <c r="B523" t="s">
        <v>127</v>
      </c>
      <c r="C523" t="str">
        <f>_xlfn.CONCAT(B523,A523)</f>
        <v>Utah2021</v>
      </c>
      <c r="D523">
        <v>203.23</v>
      </c>
      <c r="E523">
        <v>15.3437537992166</v>
      </c>
      <c r="F523">
        <v>0.217867647058824</v>
      </c>
      <c r="G523">
        <v>40.5</v>
      </c>
      <c r="H523">
        <v>649.86</v>
      </c>
      <c r="J523">
        <v>8.1689251085514805</v>
      </c>
      <c r="K523">
        <v>1935</v>
      </c>
      <c r="L523">
        <v>1709</v>
      </c>
      <c r="M523">
        <v>0.62125471893314299</v>
      </c>
      <c r="N523">
        <v>0.76942845071886801</v>
      </c>
      <c r="O523">
        <v>1.3906831696520101</v>
      </c>
    </row>
    <row r="524" spans="1:15" x14ac:dyDescent="0.45">
      <c r="A524">
        <v>2021</v>
      </c>
      <c r="B524" t="s">
        <v>128</v>
      </c>
      <c r="C524" t="str">
        <f>_xlfn.CONCAT(B524,A524)</f>
        <v>Utah State2021</v>
      </c>
      <c r="D524">
        <v>55.32</v>
      </c>
      <c r="E524">
        <v>0.35553118768527298</v>
      </c>
      <c r="F524">
        <v>-2.02083333333333E-2</v>
      </c>
      <c r="G524">
        <v>48.2</v>
      </c>
      <c r="H524">
        <v>400.78</v>
      </c>
      <c r="I524">
        <v>-14.0423190414199</v>
      </c>
      <c r="J524">
        <v>-14.0505511867085</v>
      </c>
      <c r="K524">
        <v>1599</v>
      </c>
      <c r="L524">
        <v>1228</v>
      </c>
      <c r="M524">
        <v>-1.3692527801844401</v>
      </c>
      <c r="N524">
        <v>-0.482470171873842</v>
      </c>
      <c r="O524">
        <v>-1.8517229520582901</v>
      </c>
    </row>
    <row r="525" spans="1:15" x14ac:dyDescent="0.45">
      <c r="A525">
        <v>2021</v>
      </c>
      <c r="B525" t="s">
        <v>129</v>
      </c>
      <c r="C525" t="str">
        <f>_xlfn.CONCAT(B525,A525)</f>
        <v>UTEP2021</v>
      </c>
      <c r="D525">
        <v>60.62</v>
      </c>
      <c r="E525">
        <v>-6.7458926413398199</v>
      </c>
      <c r="F525">
        <v>0</v>
      </c>
      <c r="G525">
        <v>206.6</v>
      </c>
      <c r="H525">
        <v>297.36</v>
      </c>
      <c r="I525">
        <v>-12.5561494175936</v>
      </c>
      <c r="J525">
        <v>-18.625149247497401</v>
      </c>
      <c r="K525">
        <v>1290</v>
      </c>
      <c r="L525">
        <v>1083</v>
      </c>
      <c r="M525">
        <v>-1.2979277193682499</v>
      </c>
      <c r="N525">
        <v>-0.37620668144014802</v>
      </c>
      <c r="O525">
        <v>-1.6741344008084</v>
      </c>
    </row>
    <row r="526" spans="1:15" x14ac:dyDescent="0.45">
      <c r="A526">
        <v>2021</v>
      </c>
      <c r="B526" t="s">
        <v>130</v>
      </c>
      <c r="C526" t="str">
        <f>_xlfn.CONCAT(B526,A526)</f>
        <v>UT San Antonio2021</v>
      </c>
      <c r="D526">
        <v>154.80000000000001</v>
      </c>
      <c r="E526">
        <v>6.36012264372921</v>
      </c>
      <c r="F526">
        <v>0.09</v>
      </c>
      <c r="G526">
        <v>289.39999999999998</v>
      </c>
      <c r="H526">
        <v>458.03</v>
      </c>
      <c r="I526">
        <v>-2.88347513458503</v>
      </c>
      <c r="K526">
        <v>1518</v>
      </c>
      <c r="L526">
        <v>1417</v>
      </c>
      <c r="M526">
        <v>-3.0494846223132401E-2</v>
      </c>
      <c r="N526">
        <v>9.7049275955274406E-2</v>
      </c>
      <c r="O526">
        <v>6.6554429732141998E-2</v>
      </c>
    </row>
    <row r="527" spans="1:15" x14ac:dyDescent="0.45">
      <c r="A527">
        <v>2021</v>
      </c>
      <c r="B527" t="s">
        <v>131</v>
      </c>
      <c r="C527" t="str">
        <f>_xlfn.CONCAT(B527,A527)</f>
        <v>Vanderbilt2021</v>
      </c>
      <c r="D527">
        <v>184.46</v>
      </c>
      <c r="E527">
        <v>-10.185991234920101</v>
      </c>
      <c r="F527">
        <v>0.20990476190476201</v>
      </c>
      <c r="G527">
        <v>122.1</v>
      </c>
      <c r="H527">
        <v>607.67999999999995</v>
      </c>
      <c r="I527">
        <v>-10.519064768971401</v>
      </c>
      <c r="J527">
        <v>-10.374534887860399</v>
      </c>
      <c r="K527">
        <v>1084</v>
      </c>
      <c r="L527">
        <v>1088</v>
      </c>
      <c r="M527">
        <v>0.36865634317466101</v>
      </c>
      <c r="N527">
        <v>0.72755641919425496</v>
      </c>
      <c r="O527">
        <v>1.09621276236892</v>
      </c>
    </row>
    <row r="528" spans="1:15" x14ac:dyDescent="0.45">
      <c r="A528">
        <v>2021</v>
      </c>
      <c r="B528" t="s">
        <v>132</v>
      </c>
      <c r="C528" t="str">
        <f>_xlfn.CONCAT(B528,A528)</f>
        <v>Virginia2021</v>
      </c>
      <c r="D528">
        <v>205.33</v>
      </c>
      <c r="E528">
        <v>2.0731895884023799</v>
      </c>
      <c r="F528">
        <v>0.185</v>
      </c>
      <c r="G528">
        <v>267.8</v>
      </c>
      <c r="H528">
        <v>588.54</v>
      </c>
      <c r="J528">
        <v>2.1239205282233802</v>
      </c>
      <c r="K528">
        <v>1539</v>
      </c>
      <c r="L528">
        <v>1513</v>
      </c>
      <c r="M528">
        <v>0.64951559208672904</v>
      </c>
      <c r="N528">
        <v>0.59659723098377504</v>
      </c>
      <c r="O528">
        <v>1.2461128230705001</v>
      </c>
    </row>
    <row r="529" spans="1:15" x14ac:dyDescent="0.45">
      <c r="A529">
        <v>2021</v>
      </c>
      <c r="B529" t="s">
        <v>133</v>
      </c>
      <c r="C529" t="str">
        <f>_xlfn.CONCAT(B529,A529)</f>
        <v>Virginia Tech2021</v>
      </c>
      <c r="D529">
        <v>189.84</v>
      </c>
      <c r="E529">
        <v>1.1920853815938699</v>
      </c>
      <c r="F529">
        <v>0.21834586466165401</v>
      </c>
      <c r="G529">
        <v>199.4</v>
      </c>
      <c r="H529">
        <v>670.7</v>
      </c>
      <c r="J529">
        <v>5.9633153292425796</v>
      </c>
      <c r="K529">
        <v>1369</v>
      </c>
      <c r="L529">
        <v>1552</v>
      </c>
      <c r="M529">
        <v>0.44105800868242001</v>
      </c>
      <c r="N529">
        <v>0.77194310993521198</v>
      </c>
      <c r="O529">
        <v>1.2130011186176299</v>
      </c>
    </row>
    <row r="530" spans="1:15" x14ac:dyDescent="0.45">
      <c r="A530">
        <v>2021</v>
      </c>
      <c r="B530" t="s">
        <v>134</v>
      </c>
      <c r="C530" t="str">
        <f>_xlfn.CONCAT(B530,A530)</f>
        <v>Wake Forest2021</v>
      </c>
      <c r="D530">
        <v>165.75</v>
      </c>
      <c r="E530">
        <v>12.530608409205101</v>
      </c>
      <c r="F530">
        <v>0.104242424242424</v>
      </c>
      <c r="G530">
        <v>314.5</v>
      </c>
      <c r="H530">
        <v>577.29999999999995</v>
      </c>
      <c r="J530">
        <v>4.0844625542757402</v>
      </c>
      <c r="K530">
        <v>1711</v>
      </c>
      <c r="L530">
        <v>1529</v>
      </c>
      <c r="M530">
        <v>0.116865420934852</v>
      </c>
      <c r="N530">
        <v>0.17194163284950001</v>
      </c>
      <c r="O530">
        <v>0.28880705378435201</v>
      </c>
    </row>
    <row r="531" spans="1:15" x14ac:dyDescent="0.45">
      <c r="A531">
        <v>2021</v>
      </c>
      <c r="B531" t="s">
        <v>135</v>
      </c>
      <c r="C531" t="str">
        <f>_xlfn.CONCAT(B531,A531)</f>
        <v>Washington2021</v>
      </c>
      <c r="D531">
        <v>201.78</v>
      </c>
      <c r="E531">
        <v>2.3010253551472899</v>
      </c>
      <c r="F531">
        <v>0.27750000000000002</v>
      </c>
      <c r="G531">
        <v>114.6</v>
      </c>
      <c r="H531">
        <v>815.23</v>
      </c>
      <c r="J531">
        <v>5.9633153292425796</v>
      </c>
      <c r="K531">
        <v>1555</v>
      </c>
      <c r="L531">
        <v>1724</v>
      </c>
      <c r="M531">
        <v>0.60174125889852403</v>
      </c>
      <c r="N531">
        <v>1.0829991871957401</v>
      </c>
      <c r="O531">
        <v>1.6847404460942601</v>
      </c>
    </row>
    <row r="532" spans="1:15" x14ac:dyDescent="0.45">
      <c r="A532">
        <v>2021</v>
      </c>
      <c r="B532" t="s">
        <v>136</v>
      </c>
      <c r="C532" t="str">
        <f>_xlfn.CONCAT(B532,A532)</f>
        <v>Washington State2021</v>
      </c>
      <c r="D532">
        <v>172.58</v>
      </c>
      <c r="E532">
        <v>4.5257930410712204</v>
      </c>
      <c r="F532">
        <v>0.31910714285714298</v>
      </c>
      <c r="G532">
        <v>33.700000000000003</v>
      </c>
      <c r="H532">
        <v>516.96</v>
      </c>
      <c r="K532">
        <v>1635</v>
      </c>
      <c r="L532">
        <v>1517</v>
      </c>
      <c r="M532">
        <v>0.20878054647723099</v>
      </c>
      <c r="N532">
        <v>1.3017861674995701</v>
      </c>
      <c r="O532">
        <v>1.5105667139768</v>
      </c>
    </row>
    <row r="533" spans="1:15" x14ac:dyDescent="0.45">
      <c r="A533">
        <v>2021</v>
      </c>
      <c r="B533" t="s">
        <v>137</v>
      </c>
      <c r="C533" t="str">
        <f>_xlfn.CONCAT(B533,A533)</f>
        <v>Western Kentucky2021</v>
      </c>
      <c r="D533">
        <v>49.62</v>
      </c>
      <c r="E533">
        <v>4.9611366678195798</v>
      </c>
      <c r="F533">
        <v>5.2258771929824602E-2</v>
      </c>
      <c r="G533">
        <v>63.8</v>
      </c>
      <c r="H533">
        <v>447.91</v>
      </c>
      <c r="I533">
        <v>-7.48139162340917</v>
      </c>
      <c r="K533">
        <v>1776</v>
      </c>
      <c r="L533">
        <v>1349</v>
      </c>
      <c r="M533">
        <v>-1.4459608644584601</v>
      </c>
      <c r="N533">
        <v>-0.101409179862835</v>
      </c>
      <c r="O533">
        <v>-1.5473700443213001</v>
      </c>
    </row>
    <row r="534" spans="1:15" x14ac:dyDescent="0.45">
      <c r="A534">
        <v>2021</v>
      </c>
      <c r="B534" t="s">
        <v>138</v>
      </c>
      <c r="C534" t="str">
        <f>_xlfn.CONCAT(B534,A534)</f>
        <v>Western Michigan2021</v>
      </c>
      <c r="D534">
        <v>139.11000000000001</v>
      </c>
      <c r="E534">
        <v>-7.0493381062851102</v>
      </c>
      <c r="F534">
        <v>-0.12</v>
      </c>
      <c r="G534">
        <v>224.8</v>
      </c>
      <c r="H534">
        <v>382.78</v>
      </c>
      <c r="K534">
        <v>1557</v>
      </c>
      <c r="L534">
        <v>1515</v>
      </c>
      <c r="M534">
        <v>-0.241643941356355</v>
      </c>
      <c r="N534">
        <v>-1.0072146246340401</v>
      </c>
      <c r="O534">
        <v>-1.2488585659903999</v>
      </c>
    </row>
    <row r="535" spans="1:15" x14ac:dyDescent="0.45">
      <c r="A535">
        <v>2021</v>
      </c>
      <c r="B535" t="s">
        <v>139</v>
      </c>
      <c r="C535" t="str">
        <f>_xlfn.CONCAT(B535,A535)</f>
        <v>West Virginia2021</v>
      </c>
      <c r="D535">
        <v>195.07</v>
      </c>
      <c r="E535">
        <v>1.0652407804475501</v>
      </c>
      <c r="F535">
        <v>0.676086956521739</v>
      </c>
      <c r="G535">
        <v>236.3</v>
      </c>
      <c r="H535">
        <v>631.27</v>
      </c>
      <c r="I535">
        <v>4.3423976585278803</v>
      </c>
      <c r="J535">
        <v>6.0450045803280901</v>
      </c>
      <c r="K535">
        <v>1485</v>
      </c>
      <c r="L535">
        <v>1573</v>
      </c>
      <c r="M535">
        <v>0.51144104039349403</v>
      </c>
      <c r="N535">
        <v>3.1789286506848802</v>
      </c>
      <c r="O535">
        <v>3.6903696910783799</v>
      </c>
    </row>
    <row r="536" spans="1:15" x14ac:dyDescent="0.45">
      <c r="A536">
        <v>2021</v>
      </c>
      <c r="B536" t="s">
        <v>140</v>
      </c>
      <c r="C536" t="str">
        <f>_xlfn.CONCAT(B536,A536)</f>
        <v>Wisconsin2021</v>
      </c>
      <c r="D536">
        <v>240.8</v>
      </c>
      <c r="E536">
        <v>13.9972728798988</v>
      </c>
      <c r="F536">
        <v>0.30875000000000002</v>
      </c>
      <c r="G536">
        <v>105.8</v>
      </c>
      <c r="H536">
        <v>676.48</v>
      </c>
      <c r="I536">
        <v>6.9378166704511797</v>
      </c>
      <c r="J536">
        <v>14.785754446478199</v>
      </c>
      <c r="K536">
        <v>1864</v>
      </c>
      <c r="L536">
        <v>1867</v>
      </c>
      <c r="M536">
        <v>1.1268551972094401</v>
      </c>
      <c r="N536">
        <v>1.2473241724024799</v>
      </c>
      <c r="O536">
        <v>2.37417936961192</v>
      </c>
    </row>
    <row r="537" spans="1:15" x14ac:dyDescent="0.45">
      <c r="A537">
        <v>2021</v>
      </c>
      <c r="B537" t="s">
        <v>141</v>
      </c>
      <c r="C537" t="str">
        <f>_xlfn.CONCAT(B537,A537)</f>
        <v>Wyoming2021</v>
      </c>
      <c r="D537">
        <v>130.41</v>
      </c>
      <c r="E537">
        <v>-0.354679320333741</v>
      </c>
      <c r="F537">
        <v>0</v>
      </c>
      <c r="G537">
        <v>102.9</v>
      </c>
      <c r="H537">
        <v>352.91</v>
      </c>
      <c r="I537">
        <v>-0.321874933772337</v>
      </c>
      <c r="J537">
        <v>-0.40844625542757401</v>
      </c>
      <c r="K537">
        <v>1496</v>
      </c>
      <c r="L537">
        <v>1584</v>
      </c>
      <c r="M537">
        <v>-0.35872470156406899</v>
      </c>
      <c r="N537">
        <v>-0.37620668144014802</v>
      </c>
      <c r="O537">
        <v>-0.73493138300421701</v>
      </c>
    </row>
    <row r="538" spans="1:15" x14ac:dyDescent="0.45">
      <c r="A538">
        <v>2020</v>
      </c>
      <c r="B538" t="s">
        <v>11</v>
      </c>
      <c r="C538" t="str">
        <f>_xlfn.CONCAT(B538,A538)</f>
        <v>Air Force2020</v>
      </c>
      <c r="D538">
        <v>142.11000000000001</v>
      </c>
      <c r="E538">
        <v>4.7256149918631598</v>
      </c>
      <c r="F538">
        <v>0</v>
      </c>
      <c r="H538">
        <v>151.86000000000001</v>
      </c>
      <c r="I538">
        <v>7.4350956501310996</v>
      </c>
      <c r="J538">
        <v>5.9633153292425796</v>
      </c>
      <c r="K538">
        <v>1675</v>
      </c>
      <c r="L538">
        <v>1717</v>
      </c>
      <c r="M538">
        <v>-0.20127126542266</v>
      </c>
      <c r="N538">
        <v>-0.37620668144014802</v>
      </c>
      <c r="O538">
        <v>-0.20127126542266</v>
      </c>
    </row>
    <row r="539" spans="1:15" x14ac:dyDescent="0.45">
      <c r="A539">
        <v>2020</v>
      </c>
      <c r="B539" t="s">
        <v>12</v>
      </c>
      <c r="C539" t="str">
        <f>_xlfn.CONCAT(B539,A539)</f>
        <v>Akron2020</v>
      </c>
      <c r="D539">
        <v>129.47999999999999</v>
      </c>
      <c r="F539">
        <v>0</v>
      </c>
      <c r="G539">
        <v>86.8</v>
      </c>
      <c r="H539">
        <v>312.81</v>
      </c>
      <c r="I539">
        <v>-25.339266387703798</v>
      </c>
      <c r="J539">
        <v>-23.363125810457198</v>
      </c>
      <c r="K539">
        <v>905</v>
      </c>
      <c r="L539">
        <v>756</v>
      </c>
      <c r="M539">
        <v>-0.37124023110351501</v>
      </c>
      <c r="N539">
        <v>-0.37620668144014802</v>
      </c>
      <c r="O539">
        <v>-0.37124023110351501</v>
      </c>
    </row>
    <row r="540" spans="1:15" x14ac:dyDescent="0.45">
      <c r="A540">
        <v>2020</v>
      </c>
      <c r="B540" t="s">
        <v>13</v>
      </c>
      <c r="C540" t="str">
        <f>_xlfn.CONCAT(B540,A540)</f>
        <v>Alabama2020</v>
      </c>
      <c r="D540">
        <v>310.44</v>
      </c>
      <c r="E540">
        <v>31.058222483304501</v>
      </c>
      <c r="F540">
        <v>0</v>
      </c>
      <c r="G540">
        <v>343.4</v>
      </c>
      <c r="H540">
        <v>984.96</v>
      </c>
      <c r="I540">
        <v>21.058781976997</v>
      </c>
      <c r="J540">
        <v>24.0166398191413</v>
      </c>
      <c r="K540">
        <v>2398</v>
      </c>
      <c r="L540">
        <v>2193</v>
      </c>
      <c r="M540">
        <v>2.0640395812169401</v>
      </c>
      <c r="N540">
        <v>-0.37620668144014802</v>
      </c>
      <c r="O540">
        <v>2.0640395812169401</v>
      </c>
    </row>
    <row r="541" spans="1:15" x14ac:dyDescent="0.45">
      <c r="A541">
        <v>2020</v>
      </c>
      <c r="B541" t="s">
        <v>14</v>
      </c>
      <c r="C541" t="str">
        <f>_xlfn.CONCAT(B541,A541)</f>
        <v>Appalachian State2020</v>
      </c>
      <c r="D541">
        <v>154.59</v>
      </c>
      <c r="E541">
        <v>7.97091235828848</v>
      </c>
      <c r="F541">
        <v>0</v>
      </c>
      <c r="G541">
        <v>361.6</v>
      </c>
      <c r="H541">
        <v>412.32</v>
      </c>
      <c r="I541">
        <v>8.3909747110649509</v>
      </c>
      <c r="K541">
        <v>1739</v>
      </c>
      <c r="L541">
        <v>1794</v>
      </c>
      <c r="M541">
        <v>-3.33209335384912E-2</v>
      </c>
      <c r="N541">
        <v>-0.37620668144014802</v>
      </c>
      <c r="O541">
        <v>-3.33209335384912E-2</v>
      </c>
    </row>
    <row r="542" spans="1:15" x14ac:dyDescent="0.45">
      <c r="A542">
        <v>2020</v>
      </c>
      <c r="B542" t="s">
        <v>15</v>
      </c>
      <c r="C542" t="str">
        <f>_xlfn.CONCAT(B542,A542)</f>
        <v>Arizona2020</v>
      </c>
      <c r="D542">
        <v>170.89</v>
      </c>
      <c r="F542">
        <v>0</v>
      </c>
      <c r="G542">
        <v>251</v>
      </c>
      <c r="H542">
        <v>570.07000000000005</v>
      </c>
      <c r="I542">
        <v>-3.9476246883848098</v>
      </c>
      <c r="J542">
        <v>-1.9605420260523501</v>
      </c>
      <c r="K542">
        <v>1167</v>
      </c>
      <c r="L542">
        <v>1331</v>
      </c>
      <c r="M542">
        <v>0.18603727236791601</v>
      </c>
      <c r="N542">
        <v>-0.37620668144014802</v>
      </c>
      <c r="O542">
        <v>0.18603727236791601</v>
      </c>
    </row>
    <row r="543" spans="1:15" x14ac:dyDescent="0.45">
      <c r="A543">
        <v>2020</v>
      </c>
      <c r="B543" t="s">
        <v>16</v>
      </c>
      <c r="C543" t="str">
        <f>_xlfn.CONCAT(B543,A543)</f>
        <v>Arizona State2020</v>
      </c>
      <c r="D543">
        <v>229.47</v>
      </c>
      <c r="F543">
        <v>0</v>
      </c>
      <c r="G543">
        <v>199</v>
      </c>
      <c r="H543">
        <v>686.44</v>
      </c>
      <c r="I543">
        <v>4.1803811900788697</v>
      </c>
      <c r="K543">
        <v>1715</v>
      </c>
      <c r="L543">
        <v>1574</v>
      </c>
      <c r="M543">
        <v>0.97438105776652395</v>
      </c>
      <c r="N543">
        <v>-0.37620668144014802</v>
      </c>
      <c r="O543">
        <v>0.97438105776652395</v>
      </c>
    </row>
    <row r="544" spans="1:15" x14ac:dyDescent="0.45">
      <c r="A544">
        <v>2020</v>
      </c>
      <c r="B544" t="s">
        <v>17</v>
      </c>
      <c r="C544" t="str">
        <f>_xlfn.CONCAT(B544,A544)</f>
        <v>Arkansas2020</v>
      </c>
      <c r="D544">
        <v>212.16</v>
      </c>
      <c r="E544">
        <v>3.3153746646231399</v>
      </c>
      <c r="F544">
        <v>0</v>
      </c>
      <c r="G544">
        <v>114.6</v>
      </c>
      <c r="H544">
        <v>707.72</v>
      </c>
      <c r="I544">
        <v>-5.5593728740860797</v>
      </c>
      <c r="J544">
        <v>-5.7182475759860303</v>
      </c>
      <c r="K544">
        <v>1376</v>
      </c>
      <c r="L544">
        <v>1211</v>
      </c>
      <c r="M544">
        <v>0.74143071762910695</v>
      </c>
      <c r="N544">
        <v>-0.37620668144014802</v>
      </c>
      <c r="O544">
        <v>0.74143071762910695</v>
      </c>
    </row>
    <row r="545" spans="1:15" x14ac:dyDescent="0.45">
      <c r="A545">
        <v>2020</v>
      </c>
      <c r="B545" t="s">
        <v>18</v>
      </c>
      <c r="C545" t="str">
        <f>_xlfn.CONCAT(B545,A545)</f>
        <v>Arkansas State2020</v>
      </c>
      <c r="D545">
        <v>148.75</v>
      </c>
      <c r="E545">
        <v>-7.29858762453203</v>
      </c>
      <c r="F545">
        <v>0</v>
      </c>
      <c r="G545">
        <v>319</v>
      </c>
      <c r="H545">
        <v>447.87</v>
      </c>
      <c r="I545">
        <v>-4.0657800372502102</v>
      </c>
      <c r="J545">
        <v>-4.9830443162164002</v>
      </c>
      <c r="K545">
        <v>1305</v>
      </c>
      <c r="L545">
        <v>1396</v>
      </c>
      <c r="M545">
        <v>-0.11191307602275</v>
      </c>
      <c r="N545">
        <v>-0.37620668144014802</v>
      </c>
      <c r="O545">
        <v>-0.11191307602275</v>
      </c>
    </row>
    <row r="546" spans="1:15" x14ac:dyDescent="0.45">
      <c r="A546">
        <v>2020</v>
      </c>
      <c r="B546" t="s">
        <v>19</v>
      </c>
      <c r="C546" t="str">
        <f>_xlfn.CONCAT(B546,A546)</f>
        <v>Army2020</v>
      </c>
      <c r="D546">
        <v>139.43</v>
      </c>
      <c r="E546">
        <v>2.4745400811563201</v>
      </c>
      <c r="F546">
        <v>0</v>
      </c>
      <c r="G546">
        <v>189.4</v>
      </c>
      <c r="H546">
        <v>265.19</v>
      </c>
      <c r="I546">
        <v>-4.2512781131694197</v>
      </c>
      <c r="J546">
        <v>-3.75770554993368</v>
      </c>
      <c r="K546">
        <v>1574</v>
      </c>
      <c r="L546">
        <v>1492</v>
      </c>
      <c r="M546">
        <v>-0.237337522590094</v>
      </c>
      <c r="N546">
        <v>-0.37620668144014802</v>
      </c>
      <c r="O546">
        <v>-0.237337522590094</v>
      </c>
    </row>
    <row r="547" spans="1:15" x14ac:dyDescent="0.45">
      <c r="A547">
        <v>2020</v>
      </c>
      <c r="B547" t="s">
        <v>20</v>
      </c>
      <c r="C547" t="str">
        <f>_xlfn.CONCAT(B547,A547)</f>
        <v>Auburn2020</v>
      </c>
      <c r="D547">
        <v>274.60000000000002</v>
      </c>
      <c r="E547">
        <v>7.93960912775621</v>
      </c>
      <c r="F547">
        <v>0</v>
      </c>
      <c r="G547">
        <v>297.39999999999998</v>
      </c>
      <c r="H547">
        <v>843.93</v>
      </c>
      <c r="I547">
        <v>16.131798215693198</v>
      </c>
      <c r="J547">
        <v>17.399810481214601</v>
      </c>
      <c r="K547">
        <v>1747</v>
      </c>
      <c r="L547">
        <v>1923</v>
      </c>
      <c r="M547">
        <v>1.5817206793957399</v>
      </c>
      <c r="N547">
        <v>-0.37620668144014802</v>
      </c>
      <c r="O547">
        <v>1.5817206793957399</v>
      </c>
    </row>
    <row r="548" spans="1:15" x14ac:dyDescent="0.45">
      <c r="A548">
        <v>2020</v>
      </c>
      <c r="B548" t="s">
        <v>21</v>
      </c>
      <c r="C548" t="str">
        <f>_xlfn.CONCAT(B548,A548)</f>
        <v>Ball State2020</v>
      </c>
      <c r="D548">
        <v>131.5</v>
      </c>
      <c r="F548">
        <v>0</v>
      </c>
      <c r="G548">
        <v>325.8</v>
      </c>
      <c r="H548">
        <v>327.92</v>
      </c>
      <c r="I548">
        <v>-3.5981028173422498</v>
      </c>
      <c r="J548">
        <v>-4.3295303075322797</v>
      </c>
      <c r="K548">
        <v>1588</v>
      </c>
      <c r="L548">
        <v>1399</v>
      </c>
      <c r="M548">
        <v>-0.34405596264149402</v>
      </c>
      <c r="N548">
        <v>-0.37620668144014802</v>
      </c>
      <c r="O548">
        <v>-0.34405596264149402</v>
      </c>
    </row>
    <row r="549" spans="1:15" x14ac:dyDescent="0.45">
      <c r="A549">
        <v>2020</v>
      </c>
      <c r="B549" t="s">
        <v>22</v>
      </c>
      <c r="C549" t="str">
        <f>_xlfn.CONCAT(B549,A549)</f>
        <v>Baylor2020</v>
      </c>
      <c r="D549">
        <v>181.12</v>
      </c>
      <c r="E549">
        <v>1.8189978017061399</v>
      </c>
      <c r="F549">
        <v>0</v>
      </c>
      <c r="G549">
        <v>345.6</v>
      </c>
      <c r="H549">
        <v>668.9</v>
      </c>
      <c r="I549">
        <v>10.7149062119436</v>
      </c>
      <c r="J549">
        <v>11.518184403057599</v>
      </c>
      <c r="K549">
        <v>1537</v>
      </c>
      <c r="L549">
        <v>1825</v>
      </c>
      <c r="M549">
        <v>0.32370809730181399</v>
      </c>
      <c r="N549">
        <v>-0.37620668144014802</v>
      </c>
      <c r="O549">
        <v>0.32370809730181399</v>
      </c>
    </row>
    <row r="550" spans="1:15" x14ac:dyDescent="0.45">
      <c r="A550">
        <v>2020</v>
      </c>
      <c r="B550" t="s">
        <v>23</v>
      </c>
      <c r="C550" t="str">
        <f>_xlfn.CONCAT(B550,A550)</f>
        <v>Boise State2020</v>
      </c>
      <c r="D550">
        <v>167.92</v>
      </c>
      <c r="E550">
        <v>7.6618859986700398</v>
      </c>
      <c r="F550">
        <v>0</v>
      </c>
      <c r="G550">
        <v>349.2</v>
      </c>
      <c r="H550">
        <v>561.41999999999996</v>
      </c>
      <c r="I550">
        <v>6.4701074215460599</v>
      </c>
      <c r="K550">
        <v>1653</v>
      </c>
      <c r="L550">
        <v>1707</v>
      </c>
      <c r="M550">
        <v>0.146068323193558</v>
      </c>
      <c r="N550">
        <v>-0.37620668144014802</v>
      </c>
      <c r="O550">
        <v>0.146068323193558</v>
      </c>
    </row>
    <row r="551" spans="1:15" x14ac:dyDescent="0.45">
      <c r="A551">
        <v>2020</v>
      </c>
      <c r="B551" t="s">
        <v>24</v>
      </c>
      <c r="C551" t="str">
        <f>_xlfn.CONCAT(B551,A551)</f>
        <v>Boston College2020</v>
      </c>
      <c r="D551">
        <v>170.36</v>
      </c>
      <c r="F551">
        <v>0</v>
      </c>
      <c r="G551">
        <v>194.1</v>
      </c>
      <c r="H551">
        <v>564.95000000000005</v>
      </c>
      <c r="I551">
        <v>-2.1393538962540499</v>
      </c>
      <c r="J551">
        <v>-1.22533876628272</v>
      </c>
      <c r="K551">
        <v>1505</v>
      </c>
      <c r="L551">
        <v>1447</v>
      </c>
      <c r="M551">
        <v>0.17890476628629701</v>
      </c>
      <c r="N551">
        <v>-0.37620668144014802</v>
      </c>
      <c r="O551">
        <v>0.17890476628629701</v>
      </c>
    </row>
    <row r="552" spans="1:15" x14ac:dyDescent="0.45">
      <c r="A552">
        <v>2020</v>
      </c>
      <c r="B552" t="s">
        <v>25</v>
      </c>
      <c r="C552" t="str">
        <f>_xlfn.CONCAT(B552,A552)</f>
        <v>Bowling Green2020</v>
      </c>
      <c r="D552">
        <v>154.4</v>
      </c>
      <c r="F552">
        <v>0</v>
      </c>
      <c r="G552">
        <v>93.4</v>
      </c>
      <c r="H552">
        <v>315.44</v>
      </c>
      <c r="I552">
        <v>-20.830612817876101</v>
      </c>
      <c r="J552">
        <v>-21.239205282233801</v>
      </c>
      <c r="K552">
        <v>812</v>
      </c>
      <c r="L552">
        <v>827</v>
      </c>
      <c r="M552">
        <v>-3.5877869680958498E-2</v>
      </c>
      <c r="N552">
        <v>-0.37620668144014802</v>
      </c>
      <c r="O552">
        <v>-3.5877869680958498E-2</v>
      </c>
    </row>
    <row r="553" spans="1:15" x14ac:dyDescent="0.45">
      <c r="A553">
        <v>2020</v>
      </c>
      <c r="B553" t="s">
        <v>26</v>
      </c>
      <c r="C553" t="str">
        <f>_xlfn.CONCAT(B553,A553)</f>
        <v>Buffalo2020</v>
      </c>
      <c r="D553">
        <v>114.94</v>
      </c>
      <c r="F553">
        <v>0</v>
      </c>
      <c r="G553">
        <v>309.3</v>
      </c>
      <c r="H553">
        <v>284.74</v>
      </c>
      <c r="I553">
        <v>-0.70685494290935302</v>
      </c>
      <c r="J553">
        <v>-2.7774345369075002</v>
      </c>
      <c r="K553">
        <v>1717</v>
      </c>
      <c r="L553">
        <v>1593</v>
      </c>
      <c r="M553">
        <v>-0.56691313379548702</v>
      </c>
      <c r="N553">
        <v>-0.37620668144014802</v>
      </c>
      <c r="O553">
        <v>-0.56691313379548702</v>
      </c>
    </row>
    <row r="554" spans="1:15" x14ac:dyDescent="0.45">
      <c r="A554">
        <v>2020</v>
      </c>
      <c r="B554" t="s">
        <v>27</v>
      </c>
      <c r="C554" t="str">
        <f>_xlfn.CONCAT(B554,A554)</f>
        <v>BYU2020</v>
      </c>
      <c r="D554">
        <v>159.91</v>
      </c>
      <c r="E554">
        <v>19.6318480224631</v>
      </c>
      <c r="F554">
        <v>0</v>
      </c>
      <c r="G554">
        <v>297.2</v>
      </c>
      <c r="H554">
        <v>560.78</v>
      </c>
      <c r="I554">
        <v>-0.72565755127123699</v>
      </c>
      <c r="J554">
        <v>1.4704065195392699</v>
      </c>
      <c r="K554">
        <v>2005</v>
      </c>
      <c r="L554">
        <v>1520</v>
      </c>
      <c r="M554">
        <v>3.8273278450593702E-2</v>
      </c>
      <c r="N554">
        <v>-0.37620668144014802</v>
      </c>
      <c r="O554">
        <v>3.8273278450593702E-2</v>
      </c>
    </row>
    <row r="555" spans="1:15" x14ac:dyDescent="0.45">
      <c r="A555">
        <v>2020</v>
      </c>
      <c r="B555" t="s">
        <v>28</v>
      </c>
      <c r="C555" t="str">
        <f>_xlfn.CONCAT(B555,A555)</f>
        <v>California2020</v>
      </c>
      <c r="D555">
        <v>198</v>
      </c>
      <c r="F555">
        <v>0</v>
      </c>
      <c r="G555">
        <v>28.8</v>
      </c>
      <c r="H555">
        <v>611.58000000000004</v>
      </c>
      <c r="I555">
        <v>3.0840072998610899</v>
      </c>
      <c r="J555">
        <v>2.85912378799302</v>
      </c>
      <c r="K555">
        <v>1442</v>
      </c>
      <c r="L555">
        <v>1499</v>
      </c>
      <c r="M555">
        <v>0.55087168722206903</v>
      </c>
      <c r="N555">
        <v>-0.37620668144014802</v>
      </c>
      <c r="O555">
        <v>0.55087168722206903</v>
      </c>
    </row>
    <row r="556" spans="1:15" x14ac:dyDescent="0.45">
      <c r="A556">
        <v>2020</v>
      </c>
      <c r="B556" t="s">
        <v>29</v>
      </c>
      <c r="C556" t="str">
        <f>_xlfn.CONCAT(B556,A556)</f>
        <v>Central Michigan2020</v>
      </c>
      <c r="D556">
        <v>130.86000000000001</v>
      </c>
      <c r="F556">
        <v>0</v>
      </c>
      <c r="G556">
        <v>372</v>
      </c>
      <c r="H556">
        <v>416.63</v>
      </c>
      <c r="I556">
        <v>-4.60679059059167</v>
      </c>
      <c r="K556">
        <v>1407</v>
      </c>
      <c r="L556">
        <v>1372</v>
      </c>
      <c r="M556">
        <v>-0.35266880017401497</v>
      </c>
      <c r="N556">
        <v>-0.37620668144014802</v>
      </c>
      <c r="O556">
        <v>-0.35266880017401497</v>
      </c>
    </row>
    <row r="557" spans="1:15" x14ac:dyDescent="0.45">
      <c r="A557">
        <v>2020</v>
      </c>
      <c r="B557" t="s">
        <v>30</v>
      </c>
      <c r="C557" t="str">
        <f>_xlfn.CONCAT(B557,A557)</f>
        <v>Charlotte2020</v>
      </c>
      <c r="D557">
        <v>152.55000000000001</v>
      </c>
      <c r="E557">
        <v>-14.798243131476999</v>
      </c>
      <c r="F557">
        <v>0</v>
      </c>
      <c r="G557">
        <v>342.8</v>
      </c>
      <c r="H557">
        <v>386.38</v>
      </c>
      <c r="I557">
        <v>-7.5294278251227498</v>
      </c>
      <c r="J557">
        <v>-9.5576423770052301</v>
      </c>
      <c r="K557">
        <v>1299</v>
      </c>
      <c r="L557">
        <v>1315</v>
      </c>
      <c r="M557">
        <v>-6.0774353173403399E-2</v>
      </c>
      <c r="N557">
        <v>-0.37620668144014802</v>
      </c>
      <c r="O557">
        <v>-6.0774353173403399E-2</v>
      </c>
    </row>
    <row r="558" spans="1:15" x14ac:dyDescent="0.45">
      <c r="A558">
        <v>2020</v>
      </c>
      <c r="B558" t="s">
        <v>31</v>
      </c>
      <c r="C558" t="str">
        <f>_xlfn.CONCAT(B558,A558)</f>
        <v>Cincinnati2020</v>
      </c>
      <c r="D558">
        <v>194.95</v>
      </c>
      <c r="F558">
        <v>0</v>
      </c>
      <c r="G558">
        <v>243.6</v>
      </c>
      <c r="H558">
        <v>576.61</v>
      </c>
      <c r="I558">
        <v>6.5086278226848098</v>
      </c>
      <c r="J558">
        <v>6.6168293379267</v>
      </c>
      <c r="K558">
        <v>1926</v>
      </c>
      <c r="L558">
        <v>1759</v>
      </c>
      <c r="M558">
        <v>0.50982613335614602</v>
      </c>
      <c r="N558">
        <v>-0.37620668144014802</v>
      </c>
      <c r="O558">
        <v>0.50982613335614602</v>
      </c>
    </row>
    <row r="559" spans="1:15" x14ac:dyDescent="0.45">
      <c r="A559">
        <v>2020</v>
      </c>
      <c r="B559" t="s">
        <v>32</v>
      </c>
      <c r="C559" t="str">
        <f>_xlfn.CONCAT(B559,A559)</f>
        <v>Clemson2020</v>
      </c>
      <c r="D559">
        <v>309.73</v>
      </c>
      <c r="F559">
        <v>0</v>
      </c>
      <c r="G559">
        <v>526.79999999999995</v>
      </c>
      <c r="H559">
        <v>863.03</v>
      </c>
      <c r="I559">
        <v>20.902727952239399</v>
      </c>
      <c r="J559">
        <v>25.732114091937198</v>
      </c>
      <c r="K559">
        <v>2163</v>
      </c>
      <c r="L559">
        <v>2343</v>
      </c>
      <c r="M559">
        <v>2.0544847145793002</v>
      </c>
      <c r="N559">
        <v>-0.37620668144014802</v>
      </c>
      <c r="O559">
        <v>2.0544847145793002</v>
      </c>
    </row>
    <row r="560" spans="1:15" x14ac:dyDescent="0.45">
      <c r="A560">
        <v>2020</v>
      </c>
      <c r="B560" t="s">
        <v>33</v>
      </c>
      <c r="C560" t="str">
        <f>_xlfn.CONCAT(B560,A560)</f>
        <v>Coastal Carolina2020</v>
      </c>
      <c r="D560">
        <v>136.61000000000001</v>
      </c>
      <c r="E560">
        <v>13.8720465068665</v>
      </c>
      <c r="F560">
        <v>0</v>
      </c>
      <c r="G560">
        <v>294.8</v>
      </c>
      <c r="H560">
        <v>305.73</v>
      </c>
      <c r="I560">
        <v>-8.0675249026396507</v>
      </c>
      <c r="K560">
        <v>1704</v>
      </c>
      <c r="L560">
        <v>1224</v>
      </c>
      <c r="M560">
        <v>-0.27528783796776701</v>
      </c>
      <c r="N560">
        <v>-0.37620668144014802</v>
      </c>
      <c r="O560">
        <v>-0.27528783796776701</v>
      </c>
    </row>
    <row r="561" spans="1:15" x14ac:dyDescent="0.45">
      <c r="A561">
        <v>2020</v>
      </c>
      <c r="B561" t="s">
        <v>34</v>
      </c>
      <c r="C561" t="str">
        <f>_xlfn.CONCAT(B561,A561)</f>
        <v>Colorado2020</v>
      </c>
      <c r="D561">
        <v>203.17</v>
      </c>
      <c r="F561">
        <v>0</v>
      </c>
      <c r="G561">
        <v>89.6</v>
      </c>
      <c r="H561">
        <v>614.27</v>
      </c>
      <c r="I561">
        <v>-1.5816007335382001</v>
      </c>
      <c r="J561">
        <v>-1.30702801736824</v>
      </c>
      <c r="K561">
        <v>1419</v>
      </c>
      <c r="L561">
        <v>1361</v>
      </c>
      <c r="M561">
        <v>0.62044726541446904</v>
      </c>
      <c r="N561">
        <v>-0.37620668144014802</v>
      </c>
      <c r="O561">
        <v>0.62044726541446904</v>
      </c>
    </row>
    <row r="562" spans="1:15" x14ac:dyDescent="0.45">
      <c r="A562">
        <v>2020</v>
      </c>
      <c r="B562" t="s">
        <v>35</v>
      </c>
      <c r="C562" t="str">
        <f>_xlfn.CONCAT(B562,A562)</f>
        <v>Colorado State2020</v>
      </c>
      <c r="D562">
        <v>142.80000000000001</v>
      </c>
      <c r="E562">
        <v>-11.278777338063</v>
      </c>
      <c r="F562">
        <v>0</v>
      </c>
      <c r="G562">
        <v>340.8</v>
      </c>
      <c r="H562">
        <v>518.83000000000004</v>
      </c>
      <c r="I562">
        <v>-7.2154325243778699</v>
      </c>
      <c r="K562">
        <v>1344</v>
      </c>
      <c r="L562">
        <v>1364</v>
      </c>
      <c r="M562">
        <v>-0.19198554995791101</v>
      </c>
      <c r="N562">
        <v>-0.37620668144014802</v>
      </c>
      <c r="O562">
        <v>-0.19198554995791101</v>
      </c>
    </row>
    <row r="563" spans="1:15" x14ac:dyDescent="0.45">
      <c r="A563">
        <v>2020</v>
      </c>
      <c r="B563" t="s">
        <v>36</v>
      </c>
      <c r="C563" t="str">
        <f>_xlfn.CONCAT(B563,A563)</f>
        <v>Connecticut2020</v>
      </c>
      <c r="D563">
        <v>134.27000000000001</v>
      </c>
      <c r="F563">
        <v>0</v>
      </c>
      <c r="G563">
        <v>148.9</v>
      </c>
      <c r="H563">
        <v>412.55</v>
      </c>
      <c r="I563">
        <v>-16.913149096762201</v>
      </c>
      <c r="L563">
        <v>877</v>
      </c>
      <c r="M563">
        <v>-0.30677852519604898</v>
      </c>
      <c r="N563">
        <v>-0.37620668144014802</v>
      </c>
      <c r="O563">
        <v>-0.30677852519604898</v>
      </c>
    </row>
    <row r="564" spans="1:15" x14ac:dyDescent="0.45">
      <c r="A564">
        <v>2020</v>
      </c>
      <c r="B564" t="s">
        <v>37</v>
      </c>
      <c r="C564" t="str">
        <f>_xlfn.CONCAT(B564,A564)</f>
        <v>Duke2020</v>
      </c>
      <c r="D564">
        <v>171.72</v>
      </c>
      <c r="F564">
        <v>0</v>
      </c>
      <c r="G564">
        <v>67.400000000000006</v>
      </c>
      <c r="H564">
        <v>633.24</v>
      </c>
      <c r="I564">
        <v>-1.63634551883839</v>
      </c>
      <c r="J564">
        <v>-0.24506775325654401</v>
      </c>
      <c r="K564">
        <v>1192</v>
      </c>
      <c r="L564">
        <v>1366</v>
      </c>
      <c r="M564">
        <v>0.19720704604290501</v>
      </c>
      <c r="N564">
        <v>-0.37620668144014802</v>
      </c>
      <c r="O564">
        <v>0.19720704604290501</v>
      </c>
    </row>
    <row r="565" spans="1:15" x14ac:dyDescent="0.45">
      <c r="A565">
        <v>2020</v>
      </c>
      <c r="B565" t="s">
        <v>38</v>
      </c>
      <c r="C565" t="str">
        <f>_xlfn.CONCAT(B565,A565)</f>
        <v>East Carolina2020</v>
      </c>
      <c r="D565">
        <v>163.06</v>
      </c>
      <c r="F565">
        <v>0</v>
      </c>
      <c r="G565">
        <v>377.2</v>
      </c>
      <c r="H565">
        <v>468.23</v>
      </c>
      <c r="I565">
        <v>-11.118440755184301</v>
      </c>
      <c r="J565">
        <v>-10.864670394373499</v>
      </c>
      <c r="K565">
        <v>1354</v>
      </c>
      <c r="L565">
        <v>1106</v>
      </c>
      <c r="M565">
        <v>8.0664588180973107E-2</v>
      </c>
      <c r="N565">
        <v>-0.37620668144014802</v>
      </c>
      <c r="O565">
        <v>8.0664588180973107E-2</v>
      </c>
    </row>
    <row r="566" spans="1:15" x14ac:dyDescent="0.45">
      <c r="A566">
        <v>2020</v>
      </c>
      <c r="B566" t="s">
        <v>39</v>
      </c>
      <c r="C566" t="str">
        <f>_xlfn.CONCAT(B566,A566)</f>
        <v>Eastern Michigan2020</v>
      </c>
      <c r="D566">
        <v>136.77000000000001</v>
      </c>
      <c r="F566">
        <v>0</v>
      </c>
      <c r="G566">
        <v>162.69999999999999</v>
      </c>
      <c r="H566">
        <v>317.49</v>
      </c>
      <c r="I566">
        <v>-6.8249960278377904</v>
      </c>
      <c r="K566">
        <v>1382</v>
      </c>
      <c r="L566">
        <v>1348</v>
      </c>
      <c r="M566">
        <v>-0.273134628584637</v>
      </c>
      <c r="N566">
        <v>-0.37620668144014802</v>
      </c>
      <c r="O566">
        <v>-0.273134628584637</v>
      </c>
    </row>
    <row r="567" spans="1:15" x14ac:dyDescent="0.45">
      <c r="A567">
        <v>2020</v>
      </c>
      <c r="B567" t="s">
        <v>40</v>
      </c>
      <c r="C567" t="str">
        <f>_xlfn.CONCAT(B567,A567)</f>
        <v>Florida2020</v>
      </c>
      <c r="D567">
        <v>272.99</v>
      </c>
      <c r="E567">
        <v>16.206900788693499</v>
      </c>
      <c r="F567">
        <v>0</v>
      </c>
      <c r="G567">
        <v>303.2</v>
      </c>
      <c r="H567">
        <v>835.68</v>
      </c>
      <c r="I567">
        <v>14.465738753862</v>
      </c>
      <c r="J567">
        <v>17.399810481214601</v>
      </c>
      <c r="K567">
        <v>1800</v>
      </c>
      <c r="L567">
        <v>1917</v>
      </c>
      <c r="M567">
        <v>1.56005400997799</v>
      </c>
      <c r="N567">
        <v>-0.37620668144014802</v>
      </c>
      <c r="O567">
        <v>1.56005400997799</v>
      </c>
    </row>
    <row r="568" spans="1:15" x14ac:dyDescent="0.45">
      <c r="A568">
        <v>2020</v>
      </c>
      <c r="B568" t="s">
        <v>41</v>
      </c>
      <c r="C568" t="str">
        <f>_xlfn.CONCAT(B568,A568)</f>
        <v>Florida Atlantic2020</v>
      </c>
      <c r="D568">
        <v>162.51</v>
      </c>
      <c r="E568">
        <v>-8.2355608107901492</v>
      </c>
      <c r="F568">
        <v>0</v>
      </c>
      <c r="G568">
        <v>135.69999999999999</v>
      </c>
      <c r="H568">
        <v>524.02</v>
      </c>
      <c r="I568">
        <v>5.9476025391664296</v>
      </c>
      <c r="K568">
        <v>1507</v>
      </c>
      <c r="L568">
        <v>1777</v>
      </c>
      <c r="M568">
        <v>7.3262930926462203E-2</v>
      </c>
      <c r="N568">
        <v>-0.37620668144014802</v>
      </c>
      <c r="O568">
        <v>7.3262930926462203E-2</v>
      </c>
    </row>
    <row r="569" spans="1:15" x14ac:dyDescent="0.45">
      <c r="A569">
        <v>2020</v>
      </c>
      <c r="B569" t="s">
        <v>42</v>
      </c>
      <c r="C569" t="str">
        <f>_xlfn.CONCAT(B569,A569)</f>
        <v>Florida International2020</v>
      </c>
      <c r="D569">
        <v>162.27000000000001</v>
      </c>
      <c r="E569">
        <v>-17.841502916946901</v>
      </c>
      <c r="F569">
        <v>0</v>
      </c>
      <c r="G569">
        <v>57</v>
      </c>
      <c r="H569">
        <v>532.88</v>
      </c>
      <c r="I569">
        <v>-8.3647887030275694</v>
      </c>
      <c r="K569">
        <v>1312</v>
      </c>
      <c r="L569">
        <v>1324</v>
      </c>
      <c r="M569">
        <v>7.0033116851766899E-2</v>
      </c>
      <c r="N569">
        <v>-0.37620668144014802</v>
      </c>
      <c r="O569">
        <v>7.0033116851766899E-2</v>
      </c>
    </row>
    <row r="570" spans="1:15" x14ac:dyDescent="0.45">
      <c r="A570">
        <v>2020</v>
      </c>
      <c r="B570" t="s">
        <v>43</v>
      </c>
      <c r="C570" t="str">
        <f>_xlfn.CONCAT(B570,A570)</f>
        <v>Florida State2020</v>
      </c>
      <c r="D570">
        <v>238.41</v>
      </c>
      <c r="F570">
        <v>0</v>
      </c>
      <c r="G570">
        <v>250</v>
      </c>
      <c r="H570">
        <v>878.07</v>
      </c>
      <c r="I570">
        <v>0.128123707414904</v>
      </c>
      <c r="K570">
        <v>1283</v>
      </c>
      <c r="L570">
        <v>1494</v>
      </c>
      <c r="M570">
        <v>1.0946916320489299</v>
      </c>
      <c r="N570">
        <v>-0.37620668144014802</v>
      </c>
      <c r="O570">
        <v>1.0946916320489299</v>
      </c>
    </row>
    <row r="571" spans="1:15" x14ac:dyDescent="0.45">
      <c r="A571">
        <v>2020</v>
      </c>
      <c r="B571" t="s">
        <v>44</v>
      </c>
      <c r="C571" t="str">
        <f>_xlfn.CONCAT(B571,A571)</f>
        <v>Fresno State2020</v>
      </c>
      <c r="D571">
        <v>131.51</v>
      </c>
      <c r="E571">
        <v>-6.6738498620888196</v>
      </c>
      <c r="F571">
        <v>0</v>
      </c>
      <c r="G571">
        <v>172.9</v>
      </c>
      <c r="H571">
        <v>482.79</v>
      </c>
      <c r="I571">
        <v>-3.3307332555266398</v>
      </c>
      <c r="K571">
        <v>1447</v>
      </c>
      <c r="L571">
        <v>1474</v>
      </c>
      <c r="M571">
        <v>-0.34392138705504799</v>
      </c>
      <c r="N571">
        <v>-0.37620668144014802</v>
      </c>
      <c r="O571">
        <v>-0.34392138705504799</v>
      </c>
    </row>
    <row r="572" spans="1:15" x14ac:dyDescent="0.45">
      <c r="A572">
        <v>2020</v>
      </c>
      <c r="B572" t="s">
        <v>45</v>
      </c>
      <c r="C572" t="str">
        <f>_xlfn.CONCAT(B572,A572)</f>
        <v>Georgia2020</v>
      </c>
      <c r="D572">
        <v>313.33999999999997</v>
      </c>
      <c r="E572">
        <v>18.852119245195102</v>
      </c>
      <c r="F572">
        <v>0</v>
      </c>
      <c r="G572">
        <v>148.1</v>
      </c>
      <c r="H572">
        <v>960.16</v>
      </c>
      <c r="I572">
        <v>15.847172416083099</v>
      </c>
      <c r="J572">
        <v>19.605420260523498</v>
      </c>
      <c r="K572">
        <v>1950</v>
      </c>
      <c r="L572">
        <v>1998</v>
      </c>
      <c r="M572">
        <v>2.1030665012861798</v>
      </c>
      <c r="N572">
        <v>-0.37620668144014802</v>
      </c>
      <c r="O572">
        <v>2.1030665012861798</v>
      </c>
    </row>
    <row r="573" spans="1:15" x14ac:dyDescent="0.45">
      <c r="A573">
        <v>2020</v>
      </c>
      <c r="B573" t="s">
        <v>46</v>
      </c>
      <c r="C573" t="str">
        <f>_xlfn.CONCAT(B573,A573)</f>
        <v>Georgia Southern2020</v>
      </c>
      <c r="D573">
        <v>145.22</v>
      </c>
      <c r="E573">
        <v>1.2412182189776499</v>
      </c>
      <c r="F573">
        <v>0</v>
      </c>
      <c r="G573">
        <v>162.80000000000001</v>
      </c>
      <c r="H573">
        <v>411.8</v>
      </c>
      <c r="I573">
        <v>-0.72454792485889896</v>
      </c>
      <c r="K573">
        <v>1605</v>
      </c>
      <c r="L573">
        <v>1447</v>
      </c>
      <c r="M573">
        <v>-0.159418258038064</v>
      </c>
      <c r="N573">
        <v>-0.37620668144014802</v>
      </c>
      <c r="O573">
        <v>-0.159418258038064</v>
      </c>
    </row>
    <row r="574" spans="1:15" x14ac:dyDescent="0.45">
      <c r="A574">
        <v>2020</v>
      </c>
      <c r="B574" t="s">
        <v>47</v>
      </c>
      <c r="C574" t="str">
        <f>_xlfn.CONCAT(B574,A574)</f>
        <v>Georgia State2020</v>
      </c>
      <c r="D574">
        <v>140.52000000000001</v>
      </c>
      <c r="E574">
        <v>1.86553875047342</v>
      </c>
      <c r="F574">
        <v>0</v>
      </c>
      <c r="G574">
        <v>155</v>
      </c>
      <c r="H574">
        <v>369.05</v>
      </c>
      <c r="I574">
        <v>-7.5428748961434797</v>
      </c>
      <c r="K574">
        <v>1365</v>
      </c>
      <c r="L574">
        <v>1207</v>
      </c>
      <c r="M574">
        <v>-0.22266878366751799</v>
      </c>
      <c r="N574">
        <v>-0.37620668144014802</v>
      </c>
      <c r="O574">
        <v>-0.22266878366751799</v>
      </c>
    </row>
    <row r="575" spans="1:15" x14ac:dyDescent="0.45">
      <c r="A575">
        <v>2020</v>
      </c>
      <c r="B575" t="s">
        <v>48</v>
      </c>
      <c r="C575" t="str">
        <f>_xlfn.CONCAT(B575,A575)</f>
        <v>Georgia Tech2020</v>
      </c>
      <c r="D575">
        <v>222.73</v>
      </c>
      <c r="F575">
        <v>0</v>
      </c>
      <c r="G575">
        <v>153.30000000000001</v>
      </c>
      <c r="H575">
        <v>629.1</v>
      </c>
      <c r="I575">
        <v>-7.8844186958470797</v>
      </c>
      <c r="J575">
        <v>-8.8224391172356</v>
      </c>
      <c r="K575">
        <v>1305</v>
      </c>
      <c r="L575">
        <v>1262</v>
      </c>
      <c r="M575">
        <v>0.88367711250215697</v>
      </c>
      <c r="N575">
        <v>-0.37620668144014802</v>
      </c>
      <c r="O575">
        <v>0.88367711250215697</v>
      </c>
    </row>
    <row r="576" spans="1:15" x14ac:dyDescent="0.45">
      <c r="A576">
        <v>2020</v>
      </c>
      <c r="B576" t="s">
        <v>49</v>
      </c>
      <c r="C576" t="str">
        <f>_xlfn.CONCAT(B576,A576)</f>
        <v>Hawai'i2020</v>
      </c>
      <c r="D576">
        <v>124.35</v>
      </c>
      <c r="E576">
        <v>-3.32889076904278</v>
      </c>
      <c r="F576">
        <v>0</v>
      </c>
      <c r="G576">
        <v>279.7</v>
      </c>
      <c r="H576">
        <v>420.99</v>
      </c>
      <c r="I576">
        <v>-1.7008243696813701</v>
      </c>
      <c r="J576">
        <v>-2.3689882814799299</v>
      </c>
      <c r="K576">
        <v>1449</v>
      </c>
      <c r="L576">
        <v>1447</v>
      </c>
      <c r="M576">
        <v>-0.44027750695013201</v>
      </c>
      <c r="N576">
        <v>-0.37620668144014802</v>
      </c>
      <c r="O576">
        <v>-0.44027750695013201</v>
      </c>
    </row>
    <row r="577" spans="1:15" x14ac:dyDescent="0.45">
      <c r="A577">
        <v>2020</v>
      </c>
      <c r="B577" t="s">
        <v>50</v>
      </c>
      <c r="C577" t="str">
        <f>_xlfn.CONCAT(B577,A577)</f>
        <v>Houston2020</v>
      </c>
      <c r="D577">
        <v>155.32</v>
      </c>
      <c r="F577">
        <v>0</v>
      </c>
      <c r="G577">
        <v>227.9</v>
      </c>
      <c r="H577">
        <v>597.62</v>
      </c>
      <c r="I577">
        <v>-9.7483026366561296E-2</v>
      </c>
      <c r="J577">
        <v>-2.45067753256544</v>
      </c>
      <c r="K577">
        <v>1493</v>
      </c>
      <c r="L577">
        <v>1452</v>
      </c>
      <c r="M577">
        <v>-2.3496915727958999E-2</v>
      </c>
      <c r="N577">
        <v>-0.37620668144014802</v>
      </c>
      <c r="O577">
        <v>-2.3496915727958999E-2</v>
      </c>
    </row>
    <row r="578" spans="1:15" x14ac:dyDescent="0.45">
      <c r="A578">
        <v>2020</v>
      </c>
      <c r="B578" t="s">
        <v>51</v>
      </c>
      <c r="C578" t="str">
        <f>_xlfn.CONCAT(B578,A578)</f>
        <v>Illinois2020</v>
      </c>
      <c r="D578">
        <v>152.9</v>
      </c>
      <c r="E578">
        <v>-7.3682300864408701</v>
      </c>
      <c r="F578">
        <v>0</v>
      </c>
      <c r="G578">
        <v>206.9</v>
      </c>
      <c r="H578">
        <v>661.73</v>
      </c>
      <c r="I578">
        <v>-0.31661887355981899</v>
      </c>
      <c r="J578">
        <v>-0.49013550651308901</v>
      </c>
      <c r="K578">
        <v>1338</v>
      </c>
      <c r="L578">
        <v>1412</v>
      </c>
      <c r="M578">
        <v>-5.6064207647805703E-2</v>
      </c>
      <c r="N578">
        <v>-0.37620668144014802</v>
      </c>
      <c r="O578">
        <v>-5.6064207647805703E-2</v>
      </c>
    </row>
    <row r="579" spans="1:15" x14ac:dyDescent="0.45">
      <c r="A579">
        <v>2020</v>
      </c>
      <c r="B579" t="s">
        <v>52</v>
      </c>
      <c r="C579" t="str">
        <f>_xlfn.CONCAT(B579,A579)</f>
        <v>Indiana2020</v>
      </c>
      <c r="D579">
        <v>177.39</v>
      </c>
      <c r="E579">
        <v>13.2346175522193</v>
      </c>
      <c r="F579">
        <v>0</v>
      </c>
      <c r="G579">
        <v>253.9</v>
      </c>
      <c r="H579">
        <v>603.80999999999995</v>
      </c>
      <c r="I579">
        <v>4.9319241377506904</v>
      </c>
      <c r="J579">
        <v>6.1266938314136103</v>
      </c>
      <c r="K579">
        <v>1725</v>
      </c>
      <c r="L579">
        <v>1609</v>
      </c>
      <c r="M579">
        <v>0.27351140355758702</v>
      </c>
      <c r="N579">
        <v>-0.37620668144014802</v>
      </c>
      <c r="O579">
        <v>0.27351140355758702</v>
      </c>
    </row>
    <row r="580" spans="1:15" x14ac:dyDescent="0.45">
      <c r="A580">
        <v>2020</v>
      </c>
      <c r="B580" t="s">
        <v>53</v>
      </c>
      <c r="C580" t="str">
        <f>_xlfn.CONCAT(B580,A580)</f>
        <v>Iowa2020</v>
      </c>
      <c r="D580">
        <v>203.81</v>
      </c>
      <c r="E580">
        <v>15.9286736038448</v>
      </c>
      <c r="F580">
        <v>0</v>
      </c>
      <c r="G580">
        <v>195</v>
      </c>
      <c r="H580">
        <v>637.65</v>
      </c>
      <c r="I580">
        <v>11.488154608615</v>
      </c>
      <c r="J580">
        <v>12.1716984117417</v>
      </c>
      <c r="K580">
        <v>1958</v>
      </c>
      <c r="L580">
        <v>1924</v>
      </c>
      <c r="M580">
        <v>0.629060102946991</v>
      </c>
      <c r="N580">
        <v>-0.37620668144014802</v>
      </c>
      <c r="O580">
        <v>0.629060102946991</v>
      </c>
    </row>
    <row r="581" spans="1:15" x14ac:dyDescent="0.45">
      <c r="A581">
        <v>2020</v>
      </c>
      <c r="B581" t="s">
        <v>54</v>
      </c>
      <c r="C581" t="str">
        <f>_xlfn.CONCAT(B581,A581)</f>
        <v>Iowa State2020</v>
      </c>
      <c r="D581">
        <v>190.9</v>
      </c>
      <c r="E581">
        <v>14.2052460686979</v>
      </c>
      <c r="F581">
        <v>0</v>
      </c>
      <c r="G581">
        <v>383.9</v>
      </c>
      <c r="H581">
        <v>597.15</v>
      </c>
      <c r="I581">
        <v>9.9548567742477303</v>
      </c>
      <c r="J581">
        <v>8.9858176194066299</v>
      </c>
      <c r="K581">
        <v>1936</v>
      </c>
      <c r="L581">
        <v>1744</v>
      </c>
      <c r="M581">
        <v>0.45532302084565801</v>
      </c>
      <c r="N581">
        <v>-0.37620668144014802</v>
      </c>
      <c r="O581">
        <v>0.45532302084565801</v>
      </c>
    </row>
    <row r="582" spans="1:15" x14ac:dyDescent="0.45">
      <c r="A582">
        <v>2020</v>
      </c>
      <c r="B582" t="s">
        <v>156</v>
      </c>
      <c r="C582" t="str">
        <f>_xlfn.CONCAT(B582,A582)</f>
        <v>Jacksonville State2020</v>
      </c>
      <c r="D582">
        <v>16.489999999999998</v>
      </c>
      <c r="F582">
        <v>0</v>
      </c>
      <c r="H582">
        <v>108.58</v>
      </c>
      <c r="M582">
        <v>-1.8918097823529001</v>
      </c>
      <c r="N582">
        <v>-0.37620668144014802</v>
      </c>
      <c r="O582">
        <v>-1.8918097823529001</v>
      </c>
    </row>
    <row r="583" spans="1:15" x14ac:dyDescent="0.45">
      <c r="A583">
        <v>2020</v>
      </c>
      <c r="B583" t="s">
        <v>55</v>
      </c>
      <c r="C583" t="str">
        <f>_xlfn.CONCAT(B583,A583)</f>
        <v>James Madison2020</v>
      </c>
      <c r="D583">
        <v>35.08</v>
      </c>
      <c r="F583">
        <v>0</v>
      </c>
      <c r="H583">
        <v>110.76</v>
      </c>
      <c r="M583">
        <v>-1.64163376715044</v>
      </c>
      <c r="N583">
        <v>-0.37620668144014802</v>
      </c>
      <c r="O583">
        <v>-1.64163376715044</v>
      </c>
    </row>
    <row r="584" spans="1:15" x14ac:dyDescent="0.45">
      <c r="A584">
        <v>2020</v>
      </c>
      <c r="B584" t="s">
        <v>56</v>
      </c>
      <c r="C584" t="str">
        <f>_xlfn.CONCAT(B584,A584)</f>
        <v>Kansas2020</v>
      </c>
      <c r="D584">
        <v>178.97</v>
      </c>
      <c r="E584">
        <v>-14.6215941836398</v>
      </c>
      <c r="F584">
        <v>0</v>
      </c>
      <c r="G584">
        <v>125.1</v>
      </c>
      <c r="H584">
        <v>528.62</v>
      </c>
      <c r="I584">
        <v>-3.7263636739680299</v>
      </c>
      <c r="J584">
        <v>-7.9238573552949303</v>
      </c>
      <c r="K584">
        <v>992</v>
      </c>
      <c r="L584">
        <v>1222</v>
      </c>
      <c r="M584">
        <v>0.29477434621600002</v>
      </c>
      <c r="N584">
        <v>-0.37620668144014802</v>
      </c>
      <c r="O584">
        <v>0.29477434621600002</v>
      </c>
    </row>
    <row r="585" spans="1:15" x14ac:dyDescent="0.45">
      <c r="A585">
        <v>2020</v>
      </c>
      <c r="B585" t="s">
        <v>57</v>
      </c>
      <c r="C585" t="str">
        <f>_xlfn.CONCAT(B585,A585)</f>
        <v>Kansas State2020</v>
      </c>
      <c r="D585">
        <v>182.46</v>
      </c>
      <c r="E585">
        <v>0.990126399320858</v>
      </c>
      <c r="F585">
        <v>0</v>
      </c>
      <c r="G585">
        <v>259</v>
      </c>
      <c r="H585">
        <v>543.49</v>
      </c>
      <c r="I585">
        <v>7.5837667613466602</v>
      </c>
      <c r="K585">
        <v>1420</v>
      </c>
      <c r="L585">
        <v>1698</v>
      </c>
      <c r="M585">
        <v>0.34174122588553102</v>
      </c>
      <c r="N585">
        <v>-0.37620668144014802</v>
      </c>
      <c r="O585">
        <v>0.34174122588553102</v>
      </c>
    </row>
    <row r="586" spans="1:15" x14ac:dyDescent="0.45">
      <c r="A586">
        <v>2020</v>
      </c>
      <c r="B586" t="s">
        <v>158</v>
      </c>
      <c r="C586" t="str">
        <f>_xlfn.CONCAT(B586,A586)</f>
        <v>Kennesaw State2020</v>
      </c>
      <c r="D586">
        <v>55.15</v>
      </c>
      <c r="F586">
        <v>0</v>
      </c>
      <c r="H586">
        <v>86.45</v>
      </c>
      <c r="M586">
        <v>-1.37154056515402</v>
      </c>
      <c r="N586">
        <v>-0.37620668144014802</v>
      </c>
      <c r="O586">
        <v>-1.37154056515402</v>
      </c>
    </row>
    <row r="587" spans="1:15" x14ac:dyDescent="0.45">
      <c r="A587">
        <v>2020</v>
      </c>
      <c r="B587" t="s">
        <v>58</v>
      </c>
      <c r="C587" t="str">
        <f>_xlfn.CONCAT(B587,A587)</f>
        <v>Kent State2020</v>
      </c>
      <c r="D587">
        <v>141.52000000000001</v>
      </c>
      <c r="F587">
        <v>0</v>
      </c>
      <c r="G587">
        <v>302.89999999999998</v>
      </c>
      <c r="H587">
        <v>313.22000000000003</v>
      </c>
      <c r="I587">
        <v>-5.2266966798530099</v>
      </c>
      <c r="J587">
        <v>-6.6985185890122096</v>
      </c>
      <c r="K587">
        <v>1412</v>
      </c>
      <c r="L587">
        <v>1299</v>
      </c>
      <c r="M587">
        <v>-0.209211225022954</v>
      </c>
      <c r="N587">
        <v>-0.37620668144014802</v>
      </c>
      <c r="O587">
        <v>-0.209211225022954</v>
      </c>
    </row>
    <row r="588" spans="1:15" x14ac:dyDescent="0.45">
      <c r="A588">
        <v>2020</v>
      </c>
      <c r="B588" t="s">
        <v>59</v>
      </c>
      <c r="C588" t="str">
        <f>_xlfn.CONCAT(B588,A588)</f>
        <v>Kentucky2020</v>
      </c>
      <c r="D588">
        <v>229.87</v>
      </c>
      <c r="E588">
        <v>3.8682158491336098</v>
      </c>
      <c r="F588">
        <v>0</v>
      </c>
      <c r="G588">
        <v>134</v>
      </c>
      <c r="H588">
        <v>672.74</v>
      </c>
      <c r="I588">
        <v>4.0632215091539203</v>
      </c>
      <c r="J588">
        <v>7.1886540955253002</v>
      </c>
      <c r="K588">
        <v>1575</v>
      </c>
      <c r="L588">
        <v>1724</v>
      </c>
      <c r="M588">
        <v>0.97976408122434999</v>
      </c>
      <c r="N588">
        <v>-0.37620668144014802</v>
      </c>
      <c r="O588">
        <v>0.97976408122434999</v>
      </c>
    </row>
    <row r="589" spans="1:15" x14ac:dyDescent="0.45">
      <c r="A589">
        <v>2020</v>
      </c>
      <c r="B589" t="s">
        <v>60</v>
      </c>
      <c r="C589" t="str">
        <f>_xlfn.CONCAT(B589,A589)</f>
        <v>Liberty2020</v>
      </c>
      <c r="D589">
        <v>146.5</v>
      </c>
      <c r="E589">
        <v>1.71255150821555</v>
      </c>
      <c r="F589">
        <v>0</v>
      </c>
      <c r="G589">
        <v>150.4</v>
      </c>
      <c r="H589">
        <v>153.47999999999999</v>
      </c>
      <c r="I589">
        <v>-4.8947133767353099</v>
      </c>
      <c r="J589">
        <v>-6.8618970911832404</v>
      </c>
      <c r="K589">
        <v>1594</v>
      </c>
      <c r="L589">
        <v>1335</v>
      </c>
      <c r="M589">
        <v>-0.14219258297302101</v>
      </c>
      <c r="N589">
        <v>-0.37620668144014802</v>
      </c>
      <c r="O589">
        <v>-0.14219258297302101</v>
      </c>
    </row>
    <row r="590" spans="1:15" x14ac:dyDescent="0.45">
      <c r="A590">
        <v>2020</v>
      </c>
      <c r="B590" t="s">
        <v>61</v>
      </c>
      <c r="C590" t="str">
        <f>_xlfn.CONCAT(B590,A590)</f>
        <v>Louisiana2020</v>
      </c>
      <c r="D590">
        <v>158.34</v>
      </c>
      <c r="E590">
        <v>9.0102476862624492</v>
      </c>
      <c r="F590">
        <v>0</v>
      </c>
      <c r="G590">
        <v>449.4</v>
      </c>
      <c r="H590">
        <v>406.49</v>
      </c>
      <c r="I590">
        <v>5.6470685411907198</v>
      </c>
      <c r="J590">
        <v>4.8196658140453703</v>
      </c>
      <c r="K590">
        <v>1717</v>
      </c>
      <c r="L590">
        <v>1727</v>
      </c>
      <c r="M590">
        <v>1.7144911378627E-2</v>
      </c>
      <c r="N590">
        <v>-0.37620668144014802</v>
      </c>
      <c r="O590">
        <v>1.7144911378627E-2</v>
      </c>
    </row>
    <row r="591" spans="1:15" x14ac:dyDescent="0.45">
      <c r="A591">
        <v>2020</v>
      </c>
      <c r="B591" t="s">
        <v>62</v>
      </c>
      <c r="C591" t="str">
        <f>_xlfn.CONCAT(B591,A591)</f>
        <v>Louisiana Monroe2020</v>
      </c>
      <c r="D591">
        <v>132.30000000000001</v>
      </c>
      <c r="E591">
        <v>-24.462560716222701</v>
      </c>
      <c r="F591">
        <v>0</v>
      </c>
      <c r="G591">
        <v>142.1</v>
      </c>
      <c r="H591">
        <v>346.03</v>
      </c>
      <c r="I591">
        <v>-6.5673892831567002</v>
      </c>
      <c r="K591">
        <v>902</v>
      </c>
      <c r="L591">
        <v>1208</v>
      </c>
      <c r="M591">
        <v>-0.33328991572584099</v>
      </c>
      <c r="N591">
        <v>-0.37620668144014802</v>
      </c>
      <c r="O591">
        <v>-0.33328991572584099</v>
      </c>
    </row>
    <row r="592" spans="1:15" x14ac:dyDescent="0.45">
      <c r="A592">
        <v>2020</v>
      </c>
      <c r="B592" t="s">
        <v>63</v>
      </c>
      <c r="C592" t="str">
        <f>_xlfn.CONCAT(B592,A592)</f>
        <v>Louisiana Tech2020</v>
      </c>
      <c r="D592">
        <v>162.08000000000001</v>
      </c>
      <c r="E592">
        <v>-11.4728091664937</v>
      </c>
      <c r="F592">
        <v>0</v>
      </c>
      <c r="G592">
        <v>202.2</v>
      </c>
      <c r="H592">
        <v>501.25</v>
      </c>
      <c r="I592">
        <v>-1.92323481084996</v>
      </c>
      <c r="K592">
        <v>1256</v>
      </c>
      <c r="L592">
        <v>1554</v>
      </c>
      <c r="M592">
        <v>6.7476180709299602E-2</v>
      </c>
      <c r="N592">
        <v>-0.37620668144014802</v>
      </c>
      <c r="O592">
        <v>6.7476180709299602E-2</v>
      </c>
    </row>
    <row r="593" spans="1:15" x14ac:dyDescent="0.45">
      <c r="A593">
        <v>2020</v>
      </c>
      <c r="B593" t="s">
        <v>64</v>
      </c>
      <c r="C593" t="str">
        <f>_xlfn.CONCAT(B593,A593)</f>
        <v>Louisville2020</v>
      </c>
      <c r="D593">
        <v>194.46</v>
      </c>
      <c r="F593">
        <v>0</v>
      </c>
      <c r="G593">
        <v>404.1</v>
      </c>
      <c r="H593">
        <v>645.84</v>
      </c>
      <c r="I593">
        <v>6.5431220578058794E-2</v>
      </c>
      <c r="J593">
        <v>2.0422312771378701</v>
      </c>
      <c r="K593">
        <v>1589</v>
      </c>
      <c r="L593">
        <v>1405</v>
      </c>
      <c r="M593">
        <v>0.50323192962030905</v>
      </c>
      <c r="N593">
        <v>-0.37620668144014802</v>
      </c>
      <c r="O593">
        <v>0.50323192962030905</v>
      </c>
    </row>
    <row r="594" spans="1:15" x14ac:dyDescent="0.45">
      <c r="A594">
        <v>2020</v>
      </c>
      <c r="B594" t="s">
        <v>65</v>
      </c>
      <c r="C594" t="str">
        <f>_xlfn.CONCAT(B594,A594)</f>
        <v>LSU2020</v>
      </c>
      <c r="D594">
        <v>300.54000000000002</v>
      </c>
      <c r="E594">
        <v>4.2415153837155</v>
      </c>
      <c r="F594">
        <v>0</v>
      </c>
      <c r="G594">
        <v>239</v>
      </c>
      <c r="H594">
        <v>906.17</v>
      </c>
      <c r="I594">
        <v>24.9594987709891</v>
      </c>
      <c r="J594">
        <v>24.751843078911001</v>
      </c>
      <c r="K594">
        <v>1756</v>
      </c>
      <c r="L594">
        <v>2342</v>
      </c>
      <c r="M594">
        <v>1.93080975063575</v>
      </c>
      <c r="N594">
        <v>-0.37620668144014802</v>
      </c>
      <c r="O594">
        <v>1.93080975063575</v>
      </c>
    </row>
    <row r="595" spans="1:15" x14ac:dyDescent="0.45">
      <c r="A595">
        <v>2020</v>
      </c>
      <c r="B595" t="s">
        <v>66</v>
      </c>
      <c r="C595" t="str">
        <f>_xlfn.CONCAT(B595,A595)</f>
        <v>Marshall2020</v>
      </c>
      <c r="D595">
        <v>146.13999999999999</v>
      </c>
      <c r="E595">
        <v>3.9493394802708002</v>
      </c>
      <c r="F595">
        <v>0</v>
      </c>
      <c r="G595">
        <v>153.1</v>
      </c>
      <c r="H595">
        <v>489.63</v>
      </c>
      <c r="I595">
        <v>-3.4539513693789798</v>
      </c>
      <c r="J595">
        <v>-3.6760162988481699</v>
      </c>
      <c r="K595">
        <v>1552</v>
      </c>
      <c r="L595">
        <v>1446</v>
      </c>
      <c r="M595">
        <v>-0.14703730408506399</v>
      </c>
      <c r="N595">
        <v>-0.37620668144014802</v>
      </c>
      <c r="O595">
        <v>-0.14703730408506399</v>
      </c>
    </row>
    <row r="596" spans="1:15" x14ac:dyDescent="0.45">
      <c r="A596">
        <v>2020</v>
      </c>
      <c r="B596" t="s">
        <v>67</v>
      </c>
      <c r="C596" t="str">
        <f>_xlfn.CONCAT(B596,A596)</f>
        <v>Maryland2020</v>
      </c>
      <c r="D596">
        <v>209.67</v>
      </c>
      <c r="E596">
        <v>-0.359724894460212</v>
      </c>
      <c r="F596">
        <v>0</v>
      </c>
      <c r="G596">
        <v>84.5</v>
      </c>
      <c r="H596">
        <v>703.94</v>
      </c>
      <c r="I596">
        <v>-4.1013674902404498</v>
      </c>
      <c r="J596">
        <v>-4.5745980607888299</v>
      </c>
      <c r="K596">
        <v>1320</v>
      </c>
      <c r="L596">
        <v>1185</v>
      </c>
      <c r="M596">
        <v>0.70792139660414</v>
      </c>
      <c r="N596">
        <v>-0.37620668144014802</v>
      </c>
      <c r="O596">
        <v>0.70792139660414</v>
      </c>
    </row>
    <row r="597" spans="1:15" x14ac:dyDescent="0.45">
      <c r="A597">
        <v>2020</v>
      </c>
      <c r="B597" t="s">
        <v>68</v>
      </c>
      <c r="C597" t="str">
        <f>_xlfn.CONCAT(B597,A597)</f>
        <v>Memphis2020</v>
      </c>
      <c r="D597">
        <v>165.67</v>
      </c>
      <c r="F597">
        <v>0</v>
      </c>
      <c r="G597">
        <v>479.4</v>
      </c>
      <c r="H597">
        <v>551.97</v>
      </c>
      <c r="I597">
        <v>10.519876965697</v>
      </c>
      <c r="J597">
        <v>8.4139928618080209</v>
      </c>
      <c r="K597">
        <v>1582</v>
      </c>
      <c r="L597">
        <v>1797</v>
      </c>
      <c r="M597">
        <v>0.115788816243287</v>
      </c>
      <c r="N597">
        <v>-0.37620668144014802</v>
      </c>
      <c r="O597">
        <v>0.115788816243287</v>
      </c>
    </row>
    <row r="598" spans="1:15" x14ac:dyDescent="0.45">
      <c r="A598">
        <v>2020</v>
      </c>
      <c r="B598" t="s">
        <v>69</v>
      </c>
      <c r="C598" t="str">
        <f>_xlfn.CONCAT(B598,A598)</f>
        <v>Miami2020</v>
      </c>
      <c r="D598">
        <v>256.70999999999998</v>
      </c>
      <c r="F598">
        <v>0</v>
      </c>
      <c r="G598">
        <v>184.9</v>
      </c>
      <c r="H598">
        <v>815.12</v>
      </c>
      <c r="I598">
        <v>0.77115073934990896</v>
      </c>
      <c r="J598">
        <v>4.4112195586178</v>
      </c>
      <c r="K598">
        <v>1660</v>
      </c>
      <c r="L598">
        <v>1542</v>
      </c>
      <c r="M598">
        <v>1.34096495524447</v>
      </c>
      <c r="N598">
        <v>-0.37620668144014802</v>
      </c>
      <c r="O598">
        <v>1.34096495524447</v>
      </c>
    </row>
    <row r="599" spans="1:15" x14ac:dyDescent="0.45">
      <c r="A599">
        <v>2020</v>
      </c>
      <c r="B599" t="s">
        <v>70</v>
      </c>
      <c r="C599" t="str">
        <f>_xlfn.CONCAT(B599,A599)</f>
        <v>Miami (OH)2020</v>
      </c>
      <c r="D599">
        <v>150.61000000000001</v>
      </c>
      <c r="F599">
        <v>0</v>
      </c>
      <c r="G599">
        <v>171.2</v>
      </c>
      <c r="H599">
        <v>359.14</v>
      </c>
      <c r="I599">
        <v>-5.0873529448509602</v>
      </c>
      <c r="K599">
        <v>1389</v>
      </c>
      <c r="L599">
        <v>1367</v>
      </c>
      <c r="M599">
        <v>-8.6882016943859094E-2</v>
      </c>
      <c r="N599">
        <v>-0.37620668144014802</v>
      </c>
      <c r="O599">
        <v>-8.6882016943859094E-2</v>
      </c>
    </row>
    <row r="600" spans="1:15" x14ac:dyDescent="0.45">
      <c r="A600">
        <v>2020</v>
      </c>
      <c r="B600" t="s">
        <v>71</v>
      </c>
      <c r="C600" t="str">
        <f>_xlfn.CONCAT(B600,A600)</f>
        <v>Michigan2020</v>
      </c>
      <c r="D600">
        <v>256.33999999999997</v>
      </c>
      <c r="E600">
        <v>-0.58358225990198398</v>
      </c>
      <c r="F600">
        <v>0</v>
      </c>
      <c r="G600">
        <v>42.1</v>
      </c>
      <c r="H600">
        <v>853.4</v>
      </c>
      <c r="I600">
        <v>13.208444028180899</v>
      </c>
      <c r="J600">
        <v>16.337850217103</v>
      </c>
      <c r="K600">
        <v>1636</v>
      </c>
      <c r="L600">
        <v>1951</v>
      </c>
      <c r="M600">
        <v>1.3359856585459799</v>
      </c>
      <c r="N600">
        <v>-0.37620668144014802</v>
      </c>
      <c r="O600">
        <v>1.3359856585459799</v>
      </c>
    </row>
    <row r="601" spans="1:15" x14ac:dyDescent="0.45">
      <c r="A601">
        <v>2020</v>
      </c>
      <c r="B601" t="s">
        <v>72</v>
      </c>
      <c r="C601" t="str">
        <f>_xlfn.CONCAT(B601,A601)</f>
        <v>Michigan State2020</v>
      </c>
      <c r="D601">
        <v>193.32</v>
      </c>
      <c r="E601">
        <v>-4.4956059782498397</v>
      </c>
      <c r="F601">
        <v>0</v>
      </c>
      <c r="G601">
        <v>44.3</v>
      </c>
      <c r="H601">
        <v>688.74</v>
      </c>
      <c r="I601">
        <v>3.7464620691255801</v>
      </c>
      <c r="K601">
        <v>1386</v>
      </c>
      <c r="L601">
        <v>1577</v>
      </c>
      <c r="M601">
        <v>0.48789031276550499</v>
      </c>
      <c r="N601">
        <v>-0.37620668144014802</v>
      </c>
      <c r="O601">
        <v>0.48789031276550499</v>
      </c>
    </row>
    <row r="602" spans="1:15" x14ac:dyDescent="0.45">
      <c r="A602">
        <v>2020</v>
      </c>
      <c r="B602" t="s">
        <v>73</v>
      </c>
      <c r="C602" t="str">
        <f>_xlfn.CONCAT(B602,A602)</f>
        <v>Middle Tennessee2020</v>
      </c>
      <c r="D602">
        <v>150.6</v>
      </c>
      <c r="E602">
        <v>-13.594702276684901</v>
      </c>
      <c r="F602">
        <v>0</v>
      </c>
      <c r="G602">
        <v>281.5</v>
      </c>
      <c r="H602">
        <v>450.79</v>
      </c>
      <c r="I602">
        <v>-5.5632928768879504</v>
      </c>
      <c r="K602">
        <v>1222</v>
      </c>
      <c r="L602">
        <v>1393</v>
      </c>
      <c r="M602">
        <v>-8.7016592530304998E-2</v>
      </c>
      <c r="N602">
        <v>-0.37620668144014802</v>
      </c>
      <c r="O602">
        <v>-8.7016592530304998E-2</v>
      </c>
    </row>
    <row r="603" spans="1:15" x14ac:dyDescent="0.45">
      <c r="A603">
        <v>2020</v>
      </c>
      <c r="B603" t="s">
        <v>74</v>
      </c>
      <c r="C603" t="str">
        <f>_xlfn.CONCAT(B603,A603)</f>
        <v>Minnesota2020</v>
      </c>
      <c r="D603">
        <v>199.35</v>
      </c>
      <c r="E603">
        <v>0.110837727455757</v>
      </c>
      <c r="F603">
        <v>0</v>
      </c>
      <c r="G603">
        <v>400.9</v>
      </c>
      <c r="H603">
        <v>621.36</v>
      </c>
      <c r="I603">
        <v>11.096938260475399</v>
      </c>
      <c r="J603">
        <v>11.273116649801</v>
      </c>
      <c r="K603">
        <v>1628</v>
      </c>
      <c r="L603">
        <v>1805</v>
      </c>
      <c r="M603">
        <v>0.56903939139223103</v>
      </c>
      <c r="N603">
        <v>-0.37620668144014802</v>
      </c>
      <c r="O603">
        <v>0.56903939139223103</v>
      </c>
    </row>
    <row r="604" spans="1:15" x14ac:dyDescent="0.45">
      <c r="A604">
        <v>2020</v>
      </c>
      <c r="B604" t="s">
        <v>75</v>
      </c>
      <c r="C604" t="str">
        <f>_xlfn.CONCAT(B604,A604)</f>
        <v>Mississippi State2020</v>
      </c>
      <c r="D604">
        <v>220.24</v>
      </c>
      <c r="E604">
        <v>1.6224543043291499</v>
      </c>
      <c r="F604">
        <v>0</v>
      </c>
      <c r="G604">
        <v>189.6</v>
      </c>
      <c r="H604">
        <v>732.68</v>
      </c>
      <c r="I604">
        <v>3.6175864828731101</v>
      </c>
      <c r="K604">
        <v>1519</v>
      </c>
      <c r="L604">
        <v>1575</v>
      </c>
      <c r="M604">
        <v>0.85016779147719101</v>
      </c>
      <c r="N604">
        <v>-0.37620668144014802</v>
      </c>
      <c r="O604">
        <v>0.85016779147719101</v>
      </c>
    </row>
    <row r="605" spans="1:15" x14ac:dyDescent="0.45">
      <c r="A605">
        <v>2020</v>
      </c>
      <c r="B605" t="s">
        <v>76</v>
      </c>
      <c r="C605" t="str">
        <f>_xlfn.CONCAT(B605,A605)</f>
        <v>Missouri2020</v>
      </c>
      <c r="D605">
        <v>182.85</v>
      </c>
      <c r="E605">
        <v>0.20926633190087901</v>
      </c>
      <c r="F605">
        <v>0</v>
      </c>
      <c r="G605">
        <v>84.5</v>
      </c>
      <c r="H605">
        <v>642.83000000000004</v>
      </c>
      <c r="I605">
        <v>3.2318007327017702</v>
      </c>
      <c r="J605">
        <v>6.3717615846701499</v>
      </c>
      <c r="K605">
        <v>1504</v>
      </c>
      <c r="L605">
        <v>1638</v>
      </c>
      <c r="M605">
        <v>0.34698967375691098</v>
      </c>
      <c r="N605">
        <v>-0.37620668144014802</v>
      </c>
      <c r="O605">
        <v>0.34698967375691098</v>
      </c>
    </row>
    <row r="606" spans="1:15" x14ac:dyDescent="0.45">
      <c r="A606">
        <v>2020</v>
      </c>
      <c r="B606" t="s">
        <v>77</v>
      </c>
      <c r="C606" t="str">
        <f>_xlfn.CONCAT(B606,A606)</f>
        <v>Navy2020</v>
      </c>
      <c r="D606">
        <v>128.76</v>
      </c>
      <c r="F606">
        <v>0</v>
      </c>
      <c r="G606">
        <v>213.7</v>
      </c>
      <c r="H606">
        <v>335.4</v>
      </c>
      <c r="I606">
        <v>9.4189831223167104</v>
      </c>
      <c r="J606">
        <v>5.7182475759860303</v>
      </c>
      <c r="K606">
        <v>1320</v>
      </c>
      <c r="L606">
        <v>1688</v>
      </c>
      <c r="M606">
        <v>-0.38092967332760103</v>
      </c>
      <c r="N606">
        <v>-0.37620668144014802</v>
      </c>
      <c r="O606">
        <v>-0.38092967332760103</v>
      </c>
    </row>
    <row r="607" spans="1:15" x14ac:dyDescent="0.45">
      <c r="A607">
        <v>2020</v>
      </c>
      <c r="B607" t="s">
        <v>78</v>
      </c>
      <c r="C607" t="str">
        <f>_xlfn.CONCAT(B607,A607)</f>
        <v>NC State2020</v>
      </c>
      <c r="D607">
        <v>194.78</v>
      </c>
      <c r="F607">
        <v>0</v>
      </c>
      <c r="G607">
        <v>178</v>
      </c>
      <c r="H607">
        <v>668.85</v>
      </c>
      <c r="I607">
        <v>-8.7556143979846599</v>
      </c>
      <c r="J607">
        <v>-5.7999368270715497</v>
      </c>
      <c r="K607">
        <v>1440</v>
      </c>
      <c r="L607">
        <v>1270</v>
      </c>
      <c r="M607">
        <v>0.50753834838656997</v>
      </c>
      <c r="N607">
        <v>-0.37620668144014802</v>
      </c>
      <c r="O607">
        <v>0.50753834838656997</v>
      </c>
    </row>
    <row r="608" spans="1:15" x14ac:dyDescent="0.45">
      <c r="A608">
        <v>2020</v>
      </c>
      <c r="B608" t="s">
        <v>79</v>
      </c>
      <c r="C608" t="str">
        <f>_xlfn.CONCAT(B608,A608)</f>
        <v>Nebraska2020</v>
      </c>
      <c r="D608">
        <v>240.27</v>
      </c>
      <c r="E608">
        <v>0.530818685690857</v>
      </c>
      <c r="F608">
        <v>0</v>
      </c>
      <c r="G608">
        <v>180.5</v>
      </c>
      <c r="H608">
        <v>729.47</v>
      </c>
      <c r="I608">
        <v>2.3554013461452801</v>
      </c>
      <c r="J608">
        <v>3.6760162988481699</v>
      </c>
      <c r="K608">
        <v>1505</v>
      </c>
      <c r="L608">
        <v>1602</v>
      </c>
      <c r="M608">
        <v>1.11972269112782</v>
      </c>
      <c r="N608">
        <v>-0.37620668144014802</v>
      </c>
      <c r="O608">
        <v>1.11972269112782</v>
      </c>
    </row>
    <row r="609" spans="1:15" x14ac:dyDescent="0.45">
      <c r="A609">
        <v>2020</v>
      </c>
      <c r="B609" t="s">
        <v>80</v>
      </c>
      <c r="C609" t="str">
        <f>_xlfn.CONCAT(B609,A609)</f>
        <v>Nevada2020</v>
      </c>
      <c r="D609">
        <v>132.46</v>
      </c>
      <c r="E609">
        <v>2.14172882260829</v>
      </c>
      <c r="F609">
        <v>0</v>
      </c>
      <c r="G609">
        <v>213</v>
      </c>
      <c r="H609">
        <v>461.96</v>
      </c>
      <c r="I609">
        <v>-9.2176741163879896</v>
      </c>
      <c r="J609">
        <v>-11.3548059008866</v>
      </c>
      <c r="K609">
        <v>1482</v>
      </c>
      <c r="L609">
        <v>1196</v>
      </c>
      <c r="M609">
        <v>-0.33113670634271097</v>
      </c>
      <c r="N609">
        <v>-0.37620668144014802</v>
      </c>
      <c r="O609">
        <v>-0.33113670634271097</v>
      </c>
    </row>
    <row r="610" spans="1:15" x14ac:dyDescent="0.45">
      <c r="A610">
        <v>2020</v>
      </c>
      <c r="B610" t="s">
        <v>81</v>
      </c>
      <c r="C610" t="str">
        <f>_xlfn.CONCAT(B610,A610)</f>
        <v>New Mexico2020</v>
      </c>
      <c r="D610">
        <v>142.34</v>
      </c>
      <c r="E610">
        <v>-11.107427104741401</v>
      </c>
      <c r="F610">
        <v>0</v>
      </c>
      <c r="G610">
        <v>140.19999999999999</v>
      </c>
      <c r="H610">
        <v>401.9</v>
      </c>
      <c r="I610">
        <v>-12.8784333559371</v>
      </c>
      <c r="J610">
        <v>-14.132240437794101</v>
      </c>
      <c r="K610">
        <v>1214</v>
      </c>
      <c r="L610">
        <v>1095</v>
      </c>
      <c r="M610">
        <v>-0.198176026934411</v>
      </c>
      <c r="N610">
        <v>-0.37620668144014802</v>
      </c>
      <c r="O610">
        <v>-0.198176026934411</v>
      </c>
    </row>
    <row r="611" spans="1:15" x14ac:dyDescent="0.45">
      <c r="A611">
        <v>2020</v>
      </c>
      <c r="B611" t="s">
        <v>82</v>
      </c>
      <c r="C611" t="str">
        <f>_xlfn.CONCAT(B611,A611)</f>
        <v>New Mexico State2020</v>
      </c>
      <c r="D611">
        <v>108.54</v>
      </c>
      <c r="F611">
        <v>0</v>
      </c>
      <c r="G611">
        <v>59.2</v>
      </c>
      <c r="H611">
        <v>269.79000000000002</v>
      </c>
      <c r="I611">
        <v>-14.6281054723094</v>
      </c>
      <c r="L611">
        <v>961</v>
      </c>
      <c r="M611">
        <v>-0.65304150912070202</v>
      </c>
      <c r="N611">
        <v>-0.37620668144014802</v>
      </c>
      <c r="O611">
        <v>-0.65304150912070202</v>
      </c>
    </row>
    <row r="612" spans="1:15" x14ac:dyDescent="0.45">
      <c r="A612">
        <v>2020</v>
      </c>
      <c r="B612" t="s">
        <v>83</v>
      </c>
      <c r="C612" t="str">
        <f>_xlfn.CONCAT(B612,A612)</f>
        <v>North Carolina2020</v>
      </c>
      <c r="D612">
        <v>246.65</v>
      </c>
      <c r="F612">
        <v>0</v>
      </c>
      <c r="G612">
        <v>507.6</v>
      </c>
      <c r="H612">
        <v>697.75</v>
      </c>
      <c r="I612">
        <v>5.6212507463624997</v>
      </c>
      <c r="J612">
        <v>6.8618970911832404</v>
      </c>
      <c r="K612">
        <v>1837</v>
      </c>
      <c r="L612">
        <v>1672</v>
      </c>
      <c r="M612">
        <v>1.2055819152801499</v>
      </c>
      <c r="N612">
        <v>-0.37620668144014802</v>
      </c>
      <c r="O612">
        <v>1.2055819152801499</v>
      </c>
    </row>
    <row r="613" spans="1:15" x14ac:dyDescent="0.45">
      <c r="A613">
        <v>2020</v>
      </c>
      <c r="B613" t="s">
        <v>84</v>
      </c>
      <c r="C613" t="str">
        <f>_xlfn.CONCAT(B613,A613)</f>
        <v>Northern Illinois2020</v>
      </c>
      <c r="D613">
        <v>149.69</v>
      </c>
      <c r="F613">
        <v>0</v>
      </c>
      <c r="G613">
        <v>162.80000000000001</v>
      </c>
      <c r="H613">
        <v>397.98</v>
      </c>
      <c r="I613">
        <v>-10.5961233776314</v>
      </c>
      <c r="K613">
        <v>1206</v>
      </c>
      <c r="L613">
        <v>1224</v>
      </c>
      <c r="M613">
        <v>-9.9262970896858996E-2</v>
      </c>
      <c r="N613">
        <v>-0.37620668144014802</v>
      </c>
      <c r="O613">
        <v>-9.9262970896858996E-2</v>
      </c>
    </row>
    <row r="614" spans="1:15" x14ac:dyDescent="0.45">
      <c r="A614">
        <v>2020</v>
      </c>
      <c r="B614" t="s">
        <v>85</v>
      </c>
      <c r="C614" t="str">
        <f>_xlfn.CONCAT(B614,A614)</f>
        <v>North Texas2020</v>
      </c>
      <c r="D614">
        <v>164.56</v>
      </c>
      <c r="E614">
        <v>-19.793856918036401</v>
      </c>
      <c r="F614">
        <v>0</v>
      </c>
      <c r="G614">
        <v>195.1</v>
      </c>
      <c r="H614">
        <v>457.24</v>
      </c>
      <c r="I614">
        <v>-8.5874754432398408</v>
      </c>
      <c r="J614">
        <v>-8.4956821128935402</v>
      </c>
      <c r="K614">
        <v>1193</v>
      </c>
      <c r="L614">
        <v>1326</v>
      </c>
      <c r="M614">
        <v>0.10085092614782</v>
      </c>
      <c r="N614">
        <v>-0.37620668144014802</v>
      </c>
      <c r="O614">
        <v>0.10085092614782</v>
      </c>
    </row>
    <row r="615" spans="1:15" x14ac:dyDescent="0.45">
      <c r="A615">
        <v>2020</v>
      </c>
      <c r="B615" t="s">
        <v>86</v>
      </c>
      <c r="C615" t="str">
        <f>_xlfn.CONCAT(B615,A615)</f>
        <v>Northwestern2020</v>
      </c>
      <c r="D615">
        <v>190.69</v>
      </c>
      <c r="E615">
        <v>12.210953167740399</v>
      </c>
      <c r="F615">
        <v>0</v>
      </c>
      <c r="G615">
        <v>90.3</v>
      </c>
      <c r="H615">
        <v>612.62</v>
      </c>
      <c r="I615">
        <v>-2.3266937624642399</v>
      </c>
      <c r="J615">
        <v>-2.1239205282233802</v>
      </c>
      <c r="K615">
        <v>1709</v>
      </c>
      <c r="L615">
        <v>1492</v>
      </c>
      <c r="M615">
        <v>0.45249693353030002</v>
      </c>
      <c r="N615">
        <v>-0.37620668144014802</v>
      </c>
      <c r="O615">
        <v>0.45249693353030002</v>
      </c>
    </row>
    <row r="616" spans="1:15" x14ac:dyDescent="0.45">
      <c r="A616">
        <v>2020</v>
      </c>
      <c r="B616" t="s">
        <v>87</v>
      </c>
      <c r="C616" t="str">
        <f>_xlfn.CONCAT(B616,A616)</f>
        <v>Notre Dame2020</v>
      </c>
      <c r="D616">
        <v>251.45</v>
      </c>
      <c r="F616">
        <v>0</v>
      </c>
      <c r="G616">
        <v>278.2</v>
      </c>
      <c r="H616">
        <v>843.29</v>
      </c>
      <c r="I616">
        <v>13.729284021312001</v>
      </c>
      <c r="J616">
        <v>17.073053476872602</v>
      </c>
      <c r="K616">
        <v>1924</v>
      </c>
      <c r="L616">
        <v>2000</v>
      </c>
      <c r="M616">
        <v>1.27017819677406</v>
      </c>
      <c r="N616">
        <v>-0.37620668144014802</v>
      </c>
      <c r="O616">
        <v>1.27017819677406</v>
      </c>
    </row>
    <row r="617" spans="1:15" x14ac:dyDescent="0.45">
      <c r="A617">
        <v>2020</v>
      </c>
      <c r="B617" t="s">
        <v>88</v>
      </c>
      <c r="C617" t="str">
        <f>_xlfn.CONCAT(B617,A617)</f>
        <v>Ohio2020</v>
      </c>
      <c r="D617">
        <v>116.96</v>
      </c>
      <c r="F617">
        <v>0</v>
      </c>
      <c r="G617">
        <v>236.6</v>
      </c>
      <c r="H617">
        <v>337.17</v>
      </c>
      <c r="I617">
        <v>-3.4005963359888001</v>
      </c>
      <c r="J617">
        <v>-2.5323667836509598</v>
      </c>
      <c r="K617">
        <v>1596</v>
      </c>
      <c r="L617">
        <v>1613</v>
      </c>
      <c r="M617">
        <v>-0.53972886533346598</v>
      </c>
      <c r="N617">
        <v>-0.37620668144014802</v>
      </c>
      <c r="O617">
        <v>-0.53972886533346598</v>
      </c>
    </row>
    <row r="618" spans="1:15" x14ac:dyDescent="0.45">
      <c r="A618">
        <v>2020</v>
      </c>
      <c r="B618" t="s">
        <v>89</v>
      </c>
      <c r="C618" t="str">
        <f>_xlfn.CONCAT(B618,A618)</f>
        <v>Ohio State2020</v>
      </c>
      <c r="D618">
        <v>295.08</v>
      </c>
      <c r="E618">
        <v>21.595129008065001</v>
      </c>
      <c r="F618">
        <v>0</v>
      </c>
      <c r="G618">
        <v>460.8</v>
      </c>
      <c r="H618">
        <v>973.56</v>
      </c>
      <c r="I618">
        <v>23.930232041202999</v>
      </c>
      <c r="J618">
        <v>27.529277615818501</v>
      </c>
      <c r="K618">
        <v>2108</v>
      </c>
      <c r="L618">
        <v>2369</v>
      </c>
      <c r="M618">
        <v>1.85733148043642</v>
      </c>
      <c r="N618">
        <v>-0.37620668144014802</v>
      </c>
      <c r="O618">
        <v>1.85733148043642</v>
      </c>
    </row>
    <row r="619" spans="1:15" x14ac:dyDescent="0.45">
      <c r="A619">
        <v>2020</v>
      </c>
      <c r="B619" t="s">
        <v>90</v>
      </c>
      <c r="C619" t="str">
        <f>_xlfn.CONCAT(B619,A619)</f>
        <v>Oklahoma2020</v>
      </c>
      <c r="D619">
        <v>259.60000000000002</v>
      </c>
      <c r="E619">
        <v>20.180672647500799</v>
      </c>
      <c r="F619">
        <v>0</v>
      </c>
      <c r="G619">
        <v>203.7</v>
      </c>
      <c r="H619">
        <v>869.53</v>
      </c>
      <c r="I619">
        <v>14.6491649007968</v>
      </c>
      <c r="J619">
        <v>16.256160966017401</v>
      </c>
      <c r="K619">
        <v>2062</v>
      </c>
      <c r="L619">
        <v>1906</v>
      </c>
      <c r="M619">
        <v>1.37985729972726</v>
      </c>
      <c r="N619">
        <v>-0.37620668144014802</v>
      </c>
      <c r="O619">
        <v>1.37985729972726</v>
      </c>
    </row>
    <row r="620" spans="1:15" x14ac:dyDescent="0.45">
      <c r="A620">
        <v>2020</v>
      </c>
      <c r="B620" t="s">
        <v>91</v>
      </c>
      <c r="C620" t="str">
        <f>_xlfn.CONCAT(B620,A620)</f>
        <v>Oklahoma State2020</v>
      </c>
      <c r="D620">
        <v>192.35</v>
      </c>
      <c r="E620">
        <v>9.5741652263192893</v>
      </c>
      <c r="F620">
        <v>0</v>
      </c>
      <c r="G620">
        <v>368.9</v>
      </c>
      <c r="H620">
        <v>644.41999999999996</v>
      </c>
      <c r="I620">
        <v>7.8691072704003</v>
      </c>
      <c r="K620">
        <v>1742</v>
      </c>
      <c r="L620">
        <v>1644</v>
      </c>
      <c r="M620">
        <v>0.47483648088027702</v>
      </c>
      <c r="N620">
        <v>-0.37620668144014802</v>
      </c>
      <c r="O620">
        <v>0.47483648088027702</v>
      </c>
    </row>
    <row r="621" spans="1:15" x14ac:dyDescent="0.45">
      <c r="A621">
        <v>2020</v>
      </c>
      <c r="B621" t="s">
        <v>92</v>
      </c>
      <c r="C621" t="str">
        <f>_xlfn.CONCAT(B621,A621)</f>
        <v>Old Dominion2020</v>
      </c>
      <c r="D621">
        <v>146.75</v>
      </c>
      <c r="F621">
        <v>0</v>
      </c>
      <c r="G621">
        <v>85.9</v>
      </c>
      <c r="H621">
        <v>374.74</v>
      </c>
      <c r="I621">
        <v>-14.429256876998799</v>
      </c>
      <c r="J621">
        <v>-18.053324489898799</v>
      </c>
      <c r="L621">
        <v>1056</v>
      </c>
      <c r="M621">
        <v>-0.13882819331188001</v>
      </c>
      <c r="N621">
        <v>-0.37620668144014802</v>
      </c>
      <c r="O621">
        <v>-0.13882819331188001</v>
      </c>
    </row>
    <row r="622" spans="1:15" x14ac:dyDescent="0.45">
      <c r="A622">
        <v>2020</v>
      </c>
      <c r="B622" t="s">
        <v>93</v>
      </c>
      <c r="C622" t="str">
        <f>_xlfn.CONCAT(B622,A622)</f>
        <v>Ole Miss2020</v>
      </c>
      <c r="D622">
        <v>204.07</v>
      </c>
      <c r="E622">
        <v>6.0720674031387603</v>
      </c>
      <c r="F622">
        <v>0</v>
      </c>
      <c r="G622">
        <v>333.1</v>
      </c>
      <c r="H622">
        <v>717.92</v>
      </c>
      <c r="I622">
        <v>4.7753363412859597</v>
      </c>
      <c r="J622">
        <v>4.3295303075322797</v>
      </c>
      <c r="K622">
        <v>1614</v>
      </c>
      <c r="L622">
        <v>1587</v>
      </c>
      <c r="M622">
        <v>0.63255906819457697</v>
      </c>
      <c r="N622">
        <v>-0.37620668144014802</v>
      </c>
      <c r="O622">
        <v>0.63255906819457697</v>
      </c>
    </row>
    <row r="623" spans="1:15" x14ac:dyDescent="0.45">
      <c r="A623">
        <v>2020</v>
      </c>
      <c r="B623" t="s">
        <v>94</v>
      </c>
      <c r="C623" t="str">
        <f>_xlfn.CONCAT(B623,A623)</f>
        <v>Oregon2020</v>
      </c>
      <c r="D623">
        <v>259.49</v>
      </c>
      <c r="F623">
        <v>0</v>
      </c>
      <c r="G623">
        <v>259.8</v>
      </c>
      <c r="H623">
        <v>817.7</v>
      </c>
      <c r="I623">
        <v>15.2963202501158</v>
      </c>
      <c r="J623">
        <v>17.7265674855567</v>
      </c>
      <c r="K623">
        <v>1797</v>
      </c>
      <c r="L623">
        <v>2010</v>
      </c>
      <c r="M623">
        <v>1.37837696827636</v>
      </c>
      <c r="N623">
        <v>-0.37620668144014802</v>
      </c>
      <c r="O623">
        <v>1.37837696827636</v>
      </c>
    </row>
    <row r="624" spans="1:15" x14ac:dyDescent="0.45">
      <c r="A624">
        <v>2020</v>
      </c>
      <c r="B624" t="s">
        <v>95</v>
      </c>
      <c r="C624" t="str">
        <f>_xlfn.CONCAT(B624,A624)</f>
        <v>Oregon State2020</v>
      </c>
      <c r="D624">
        <v>182.12</v>
      </c>
      <c r="F624">
        <v>0</v>
      </c>
      <c r="G624">
        <v>131.69999999999999</v>
      </c>
      <c r="H624">
        <v>595.5</v>
      </c>
      <c r="I624">
        <v>2.1674917198397399</v>
      </c>
      <c r="K624">
        <v>1423</v>
      </c>
      <c r="L624">
        <v>1361</v>
      </c>
      <c r="M624">
        <v>0.33716565594637898</v>
      </c>
      <c r="N624">
        <v>-0.37620668144014802</v>
      </c>
      <c r="O624">
        <v>0.33716565594637898</v>
      </c>
    </row>
    <row r="625" spans="1:15" x14ac:dyDescent="0.45">
      <c r="A625">
        <v>2020</v>
      </c>
      <c r="B625" t="s">
        <v>96</v>
      </c>
      <c r="C625" t="str">
        <f>_xlfn.CONCAT(B625,A625)</f>
        <v>Penn State2020</v>
      </c>
      <c r="D625">
        <v>256.05</v>
      </c>
      <c r="E625">
        <v>5.3127062711050499</v>
      </c>
      <c r="F625">
        <v>0</v>
      </c>
      <c r="G625">
        <v>336.1</v>
      </c>
      <c r="H625">
        <v>857.34</v>
      </c>
      <c r="I625">
        <v>14.5874936394631</v>
      </c>
      <c r="J625">
        <v>17.5631889833857</v>
      </c>
      <c r="K625">
        <v>1752</v>
      </c>
      <c r="L625">
        <v>1990</v>
      </c>
      <c r="M625">
        <v>1.3320829665390601</v>
      </c>
      <c r="N625">
        <v>-0.37620668144014802</v>
      </c>
      <c r="O625">
        <v>1.3320829665390601</v>
      </c>
    </row>
    <row r="626" spans="1:15" x14ac:dyDescent="0.45">
      <c r="A626">
        <v>2020</v>
      </c>
      <c r="B626" t="s">
        <v>97</v>
      </c>
      <c r="C626" t="str">
        <f>_xlfn.CONCAT(B626,A626)</f>
        <v>Pittsburgh2020</v>
      </c>
      <c r="D626">
        <v>192.65</v>
      </c>
      <c r="F626">
        <v>0</v>
      </c>
      <c r="G626">
        <v>220.4</v>
      </c>
      <c r="H626">
        <v>637.95000000000005</v>
      </c>
      <c r="I626">
        <v>-0.37433285146009498</v>
      </c>
      <c r="J626">
        <v>0.24506775325654401</v>
      </c>
      <c r="K626">
        <v>1564</v>
      </c>
      <c r="L626">
        <v>1505</v>
      </c>
      <c r="M626">
        <v>0.478873748473647</v>
      </c>
      <c r="N626">
        <v>-0.37620668144014802</v>
      </c>
      <c r="O626">
        <v>0.478873748473647</v>
      </c>
    </row>
    <row r="627" spans="1:15" x14ac:dyDescent="0.45">
      <c r="A627">
        <v>2020</v>
      </c>
      <c r="B627" t="s">
        <v>98</v>
      </c>
      <c r="C627" t="str">
        <f>_xlfn.CONCAT(B627,A627)</f>
        <v>Purdue2020</v>
      </c>
      <c r="D627">
        <v>208.38</v>
      </c>
      <c r="E627">
        <v>-0.37578101542176501</v>
      </c>
      <c r="F627">
        <v>0</v>
      </c>
      <c r="G627">
        <v>300.7</v>
      </c>
      <c r="H627">
        <v>607.4</v>
      </c>
      <c r="I627">
        <v>-0.36975395039895997</v>
      </c>
      <c r="J627">
        <v>0</v>
      </c>
      <c r="K627">
        <v>1455</v>
      </c>
      <c r="L627">
        <v>1488</v>
      </c>
      <c r="M627">
        <v>0.69056114595265194</v>
      </c>
      <c r="N627">
        <v>-0.37620668144014802</v>
      </c>
      <c r="O627">
        <v>0.69056114595265194</v>
      </c>
    </row>
    <row r="628" spans="1:15" x14ac:dyDescent="0.45">
      <c r="A628">
        <v>2020</v>
      </c>
      <c r="B628" t="s">
        <v>99</v>
      </c>
      <c r="C628" t="str">
        <f>_xlfn.CONCAT(B628,A628)</f>
        <v>Rice2020</v>
      </c>
      <c r="D628">
        <v>147.69999999999999</v>
      </c>
      <c r="E628">
        <v>-2.96405409915578</v>
      </c>
      <c r="F628">
        <v>0</v>
      </c>
      <c r="G628">
        <v>129.5</v>
      </c>
      <c r="H628">
        <v>397.04</v>
      </c>
      <c r="I628">
        <v>-9.8523128938935205</v>
      </c>
      <c r="J628">
        <v>-12.7435231693403</v>
      </c>
      <c r="K628">
        <v>1421</v>
      </c>
      <c r="L628">
        <v>1210</v>
      </c>
      <c r="M628">
        <v>-0.126043512599543</v>
      </c>
      <c r="N628">
        <v>-0.37620668144014802</v>
      </c>
      <c r="O628">
        <v>-0.126043512599543</v>
      </c>
    </row>
    <row r="629" spans="1:15" x14ac:dyDescent="0.45">
      <c r="A629">
        <v>2020</v>
      </c>
      <c r="B629" t="s">
        <v>100</v>
      </c>
      <c r="C629" t="str">
        <f>_xlfn.CONCAT(B629,A629)</f>
        <v>Rutgers2020</v>
      </c>
      <c r="D629">
        <v>170.14</v>
      </c>
      <c r="E629">
        <v>-2.6677391908215902</v>
      </c>
      <c r="F629">
        <v>0</v>
      </c>
      <c r="G629">
        <v>90</v>
      </c>
      <c r="H629">
        <v>587.28</v>
      </c>
      <c r="I629">
        <v>-12.2018170171484</v>
      </c>
      <c r="J629">
        <v>-12.416766164998201</v>
      </c>
      <c r="K629">
        <v>1339</v>
      </c>
      <c r="L629">
        <v>1094</v>
      </c>
      <c r="M629">
        <v>0.17594410338449201</v>
      </c>
      <c r="N629">
        <v>-0.37620668144014802</v>
      </c>
      <c r="O629">
        <v>0.17594410338449201</v>
      </c>
    </row>
    <row r="630" spans="1:15" x14ac:dyDescent="0.45">
      <c r="A630">
        <v>2020</v>
      </c>
      <c r="B630" t="s">
        <v>162</v>
      </c>
      <c r="C630" t="str">
        <f>_xlfn.CONCAT(B630,A630)</f>
        <v>Sam Houston State2020</v>
      </c>
      <c r="D630">
        <v>26.54</v>
      </c>
      <c r="F630">
        <v>0</v>
      </c>
      <c r="H630">
        <v>184.58</v>
      </c>
      <c r="M630">
        <v>-1.7565613179750199</v>
      </c>
      <c r="N630">
        <v>-0.37620668144014802</v>
      </c>
      <c r="O630">
        <v>-1.7565613179750199</v>
      </c>
    </row>
    <row r="631" spans="1:15" x14ac:dyDescent="0.45">
      <c r="A631">
        <v>2020</v>
      </c>
      <c r="B631" t="s">
        <v>101</v>
      </c>
      <c r="C631" t="str">
        <f>_xlfn.CONCAT(B631,A631)</f>
        <v>San Diego State2020</v>
      </c>
      <c r="D631">
        <v>142.57</v>
      </c>
      <c r="E631">
        <v>2.8377712654710399</v>
      </c>
      <c r="F631">
        <v>0</v>
      </c>
      <c r="G631">
        <v>164.2</v>
      </c>
      <c r="H631">
        <v>504.19</v>
      </c>
      <c r="I631">
        <v>1.2419529124122499</v>
      </c>
      <c r="K631">
        <v>1617</v>
      </c>
      <c r="L631">
        <v>1619</v>
      </c>
      <c r="M631">
        <v>-0.195080788446161</v>
      </c>
      <c r="N631">
        <v>-0.37620668144014802</v>
      </c>
      <c r="O631">
        <v>-0.195080788446161</v>
      </c>
    </row>
    <row r="632" spans="1:15" x14ac:dyDescent="0.45">
      <c r="A632">
        <v>2020</v>
      </c>
      <c r="B632" t="s">
        <v>102</v>
      </c>
      <c r="C632" t="str">
        <f>_xlfn.CONCAT(B632,A632)</f>
        <v>San José State2020</v>
      </c>
      <c r="D632">
        <v>137.41999999999999</v>
      </c>
      <c r="E632">
        <v>8.5600364858105191</v>
      </c>
      <c r="F632">
        <v>0</v>
      </c>
      <c r="G632">
        <v>244.4</v>
      </c>
      <c r="H632">
        <v>433.33</v>
      </c>
      <c r="I632">
        <v>-5.5085967970110703</v>
      </c>
      <c r="K632">
        <v>1519</v>
      </c>
      <c r="L632">
        <v>1278</v>
      </c>
      <c r="M632">
        <v>-0.26438721546567001</v>
      </c>
      <c r="N632">
        <v>-0.37620668144014802</v>
      </c>
      <c r="O632">
        <v>-0.26438721546567001</v>
      </c>
    </row>
    <row r="633" spans="1:15" x14ac:dyDescent="0.45">
      <c r="A633">
        <v>2020</v>
      </c>
      <c r="B633" t="s">
        <v>103</v>
      </c>
      <c r="C633" t="str">
        <f>_xlfn.CONCAT(B633,A633)</f>
        <v>SMU2020</v>
      </c>
      <c r="D633">
        <v>156.94999999999999</v>
      </c>
      <c r="F633">
        <v>0</v>
      </c>
      <c r="G633">
        <v>367.5</v>
      </c>
      <c r="H633">
        <v>565.15</v>
      </c>
      <c r="I633">
        <v>5.5958963137788498</v>
      </c>
      <c r="J633">
        <v>3.6760162988481699</v>
      </c>
      <c r="K633">
        <v>1531</v>
      </c>
      <c r="L633">
        <v>1586</v>
      </c>
      <c r="M633">
        <v>-1.5610951373183301E-3</v>
      </c>
      <c r="N633">
        <v>-0.37620668144014802</v>
      </c>
      <c r="O633">
        <v>-1.5610951373183301E-3</v>
      </c>
    </row>
    <row r="634" spans="1:15" x14ac:dyDescent="0.45">
      <c r="A634">
        <v>2020</v>
      </c>
      <c r="B634" t="s">
        <v>104</v>
      </c>
      <c r="C634" t="str">
        <f>_xlfn.CONCAT(B634,A634)</f>
        <v>South Alabama2020</v>
      </c>
      <c r="D634">
        <v>140.54</v>
      </c>
      <c r="E634">
        <v>-8.5145168495679506</v>
      </c>
      <c r="F634">
        <v>0</v>
      </c>
      <c r="G634">
        <v>115.2</v>
      </c>
      <c r="H634">
        <v>381.38</v>
      </c>
      <c r="I634">
        <v>-12.5653880350721</v>
      </c>
      <c r="J634">
        <v>-15.6843362084188</v>
      </c>
      <c r="K634">
        <v>1149</v>
      </c>
      <c r="L634">
        <v>1090</v>
      </c>
      <c r="M634">
        <v>-0.22239963249462699</v>
      </c>
      <c r="N634">
        <v>-0.37620668144014802</v>
      </c>
      <c r="O634">
        <v>-0.22239963249462699</v>
      </c>
    </row>
    <row r="635" spans="1:15" x14ac:dyDescent="0.45">
      <c r="A635">
        <v>2020</v>
      </c>
      <c r="B635" t="s">
        <v>105</v>
      </c>
      <c r="C635" t="str">
        <f>_xlfn.CONCAT(B635,A635)</f>
        <v>South Carolina2020</v>
      </c>
      <c r="D635">
        <v>250.12</v>
      </c>
      <c r="E635">
        <v>-5.3568136740596302</v>
      </c>
      <c r="F635">
        <v>0</v>
      </c>
      <c r="G635">
        <v>81.5</v>
      </c>
      <c r="H635">
        <v>762.68</v>
      </c>
      <c r="I635">
        <v>1.50168388913161</v>
      </c>
      <c r="J635">
        <v>5.6365583249005198</v>
      </c>
      <c r="K635">
        <v>1335</v>
      </c>
      <c r="L635">
        <v>1497</v>
      </c>
      <c r="M635">
        <v>1.25227964377679</v>
      </c>
      <c r="N635">
        <v>-0.37620668144014802</v>
      </c>
      <c r="O635">
        <v>1.25227964377679</v>
      </c>
    </row>
    <row r="636" spans="1:15" x14ac:dyDescent="0.45">
      <c r="A636">
        <v>2020</v>
      </c>
      <c r="B636" t="s">
        <v>106</v>
      </c>
      <c r="C636" t="str">
        <f>_xlfn.CONCAT(B636,A636)</f>
        <v>Southern Mississippi2020</v>
      </c>
      <c r="D636">
        <v>161.52000000000001</v>
      </c>
      <c r="E636">
        <v>-14.9519859387936</v>
      </c>
      <c r="F636">
        <v>0</v>
      </c>
      <c r="G636">
        <v>226.2</v>
      </c>
      <c r="H636">
        <v>456.29</v>
      </c>
      <c r="I636">
        <v>-3.59547929614833</v>
      </c>
      <c r="K636">
        <v>1290</v>
      </c>
      <c r="L636">
        <v>1427</v>
      </c>
      <c r="M636">
        <v>5.99399478683433E-2</v>
      </c>
      <c r="N636">
        <v>-0.37620668144014802</v>
      </c>
      <c r="O636">
        <v>5.99399478683433E-2</v>
      </c>
    </row>
    <row r="637" spans="1:15" x14ac:dyDescent="0.45">
      <c r="A637">
        <v>2020</v>
      </c>
      <c r="B637" t="s">
        <v>107</v>
      </c>
      <c r="C637" t="str">
        <f>_xlfn.CONCAT(B637,A637)</f>
        <v>South Florida2020</v>
      </c>
      <c r="D637">
        <v>142.97</v>
      </c>
      <c r="F637">
        <v>0</v>
      </c>
      <c r="G637">
        <v>152.1</v>
      </c>
      <c r="H637">
        <v>559.66</v>
      </c>
      <c r="I637">
        <v>-6.0616211292493203</v>
      </c>
      <c r="J637">
        <v>-6.5351400868411798</v>
      </c>
      <c r="K637">
        <v>1126</v>
      </c>
      <c r="L637">
        <v>1253</v>
      </c>
      <c r="M637">
        <v>-0.18969776498833499</v>
      </c>
      <c r="N637">
        <v>-0.37620668144014802</v>
      </c>
      <c r="O637">
        <v>-0.18969776498833499</v>
      </c>
    </row>
    <row r="638" spans="1:15" x14ac:dyDescent="0.45">
      <c r="A638">
        <v>2020</v>
      </c>
      <c r="B638" t="s">
        <v>108</v>
      </c>
      <c r="C638" t="str">
        <f>_xlfn.CONCAT(B638,A638)</f>
        <v>Stanford2020</v>
      </c>
      <c r="D638">
        <v>238.62</v>
      </c>
      <c r="F638">
        <v>0</v>
      </c>
      <c r="G638">
        <v>227.3</v>
      </c>
      <c r="H638">
        <v>787.59</v>
      </c>
      <c r="I638">
        <v>-1.41162221189187</v>
      </c>
      <c r="J638">
        <v>0.73520325976963297</v>
      </c>
      <c r="K638">
        <v>1486</v>
      </c>
      <c r="L638">
        <v>1454</v>
      </c>
      <c r="M638">
        <v>1.09751771936429</v>
      </c>
      <c r="N638">
        <v>-0.37620668144014802</v>
      </c>
      <c r="O638">
        <v>1.09751771936429</v>
      </c>
    </row>
    <row r="639" spans="1:15" x14ac:dyDescent="0.45">
      <c r="A639">
        <v>2020</v>
      </c>
      <c r="B639" t="s">
        <v>109</v>
      </c>
      <c r="C639" t="str">
        <f>_xlfn.CONCAT(B639,A639)</f>
        <v>Syracuse2020</v>
      </c>
      <c r="D639">
        <v>175.88</v>
      </c>
      <c r="F639">
        <v>0</v>
      </c>
      <c r="G639">
        <v>156.6</v>
      </c>
      <c r="H639">
        <v>574.82000000000005</v>
      </c>
      <c r="I639">
        <v>-4.7796439694995296</v>
      </c>
      <c r="J639">
        <v>-1.30702801736824</v>
      </c>
      <c r="K639">
        <v>1287</v>
      </c>
      <c r="L639">
        <v>1472</v>
      </c>
      <c r="M639">
        <v>0.253190490004294</v>
      </c>
      <c r="N639">
        <v>-0.37620668144014802</v>
      </c>
      <c r="O639">
        <v>0.253190490004294</v>
      </c>
    </row>
    <row r="640" spans="1:15" x14ac:dyDescent="0.45">
      <c r="A640">
        <v>2020</v>
      </c>
      <c r="B640" t="s">
        <v>110</v>
      </c>
      <c r="C640" t="str">
        <f>_xlfn.CONCAT(B640,A640)</f>
        <v>TCU2020</v>
      </c>
      <c r="D640">
        <v>215.88</v>
      </c>
      <c r="E640">
        <v>7.7470153500516004</v>
      </c>
      <c r="F640">
        <v>0</v>
      </c>
      <c r="G640">
        <v>186.3</v>
      </c>
      <c r="H640">
        <v>691.63</v>
      </c>
      <c r="I640">
        <v>7.0194723684975298</v>
      </c>
      <c r="J640">
        <v>5.9633153292425796</v>
      </c>
      <c r="K640">
        <v>1719</v>
      </c>
      <c r="L640">
        <v>1625</v>
      </c>
      <c r="M640">
        <v>0.791492835786888</v>
      </c>
      <c r="N640">
        <v>-0.37620668144014802</v>
      </c>
      <c r="O640">
        <v>0.791492835786888</v>
      </c>
    </row>
    <row r="641" spans="1:15" x14ac:dyDescent="0.45">
      <c r="A641">
        <v>2020</v>
      </c>
      <c r="B641" t="s">
        <v>111</v>
      </c>
      <c r="C641" t="str">
        <f>_xlfn.CONCAT(B641,A641)</f>
        <v>Temple2020</v>
      </c>
      <c r="D641">
        <v>145.30000000000001</v>
      </c>
      <c r="F641">
        <v>0</v>
      </c>
      <c r="G641">
        <v>230.4</v>
      </c>
      <c r="H641">
        <v>489.03</v>
      </c>
      <c r="I641">
        <v>-1.9739573901078</v>
      </c>
      <c r="J641">
        <v>-3.8393948010191901</v>
      </c>
      <c r="K641">
        <v>1206</v>
      </c>
      <c r="L641">
        <v>1367</v>
      </c>
      <c r="M641">
        <v>-0.158341653346498</v>
      </c>
      <c r="N641">
        <v>-0.37620668144014802</v>
      </c>
      <c r="O641">
        <v>-0.158341653346498</v>
      </c>
    </row>
    <row r="642" spans="1:15" x14ac:dyDescent="0.45">
      <c r="A642">
        <v>2020</v>
      </c>
      <c r="B642" t="s">
        <v>112</v>
      </c>
      <c r="C642" t="str">
        <f>_xlfn.CONCAT(B642,A642)</f>
        <v>Tennessee2020</v>
      </c>
      <c r="D642">
        <v>261.5</v>
      </c>
      <c r="E642">
        <v>-0.30590327759841701</v>
      </c>
      <c r="F642">
        <v>0</v>
      </c>
      <c r="G642">
        <v>172.1</v>
      </c>
      <c r="H642">
        <v>830.34</v>
      </c>
      <c r="I642">
        <v>2.54026159100269</v>
      </c>
      <c r="J642">
        <v>6.3717615846701499</v>
      </c>
      <c r="K642">
        <v>1484</v>
      </c>
      <c r="L642">
        <v>1567</v>
      </c>
      <c r="M642">
        <v>1.4054266611519399</v>
      </c>
      <c r="N642">
        <v>-0.37620668144014802</v>
      </c>
      <c r="O642">
        <v>1.4054266611519399</v>
      </c>
    </row>
    <row r="643" spans="1:15" x14ac:dyDescent="0.45">
      <c r="A643">
        <v>2020</v>
      </c>
      <c r="B643" t="s">
        <v>113</v>
      </c>
      <c r="C643" t="str">
        <f>_xlfn.CONCAT(B643,A643)</f>
        <v>Texas2020</v>
      </c>
      <c r="D643">
        <v>270.93</v>
      </c>
      <c r="E643">
        <v>13.277966360326801</v>
      </c>
      <c r="F643">
        <v>0</v>
      </c>
      <c r="G643">
        <v>379.4</v>
      </c>
      <c r="H643">
        <v>877.91</v>
      </c>
      <c r="I643">
        <v>11.6594310469112</v>
      </c>
      <c r="J643">
        <v>10.6196026411169</v>
      </c>
      <c r="K643">
        <v>1900</v>
      </c>
      <c r="L643">
        <v>1866</v>
      </c>
      <c r="M643">
        <v>1.5323314391701801</v>
      </c>
      <c r="N643">
        <v>-0.37620668144014802</v>
      </c>
      <c r="O643">
        <v>1.5323314391701801</v>
      </c>
    </row>
    <row r="644" spans="1:15" x14ac:dyDescent="0.45">
      <c r="A644">
        <v>2020</v>
      </c>
      <c r="B644" t="s">
        <v>114</v>
      </c>
      <c r="C644" t="str">
        <f>_xlfn.CONCAT(B644,A644)</f>
        <v>Texas A&amp;M2020</v>
      </c>
      <c r="D644">
        <v>289.49</v>
      </c>
      <c r="E644">
        <v>14.2574948557961</v>
      </c>
      <c r="F644">
        <v>0</v>
      </c>
      <c r="G644">
        <v>312.89999999999998</v>
      </c>
      <c r="H644">
        <v>848.89</v>
      </c>
      <c r="I644">
        <v>8.8114881843295407</v>
      </c>
      <c r="J644">
        <v>11.109738147630001</v>
      </c>
      <c r="K644">
        <v>1867</v>
      </c>
      <c r="L644">
        <v>1721</v>
      </c>
      <c r="M644">
        <v>1.78210372761331</v>
      </c>
      <c r="N644">
        <v>-0.37620668144014802</v>
      </c>
      <c r="O644">
        <v>1.78210372761331</v>
      </c>
    </row>
    <row r="645" spans="1:15" x14ac:dyDescent="0.45">
      <c r="A645">
        <v>2020</v>
      </c>
      <c r="B645" t="s">
        <v>115</v>
      </c>
      <c r="C645" t="str">
        <f>_xlfn.CONCAT(B645,A645)</f>
        <v>Texas State2020</v>
      </c>
      <c r="D645">
        <v>145.19</v>
      </c>
      <c r="E645">
        <v>-8.3876113711092692</v>
      </c>
      <c r="F645">
        <v>0</v>
      </c>
      <c r="G645">
        <v>116.1</v>
      </c>
      <c r="H645">
        <v>348.47</v>
      </c>
      <c r="I645">
        <v>-13.6899999048485</v>
      </c>
      <c r="K645">
        <v>1154</v>
      </c>
      <c r="L645">
        <v>1039</v>
      </c>
      <c r="M645">
        <v>-0.15982198479740101</v>
      </c>
      <c r="N645">
        <v>-0.37620668144014802</v>
      </c>
      <c r="O645">
        <v>-0.15982198479740101</v>
      </c>
    </row>
    <row r="646" spans="1:15" x14ac:dyDescent="0.45">
      <c r="A646">
        <v>2020</v>
      </c>
      <c r="B646" t="s">
        <v>116</v>
      </c>
      <c r="C646" t="str">
        <f>_xlfn.CONCAT(B646,A646)</f>
        <v>Texas Tech2020</v>
      </c>
      <c r="D646">
        <v>183.17</v>
      </c>
      <c r="E646">
        <v>-1.4310021982938499</v>
      </c>
      <c r="F646">
        <v>0</v>
      </c>
      <c r="G646">
        <v>202.1</v>
      </c>
      <c r="H646">
        <v>577.21</v>
      </c>
      <c r="I646">
        <v>1.71486189426478</v>
      </c>
      <c r="J646">
        <v>1.6337850217103</v>
      </c>
      <c r="K646">
        <v>1432</v>
      </c>
      <c r="L646">
        <v>1537</v>
      </c>
      <c r="M646">
        <v>0.35129609252317201</v>
      </c>
      <c r="N646">
        <v>-0.37620668144014802</v>
      </c>
      <c r="O646">
        <v>0.35129609252317201</v>
      </c>
    </row>
    <row r="647" spans="1:15" x14ac:dyDescent="0.45">
      <c r="A647">
        <v>2020</v>
      </c>
      <c r="B647" t="s">
        <v>117</v>
      </c>
      <c r="C647" t="str">
        <f>_xlfn.CONCAT(B647,A647)</f>
        <v>Toledo2020</v>
      </c>
      <c r="D647">
        <v>164.2</v>
      </c>
      <c r="F647">
        <v>0</v>
      </c>
      <c r="G647">
        <v>219.5</v>
      </c>
      <c r="H647">
        <v>451.43</v>
      </c>
      <c r="I647">
        <v>-11.8166619180671</v>
      </c>
      <c r="J647">
        <v>-8.3323036107225104</v>
      </c>
      <c r="K647">
        <v>1415</v>
      </c>
      <c r="L647">
        <v>1160</v>
      </c>
      <c r="M647">
        <v>9.6006205035776795E-2</v>
      </c>
      <c r="N647">
        <v>-0.37620668144014802</v>
      </c>
      <c r="O647">
        <v>9.6006205035776795E-2</v>
      </c>
    </row>
    <row r="648" spans="1:15" x14ac:dyDescent="0.45">
      <c r="A648">
        <v>2020</v>
      </c>
      <c r="B648" t="s">
        <v>118</v>
      </c>
      <c r="C648" t="str">
        <f>_xlfn.CONCAT(B648,A648)</f>
        <v>Troy2020</v>
      </c>
      <c r="D648">
        <v>154.47</v>
      </c>
      <c r="E648">
        <v>3.98250505970007</v>
      </c>
      <c r="F648">
        <v>0</v>
      </c>
      <c r="G648">
        <v>266</v>
      </c>
      <c r="H648">
        <v>388.67</v>
      </c>
      <c r="I648">
        <v>-7.02739579110475</v>
      </c>
      <c r="J648">
        <v>-7.3520325976963301</v>
      </c>
      <c r="K648">
        <v>1442</v>
      </c>
      <c r="L648">
        <v>1332</v>
      </c>
      <c r="M648">
        <v>-3.4935840575838997E-2</v>
      </c>
      <c r="N648">
        <v>-0.37620668144014802</v>
      </c>
      <c r="O648">
        <v>-3.4935840575838997E-2</v>
      </c>
    </row>
    <row r="649" spans="1:15" x14ac:dyDescent="0.45">
      <c r="A649">
        <v>2020</v>
      </c>
      <c r="B649" t="s">
        <v>119</v>
      </c>
      <c r="C649" t="str">
        <f>_xlfn.CONCAT(B649,A649)</f>
        <v>Tulane2020</v>
      </c>
      <c r="D649">
        <v>165.84</v>
      </c>
      <c r="F649">
        <v>0</v>
      </c>
      <c r="G649">
        <v>197</v>
      </c>
      <c r="H649">
        <v>486.98</v>
      </c>
      <c r="I649">
        <v>3.4073509525014498</v>
      </c>
      <c r="J649">
        <v>1.9605420260523501</v>
      </c>
      <c r="K649">
        <v>1646</v>
      </c>
      <c r="L649">
        <v>1546</v>
      </c>
      <c r="M649">
        <v>0.11807660121286299</v>
      </c>
      <c r="N649">
        <v>-0.37620668144014802</v>
      </c>
      <c r="O649">
        <v>0.11807660121286299</v>
      </c>
    </row>
    <row r="650" spans="1:15" x14ac:dyDescent="0.45">
      <c r="A650">
        <v>2020</v>
      </c>
      <c r="B650" t="s">
        <v>120</v>
      </c>
      <c r="C650" t="str">
        <f>_xlfn.CONCAT(B650,A650)</f>
        <v>Tulsa2020</v>
      </c>
      <c r="D650">
        <v>138.25</v>
      </c>
      <c r="F650">
        <v>0</v>
      </c>
      <c r="G650">
        <v>309</v>
      </c>
      <c r="H650">
        <v>424.54</v>
      </c>
      <c r="I650">
        <v>-9.8331337616052505E-2</v>
      </c>
      <c r="J650">
        <v>-2.9408130390785301</v>
      </c>
      <c r="K650">
        <v>1538</v>
      </c>
      <c r="L650">
        <v>1370</v>
      </c>
      <c r="M650">
        <v>-0.25321744179068101</v>
      </c>
      <c r="N650">
        <v>-0.37620668144014802</v>
      </c>
      <c r="O650">
        <v>-0.25321744179068101</v>
      </c>
    </row>
    <row r="651" spans="1:15" x14ac:dyDescent="0.45">
      <c r="A651">
        <v>2020</v>
      </c>
      <c r="B651" t="s">
        <v>121</v>
      </c>
      <c r="C651" t="str">
        <f>_xlfn.CONCAT(B651,A651)</f>
        <v>UAB2020</v>
      </c>
      <c r="D651">
        <v>142.57</v>
      </c>
      <c r="E651">
        <v>4.0709351574653301</v>
      </c>
      <c r="F651">
        <v>0</v>
      </c>
      <c r="G651">
        <v>208</v>
      </c>
      <c r="H651">
        <v>441.81</v>
      </c>
      <c r="I651">
        <v>-5.7924808201850002</v>
      </c>
      <c r="J651">
        <v>-7.6787896020383899</v>
      </c>
      <c r="K651">
        <v>1531</v>
      </c>
      <c r="L651">
        <v>1348</v>
      </c>
      <c r="M651">
        <v>-0.195080788446161</v>
      </c>
      <c r="N651">
        <v>-0.37620668144014802</v>
      </c>
      <c r="O651">
        <v>-0.195080788446161</v>
      </c>
    </row>
    <row r="652" spans="1:15" x14ac:dyDescent="0.45">
      <c r="A652">
        <v>2020</v>
      </c>
      <c r="B652" t="s">
        <v>122</v>
      </c>
      <c r="C652" t="str">
        <f>_xlfn.CONCAT(B652,A652)</f>
        <v>UCF2020</v>
      </c>
      <c r="D652">
        <v>162.97</v>
      </c>
      <c r="F652">
        <v>0</v>
      </c>
      <c r="G652">
        <v>399.1</v>
      </c>
      <c r="H652">
        <v>598.57000000000005</v>
      </c>
      <c r="I652">
        <v>9.6956839956096292</v>
      </c>
      <c r="J652">
        <v>10.292845636774899</v>
      </c>
      <c r="K652">
        <v>1722</v>
      </c>
      <c r="L652">
        <v>1886</v>
      </c>
      <c r="M652">
        <v>7.9453407902962195E-2</v>
      </c>
      <c r="N652">
        <v>-0.37620668144014802</v>
      </c>
      <c r="O652">
        <v>7.9453407902962195E-2</v>
      </c>
    </row>
    <row r="653" spans="1:15" x14ac:dyDescent="0.45">
      <c r="A653">
        <v>2020</v>
      </c>
      <c r="B653" t="s">
        <v>123</v>
      </c>
      <c r="C653" t="str">
        <f>_xlfn.CONCAT(B653,A653)</f>
        <v>UCLA2020</v>
      </c>
      <c r="D653">
        <v>208.42</v>
      </c>
      <c r="F653">
        <v>0</v>
      </c>
      <c r="G653">
        <v>278.60000000000002</v>
      </c>
      <c r="H653">
        <v>741.4</v>
      </c>
      <c r="I653">
        <v>-1.08980532263076</v>
      </c>
      <c r="J653">
        <v>0.73520325976963297</v>
      </c>
      <c r="K653">
        <v>1525</v>
      </c>
      <c r="L653">
        <v>1372</v>
      </c>
      <c r="M653">
        <v>0.69109944829843395</v>
      </c>
      <c r="N653">
        <v>-0.37620668144014802</v>
      </c>
      <c r="O653">
        <v>0.69109944829843395</v>
      </c>
    </row>
    <row r="654" spans="1:15" x14ac:dyDescent="0.45">
      <c r="A654">
        <v>2020</v>
      </c>
      <c r="B654" t="s">
        <v>124</v>
      </c>
      <c r="C654" t="str">
        <f>_xlfn.CONCAT(B654,A654)</f>
        <v>UMass2020</v>
      </c>
      <c r="D654">
        <v>145.02000000000001</v>
      </c>
      <c r="E654">
        <v>-26.208112900831502</v>
      </c>
      <c r="F654">
        <v>0</v>
      </c>
      <c r="G654">
        <v>-3.4</v>
      </c>
      <c r="H654">
        <v>358.88</v>
      </c>
      <c r="I654">
        <v>-29.6160621987773</v>
      </c>
      <c r="J654">
        <v>-29.244751888614299</v>
      </c>
      <c r="K654">
        <v>841</v>
      </c>
      <c r="L654">
        <v>683</v>
      </c>
      <c r="M654">
        <v>-0.162109769766977</v>
      </c>
      <c r="N654">
        <v>-0.37620668144014802</v>
      </c>
      <c r="O654">
        <v>-0.162109769766977</v>
      </c>
    </row>
    <row r="655" spans="1:15" x14ac:dyDescent="0.45">
      <c r="A655">
        <v>2020</v>
      </c>
      <c r="B655" t="s">
        <v>125</v>
      </c>
      <c r="C655" t="str">
        <f>_xlfn.CONCAT(B655,A655)</f>
        <v>UNLV2020</v>
      </c>
      <c r="D655">
        <v>160.84</v>
      </c>
      <c r="E655">
        <v>-19.234020135257602</v>
      </c>
      <c r="F655">
        <v>0</v>
      </c>
      <c r="G655">
        <v>224.2</v>
      </c>
      <c r="H655">
        <v>462.72</v>
      </c>
      <c r="I655">
        <v>-12.059601211913099</v>
      </c>
      <c r="J655">
        <v>-11.4364951519721</v>
      </c>
      <c r="K655">
        <v>1134</v>
      </c>
      <c r="L655">
        <v>1177</v>
      </c>
      <c r="M655">
        <v>5.0788807990039098E-2</v>
      </c>
      <c r="N655">
        <v>-0.37620668144014802</v>
      </c>
      <c r="O655">
        <v>5.0788807990039098E-2</v>
      </c>
    </row>
    <row r="656" spans="1:15" x14ac:dyDescent="0.45">
      <c r="A656">
        <v>2020</v>
      </c>
      <c r="B656" t="s">
        <v>126</v>
      </c>
      <c r="C656" t="str">
        <f>_xlfn.CONCAT(B656,A656)</f>
        <v>USC2020</v>
      </c>
      <c r="D656">
        <v>181.01</v>
      </c>
      <c r="F656">
        <v>0</v>
      </c>
      <c r="G656">
        <v>481.4</v>
      </c>
      <c r="H656">
        <v>915.56</v>
      </c>
      <c r="I656">
        <v>6.9263711558410996</v>
      </c>
      <c r="J656">
        <v>8.7407498661500806</v>
      </c>
      <c r="K656">
        <v>1692</v>
      </c>
      <c r="L656">
        <v>1640</v>
      </c>
      <c r="M656">
        <v>0.32222776585091201</v>
      </c>
      <c r="N656">
        <v>-0.37620668144014802</v>
      </c>
      <c r="O656">
        <v>0.32222776585091201</v>
      </c>
    </row>
    <row r="657" spans="1:15" x14ac:dyDescent="0.45">
      <c r="A657">
        <v>2020</v>
      </c>
      <c r="B657" t="s">
        <v>127</v>
      </c>
      <c r="C657" t="str">
        <f>_xlfn.CONCAT(B657,A657)</f>
        <v>Utah2020</v>
      </c>
      <c r="D657">
        <v>212.32</v>
      </c>
      <c r="F657">
        <v>0</v>
      </c>
      <c r="G657">
        <v>194.9</v>
      </c>
      <c r="H657">
        <v>620.35</v>
      </c>
      <c r="I657">
        <v>13.7345421572316</v>
      </c>
      <c r="J657">
        <v>14.3773081910506</v>
      </c>
      <c r="K657">
        <v>1709</v>
      </c>
      <c r="L657">
        <v>1831</v>
      </c>
      <c r="M657">
        <v>0.74358392701223697</v>
      </c>
      <c r="N657">
        <v>-0.37620668144014802</v>
      </c>
      <c r="O657">
        <v>0.74358392701223697</v>
      </c>
    </row>
    <row r="658" spans="1:15" x14ac:dyDescent="0.45">
      <c r="A658">
        <v>2020</v>
      </c>
      <c r="B658" t="s">
        <v>128</v>
      </c>
      <c r="C658" t="str">
        <f>_xlfn.CONCAT(B658,A658)</f>
        <v>Utah State2020</v>
      </c>
      <c r="D658">
        <v>134.5</v>
      </c>
      <c r="E658">
        <v>-19.235712648036301</v>
      </c>
      <c r="F658">
        <v>0</v>
      </c>
      <c r="G658">
        <v>99.4</v>
      </c>
      <c r="H658">
        <v>424.16</v>
      </c>
      <c r="I658">
        <v>-3.8830276141045301</v>
      </c>
      <c r="J658">
        <v>-2.7774345369075002</v>
      </c>
      <c r="K658">
        <v>1228</v>
      </c>
      <c r="L658">
        <v>1392</v>
      </c>
      <c r="M658">
        <v>-0.30368328670779898</v>
      </c>
      <c r="N658">
        <v>-0.37620668144014802</v>
      </c>
      <c r="O658">
        <v>-0.30368328670779898</v>
      </c>
    </row>
    <row r="659" spans="1:15" x14ac:dyDescent="0.45">
      <c r="A659">
        <v>2020</v>
      </c>
      <c r="B659" t="s">
        <v>129</v>
      </c>
      <c r="C659" t="str">
        <f>_xlfn.CONCAT(B659,A659)</f>
        <v>UTEP2020</v>
      </c>
      <c r="D659">
        <v>114.47</v>
      </c>
      <c r="E659">
        <v>-17.199899920392198</v>
      </c>
      <c r="F659">
        <v>0</v>
      </c>
      <c r="G659">
        <v>69</v>
      </c>
      <c r="H659">
        <v>355.31</v>
      </c>
      <c r="I659">
        <v>-20.535957175040799</v>
      </c>
      <c r="J659">
        <v>-22.137787044174502</v>
      </c>
      <c r="K659">
        <v>1083</v>
      </c>
      <c r="L659">
        <v>968</v>
      </c>
      <c r="M659">
        <v>-0.57323818635843304</v>
      </c>
      <c r="N659">
        <v>-0.37620668144014802</v>
      </c>
      <c r="O659">
        <v>-0.57323818635843304</v>
      </c>
    </row>
    <row r="660" spans="1:15" x14ac:dyDescent="0.45">
      <c r="A660">
        <v>2020</v>
      </c>
      <c r="B660" t="s">
        <v>130</v>
      </c>
      <c r="C660" t="str">
        <f>_xlfn.CONCAT(B660,A660)</f>
        <v>UT San Antonio2020</v>
      </c>
      <c r="D660">
        <v>142.53</v>
      </c>
      <c r="E660">
        <v>-3.9498959504502902</v>
      </c>
      <c r="F660">
        <v>0</v>
      </c>
      <c r="G660">
        <v>187.1</v>
      </c>
      <c r="H660">
        <v>471.36</v>
      </c>
      <c r="I660">
        <v>-15.401882702859901</v>
      </c>
      <c r="K660">
        <v>1417</v>
      </c>
      <c r="L660">
        <v>1083</v>
      </c>
      <c r="M660">
        <v>-0.19561909079194301</v>
      </c>
      <c r="N660">
        <v>-0.37620668144014802</v>
      </c>
      <c r="O660">
        <v>-0.19561909079194301</v>
      </c>
    </row>
    <row r="661" spans="1:15" x14ac:dyDescent="0.45">
      <c r="A661">
        <v>2020</v>
      </c>
      <c r="B661" t="s">
        <v>131</v>
      </c>
      <c r="C661" t="str">
        <f>_xlfn.CONCAT(B661,A661)</f>
        <v>Vanderbilt2020</v>
      </c>
      <c r="D661">
        <v>182.21</v>
      </c>
      <c r="E661">
        <v>-14.409422448327801</v>
      </c>
      <c r="F661">
        <v>0</v>
      </c>
      <c r="G661">
        <v>35</v>
      </c>
      <c r="H661">
        <v>605.05999999999995</v>
      </c>
      <c r="I661">
        <v>-9.2084923773783895</v>
      </c>
      <c r="J661">
        <v>-6.20838308249912</v>
      </c>
      <c r="K661">
        <v>1088</v>
      </c>
      <c r="L661">
        <v>1183</v>
      </c>
      <c r="M661">
        <v>0.33837683622439002</v>
      </c>
      <c r="N661">
        <v>-0.37620668144014802</v>
      </c>
      <c r="O661">
        <v>0.33837683622439002</v>
      </c>
    </row>
    <row r="662" spans="1:15" x14ac:dyDescent="0.45">
      <c r="A662">
        <v>2020</v>
      </c>
      <c r="B662" t="s">
        <v>132</v>
      </c>
      <c r="C662" t="str">
        <f>_xlfn.CONCAT(B662,A662)</f>
        <v>Virginia2020</v>
      </c>
      <c r="D662">
        <v>185.57</v>
      </c>
      <c r="F662">
        <v>0</v>
      </c>
      <c r="G662">
        <v>111</v>
      </c>
      <c r="H662">
        <v>580.28</v>
      </c>
      <c r="I662">
        <v>4.6202320534714696</v>
      </c>
      <c r="J662">
        <v>5.3914905716439696</v>
      </c>
      <c r="K662">
        <v>1513</v>
      </c>
      <c r="L662">
        <v>1663</v>
      </c>
      <c r="M662">
        <v>0.38359423327012798</v>
      </c>
      <c r="N662">
        <v>-0.37620668144014802</v>
      </c>
      <c r="O662">
        <v>0.38359423327012798</v>
      </c>
    </row>
    <row r="663" spans="1:15" x14ac:dyDescent="0.45">
      <c r="A663">
        <v>2020</v>
      </c>
      <c r="B663" t="s">
        <v>133</v>
      </c>
      <c r="C663" t="str">
        <f>_xlfn.CONCAT(B663,A663)</f>
        <v>Virginia Tech2020</v>
      </c>
      <c r="D663">
        <v>162.88999999999999</v>
      </c>
      <c r="F663">
        <v>0</v>
      </c>
      <c r="G663">
        <v>235.1</v>
      </c>
      <c r="H663">
        <v>696.39</v>
      </c>
      <c r="I663">
        <v>3.3028400834495</v>
      </c>
      <c r="J663">
        <v>3.6760162988481699</v>
      </c>
      <c r="K663">
        <v>1552</v>
      </c>
      <c r="L663">
        <v>1684</v>
      </c>
      <c r="M663">
        <v>7.8376803211396798E-2</v>
      </c>
      <c r="N663">
        <v>-0.37620668144014802</v>
      </c>
      <c r="O663">
        <v>7.8376803211396798E-2</v>
      </c>
    </row>
    <row r="664" spans="1:15" x14ac:dyDescent="0.45">
      <c r="A664">
        <v>2020</v>
      </c>
      <c r="B664" t="s">
        <v>134</v>
      </c>
      <c r="C664" t="str">
        <f>_xlfn.CONCAT(B664,A664)</f>
        <v>Wake Forest2020</v>
      </c>
      <c r="D664">
        <v>173.82</v>
      </c>
      <c r="F664">
        <v>0</v>
      </c>
      <c r="G664">
        <v>166.7</v>
      </c>
      <c r="H664">
        <v>563.24</v>
      </c>
      <c r="I664">
        <v>0.40921469106029001</v>
      </c>
      <c r="J664">
        <v>2.3689882814799299</v>
      </c>
      <c r="K664">
        <v>1529</v>
      </c>
      <c r="L664">
        <v>1515</v>
      </c>
      <c r="M664">
        <v>0.22546791919649101</v>
      </c>
      <c r="N664">
        <v>-0.37620668144014802</v>
      </c>
      <c r="O664">
        <v>0.22546791919649101</v>
      </c>
    </row>
    <row r="665" spans="1:15" x14ac:dyDescent="0.45">
      <c r="A665">
        <v>2020</v>
      </c>
      <c r="B665" t="s">
        <v>135</v>
      </c>
      <c r="C665" t="str">
        <f>_xlfn.CONCAT(B665,A665)</f>
        <v>Washington2020</v>
      </c>
      <c r="D665">
        <v>252.35</v>
      </c>
      <c r="F665">
        <v>0</v>
      </c>
      <c r="G665">
        <v>114.1</v>
      </c>
      <c r="H665">
        <v>801.33</v>
      </c>
      <c r="I665">
        <v>11.416661873587101</v>
      </c>
      <c r="J665">
        <v>11.844941407399601</v>
      </c>
      <c r="K665">
        <v>1724</v>
      </c>
      <c r="L665">
        <v>1890</v>
      </c>
      <c r="M665">
        <v>1.2822899995541699</v>
      </c>
      <c r="N665">
        <v>-0.37620668144014802</v>
      </c>
      <c r="O665">
        <v>1.2822899995541699</v>
      </c>
    </row>
    <row r="666" spans="1:15" x14ac:dyDescent="0.45">
      <c r="A666">
        <v>2020</v>
      </c>
      <c r="B666" t="s">
        <v>136</v>
      </c>
      <c r="C666" t="str">
        <f>_xlfn.CONCAT(B666,A666)</f>
        <v>Washington State2020</v>
      </c>
      <c r="D666">
        <v>179.28</v>
      </c>
      <c r="F666">
        <v>0</v>
      </c>
      <c r="G666">
        <v>235.7</v>
      </c>
      <c r="H666">
        <v>556.27</v>
      </c>
      <c r="I666">
        <v>4.8817699232181004</v>
      </c>
      <c r="K666">
        <v>1517</v>
      </c>
      <c r="L666">
        <v>1657</v>
      </c>
      <c r="M666">
        <v>0.29894618939581502</v>
      </c>
      <c r="N666">
        <v>-0.37620668144014802</v>
      </c>
      <c r="O666">
        <v>0.29894618939581502</v>
      </c>
    </row>
    <row r="667" spans="1:15" x14ac:dyDescent="0.45">
      <c r="A667">
        <v>2020</v>
      </c>
      <c r="B667" t="s">
        <v>137</v>
      </c>
      <c r="C667" t="str">
        <f>_xlfn.CONCAT(B667,A667)</f>
        <v>Western Kentucky2020</v>
      </c>
      <c r="D667">
        <v>157.37</v>
      </c>
      <c r="E667">
        <v>-10.2483000885282</v>
      </c>
      <c r="F667">
        <v>0</v>
      </c>
      <c r="G667">
        <v>114.8</v>
      </c>
      <c r="H667">
        <v>486.97</v>
      </c>
      <c r="I667">
        <v>-2.6191586340771601E-2</v>
      </c>
      <c r="K667">
        <v>1349</v>
      </c>
      <c r="L667">
        <v>1523</v>
      </c>
      <c r="M667">
        <v>4.0910794933991202E-3</v>
      </c>
      <c r="N667">
        <v>-0.37620668144014802</v>
      </c>
      <c r="O667">
        <v>4.0910794933991202E-3</v>
      </c>
    </row>
    <row r="668" spans="1:15" x14ac:dyDescent="0.45">
      <c r="A668">
        <v>2020</v>
      </c>
      <c r="B668" t="s">
        <v>138</v>
      </c>
      <c r="C668" t="str">
        <f>_xlfn.CONCAT(B668,A668)</f>
        <v>Western Michigan2020</v>
      </c>
      <c r="D668">
        <v>153.11000000000001</v>
      </c>
      <c r="F668">
        <v>0</v>
      </c>
      <c r="G668">
        <v>139.69999999999999</v>
      </c>
      <c r="H668">
        <v>452.05</v>
      </c>
      <c r="I668">
        <v>-3.26898707874405</v>
      </c>
      <c r="K668">
        <v>1515</v>
      </c>
      <c r="L668">
        <v>1478</v>
      </c>
      <c r="M668">
        <v>-5.3238120332447E-2</v>
      </c>
      <c r="N668">
        <v>-0.37620668144014802</v>
      </c>
      <c r="O668">
        <v>-5.3238120332447E-2</v>
      </c>
    </row>
    <row r="669" spans="1:15" x14ac:dyDescent="0.45">
      <c r="A669">
        <v>2020</v>
      </c>
      <c r="B669" t="s">
        <v>139</v>
      </c>
      <c r="C669" t="str">
        <f>_xlfn.CONCAT(B669,A669)</f>
        <v>West Virginia2020</v>
      </c>
      <c r="D669">
        <v>199.77</v>
      </c>
      <c r="E669">
        <v>5.9483845450716899</v>
      </c>
      <c r="F669">
        <v>0</v>
      </c>
      <c r="G669">
        <v>212.1</v>
      </c>
      <c r="H669">
        <v>639.11</v>
      </c>
      <c r="I669">
        <v>-1.2069038532646901</v>
      </c>
      <c r="J669">
        <v>-1.22533876628272</v>
      </c>
      <c r="K669">
        <v>1573</v>
      </c>
      <c r="L669">
        <v>1510</v>
      </c>
      <c r="M669">
        <v>0.57469156602294902</v>
      </c>
      <c r="N669">
        <v>-0.37620668144014802</v>
      </c>
      <c r="O669">
        <v>0.57469156602294902</v>
      </c>
    </row>
    <row r="670" spans="1:15" x14ac:dyDescent="0.45">
      <c r="A670">
        <v>2020</v>
      </c>
      <c r="B670" t="s">
        <v>140</v>
      </c>
      <c r="C670" t="str">
        <f>_xlfn.CONCAT(B670,A670)</f>
        <v>Wisconsin2020</v>
      </c>
      <c r="D670">
        <v>225.54</v>
      </c>
      <c r="E670">
        <v>9.5036900588793998</v>
      </c>
      <c r="F670">
        <v>0</v>
      </c>
      <c r="G670">
        <v>339.6</v>
      </c>
      <c r="H670">
        <v>675.8</v>
      </c>
      <c r="I670">
        <v>14.5152168062797</v>
      </c>
      <c r="J670">
        <v>17.399810481214601</v>
      </c>
      <c r="K670">
        <v>1867</v>
      </c>
      <c r="L670">
        <v>2021</v>
      </c>
      <c r="M670">
        <v>0.92149285229338496</v>
      </c>
      <c r="N670">
        <v>-0.37620668144014802</v>
      </c>
      <c r="O670">
        <v>0.92149285229338496</v>
      </c>
    </row>
    <row r="671" spans="1:15" x14ac:dyDescent="0.45">
      <c r="A671">
        <v>2020</v>
      </c>
      <c r="B671" t="s">
        <v>141</v>
      </c>
      <c r="C671" t="str">
        <f>_xlfn.CONCAT(B671,A671)</f>
        <v>Wyoming2020</v>
      </c>
      <c r="D671">
        <v>138.13</v>
      </c>
      <c r="E671">
        <v>-0.44091675430444699</v>
      </c>
      <c r="F671">
        <v>0</v>
      </c>
      <c r="G671">
        <v>196.1</v>
      </c>
      <c r="H671">
        <v>397.9</v>
      </c>
      <c r="I671">
        <v>1.8533191629100401</v>
      </c>
      <c r="J671">
        <v>-0.49013550651308901</v>
      </c>
      <c r="K671">
        <v>1584</v>
      </c>
      <c r="L671">
        <v>1567</v>
      </c>
      <c r="M671">
        <v>-0.25483234882802902</v>
      </c>
      <c r="N671">
        <v>-0.37620668144014802</v>
      </c>
      <c r="O671">
        <v>-0.25483234882802902</v>
      </c>
    </row>
    <row r="672" spans="1:15" x14ac:dyDescent="0.45">
      <c r="A672">
        <v>2019</v>
      </c>
      <c r="B672" t="s">
        <v>11</v>
      </c>
      <c r="C672" t="str">
        <f>_xlfn.CONCAT(B672,A672)</f>
        <v>Air Force2019</v>
      </c>
      <c r="D672">
        <v>134.5</v>
      </c>
      <c r="E672">
        <v>10.184882070741301</v>
      </c>
      <c r="F672">
        <v>0</v>
      </c>
      <c r="G672">
        <v>190.3</v>
      </c>
      <c r="H672">
        <v>186.27</v>
      </c>
      <c r="I672">
        <v>-1.3072179211589601</v>
      </c>
      <c r="J672">
        <v>-2.6140560347364699</v>
      </c>
      <c r="K672">
        <v>1717</v>
      </c>
      <c r="L672">
        <v>1498</v>
      </c>
      <c r="M672">
        <v>-0.30368328670779898</v>
      </c>
      <c r="N672">
        <v>-0.37620668144014802</v>
      </c>
      <c r="O672">
        <v>-0.30368328670779898</v>
      </c>
    </row>
    <row r="673" spans="1:15" x14ac:dyDescent="0.45">
      <c r="A673">
        <v>2019</v>
      </c>
      <c r="B673" t="s">
        <v>12</v>
      </c>
      <c r="C673" t="str">
        <f>_xlfn.CONCAT(B673,A673)</f>
        <v>Akron2019</v>
      </c>
      <c r="D673">
        <v>130.22999999999999</v>
      </c>
      <c r="E673">
        <v>-34.710708787359302</v>
      </c>
      <c r="F673">
        <v>0</v>
      </c>
      <c r="G673">
        <v>133.5</v>
      </c>
      <c r="H673">
        <v>361</v>
      </c>
      <c r="I673">
        <v>-10.592908252802699</v>
      </c>
      <c r="J673">
        <v>-11.191427398715501</v>
      </c>
      <c r="K673">
        <v>756</v>
      </c>
      <c r="L673">
        <v>1142</v>
      </c>
      <c r="M673">
        <v>-0.36114706212009101</v>
      </c>
      <c r="N673">
        <v>-0.37620668144014802</v>
      </c>
      <c r="O673">
        <v>-0.36114706212009101</v>
      </c>
    </row>
    <row r="674" spans="1:15" x14ac:dyDescent="0.45">
      <c r="A674">
        <v>2019</v>
      </c>
      <c r="B674" t="s">
        <v>13</v>
      </c>
      <c r="C674" t="str">
        <f>_xlfn.CONCAT(B674,A674)</f>
        <v>Alabama2019</v>
      </c>
      <c r="D674">
        <v>317.5</v>
      </c>
      <c r="E674">
        <v>28.847135407785299</v>
      </c>
      <c r="F674">
        <v>0</v>
      </c>
      <c r="G674">
        <v>453.8</v>
      </c>
      <c r="H674">
        <v>978.54</v>
      </c>
      <c r="I674">
        <v>24.479307835599698</v>
      </c>
      <c r="J674">
        <v>24.588464576739899</v>
      </c>
      <c r="K674">
        <v>2193</v>
      </c>
      <c r="L674">
        <v>2257</v>
      </c>
      <c r="M674">
        <v>2.15904994524757</v>
      </c>
      <c r="N674">
        <v>-0.37620668144014802</v>
      </c>
      <c r="O674">
        <v>2.15904994524757</v>
      </c>
    </row>
    <row r="675" spans="1:15" x14ac:dyDescent="0.45">
      <c r="A675">
        <v>2019</v>
      </c>
      <c r="B675" t="s">
        <v>14</v>
      </c>
      <c r="C675" t="str">
        <f>_xlfn.CONCAT(B675,A675)</f>
        <v>Appalachian State2019</v>
      </c>
      <c r="D675">
        <v>139</v>
      </c>
      <c r="E675">
        <v>11.49428224091</v>
      </c>
      <c r="F675">
        <v>0</v>
      </c>
      <c r="G675">
        <v>347.5</v>
      </c>
      <c r="H675">
        <v>356.16</v>
      </c>
      <c r="I675">
        <v>7.7792586659038196</v>
      </c>
      <c r="K675">
        <v>1794</v>
      </c>
      <c r="L675">
        <v>1792</v>
      </c>
      <c r="M675">
        <v>-0.24312427280725701</v>
      </c>
      <c r="N675">
        <v>-0.37620668144014802</v>
      </c>
      <c r="O675">
        <v>-0.24312427280725701</v>
      </c>
    </row>
    <row r="676" spans="1:15" x14ac:dyDescent="0.45">
      <c r="A676">
        <v>2019</v>
      </c>
      <c r="B676" t="s">
        <v>15</v>
      </c>
      <c r="C676" t="str">
        <f>_xlfn.CONCAT(B676,A676)</f>
        <v>Arizona2019</v>
      </c>
      <c r="D676">
        <v>182.67</v>
      </c>
      <c r="E676">
        <v>-5.4076092363434798</v>
      </c>
      <c r="F676">
        <v>0</v>
      </c>
      <c r="G676">
        <v>218.5</v>
      </c>
      <c r="H676">
        <v>580.54</v>
      </c>
      <c r="I676">
        <v>-2.02827491537098</v>
      </c>
      <c r="J676">
        <v>1.55209577062478</v>
      </c>
      <c r="K676">
        <v>1331</v>
      </c>
      <c r="L676">
        <v>1451</v>
      </c>
      <c r="M676">
        <v>0.34456731320089001</v>
      </c>
      <c r="N676">
        <v>-0.37620668144014802</v>
      </c>
      <c r="O676">
        <v>0.34456731320089001</v>
      </c>
    </row>
    <row r="677" spans="1:15" x14ac:dyDescent="0.45">
      <c r="A677">
        <v>2019</v>
      </c>
      <c r="B677" t="s">
        <v>16</v>
      </c>
      <c r="C677" t="str">
        <f>_xlfn.CONCAT(B677,A677)</f>
        <v>Arizona State2019</v>
      </c>
      <c r="D677">
        <v>219.76</v>
      </c>
      <c r="E677">
        <v>5.7264481097762001</v>
      </c>
      <c r="F677">
        <v>0</v>
      </c>
      <c r="G677">
        <v>178.7</v>
      </c>
      <c r="H677">
        <v>687.72</v>
      </c>
      <c r="I677">
        <v>3.2097722636946902</v>
      </c>
      <c r="J677">
        <v>5.4731798227294899</v>
      </c>
      <c r="K677">
        <v>1574</v>
      </c>
      <c r="L677">
        <v>1645</v>
      </c>
      <c r="M677">
        <v>0.84370816332779996</v>
      </c>
      <c r="N677">
        <v>-0.37620668144014802</v>
      </c>
      <c r="O677">
        <v>0.84370816332779996</v>
      </c>
    </row>
    <row r="678" spans="1:15" x14ac:dyDescent="0.45">
      <c r="A678">
        <v>2019</v>
      </c>
      <c r="B678" t="s">
        <v>17</v>
      </c>
      <c r="C678" t="str">
        <f>_xlfn.CONCAT(B678,A678)</f>
        <v>Arkansas2019</v>
      </c>
      <c r="D678">
        <v>237.17</v>
      </c>
      <c r="E678">
        <v>-7.6154443431869598</v>
      </c>
      <c r="F678">
        <v>0</v>
      </c>
      <c r="G678">
        <v>91.5</v>
      </c>
      <c r="H678">
        <v>694.63</v>
      </c>
      <c r="I678">
        <v>-5.2252681742954596</v>
      </c>
      <c r="J678">
        <v>-4.2478410564467701</v>
      </c>
      <c r="K678">
        <v>1211</v>
      </c>
      <c r="L678">
        <v>1285</v>
      </c>
      <c r="M678">
        <v>1.0780042593296699</v>
      </c>
      <c r="N678">
        <v>-0.37620668144014802</v>
      </c>
      <c r="O678">
        <v>1.0780042593296699</v>
      </c>
    </row>
    <row r="679" spans="1:15" x14ac:dyDescent="0.45">
      <c r="A679">
        <v>2019</v>
      </c>
      <c r="B679" t="s">
        <v>18</v>
      </c>
      <c r="C679" t="str">
        <f>_xlfn.CONCAT(B679,A679)</f>
        <v>Arkansas State2019</v>
      </c>
      <c r="D679">
        <v>143.36000000000001</v>
      </c>
      <c r="E679">
        <v>-5.56946301077343</v>
      </c>
      <c r="F679">
        <v>0</v>
      </c>
      <c r="G679">
        <v>176.5</v>
      </c>
      <c r="H679">
        <v>433.73</v>
      </c>
      <c r="I679">
        <v>-2.0317396704572701</v>
      </c>
      <c r="J679">
        <v>-3.5943270477626501</v>
      </c>
      <c r="K679">
        <v>1396</v>
      </c>
      <c r="L679">
        <v>1538</v>
      </c>
      <c r="M679">
        <v>-0.184449317116954</v>
      </c>
      <c r="N679">
        <v>-0.37620668144014802</v>
      </c>
      <c r="O679">
        <v>-0.184449317116954</v>
      </c>
    </row>
    <row r="680" spans="1:15" x14ac:dyDescent="0.45">
      <c r="A680">
        <v>2019</v>
      </c>
      <c r="B680" t="s">
        <v>19</v>
      </c>
      <c r="C680" t="str">
        <f>_xlfn.CONCAT(B680,A680)</f>
        <v>Army2019</v>
      </c>
      <c r="D680">
        <v>139.75</v>
      </c>
      <c r="E680">
        <v>-5.8235654617019899</v>
      </c>
      <c r="F680">
        <v>0</v>
      </c>
      <c r="G680">
        <v>234.4</v>
      </c>
      <c r="H680">
        <v>230.75</v>
      </c>
      <c r="I680">
        <v>6.9412533910471099</v>
      </c>
      <c r="J680">
        <v>2.5323667836509598</v>
      </c>
      <c r="K680">
        <v>1492</v>
      </c>
      <c r="L680">
        <v>1867</v>
      </c>
      <c r="M680">
        <v>-0.23303110382383399</v>
      </c>
      <c r="N680">
        <v>-0.37620668144014802</v>
      </c>
      <c r="O680">
        <v>-0.23303110382383399</v>
      </c>
    </row>
    <row r="681" spans="1:15" x14ac:dyDescent="0.45">
      <c r="A681">
        <v>2019</v>
      </c>
      <c r="B681" t="s">
        <v>20</v>
      </c>
      <c r="C681" t="str">
        <f>_xlfn.CONCAT(B681,A681)</f>
        <v>Auburn2019</v>
      </c>
      <c r="D681">
        <v>271.94</v>
      </c>
      <c r="E681">
        <v>22.097962171197199</v>
      </c>
      <c r="F681">
        <v>0</v>
      </c>
      <c r="G681">
        <v>153.19999999999999</v>
      </c>
      <c r="H681">
        <v>827.37</v>
      </c>
      <c r="I681">
        <v>10.9743517932224</v>
      </c>
      <c r="J681">
        <v>13.0702801736824</v>
      </c>
      <c r="K681">
        <v>1923</v>
      </c>
      <c r="L681">
        <v>1958</v>
      </c>
      <c r="M681">
        <v>1.54592357340119</v>
      </c>
      <c r="N681">
        <v>-0.37620668144014802</v>
      </c>
      <c r="O681">
        <v>1.54592357340119</v>
      </c>
    </row>
    <row r="682" spans="1:15" x14ac:dyDescent="0.45">
      <c r="A682">
        <v>2019</v>
      </c>
      <c r="B682" t="s">
        <v>21</v>
      </c>
      <c r="C682" t="str">
        <f>_xlfn.CONCAT(B682,A682)</f>
        <v>Ball State2019</v>
      </c>
      <c r="D682">
        <v>122.89</v>
      </c>
      <c r="E682">
        <v>-4.9288206362734099</v>
      </c>
      <c r="F682">
        <v>0</v>
      </c>
      <c r="G682">
        <v>188.4</v>
      </c>
      <c r="H682">
        <v>362.1</v>
      </c>
      <c r="I682">
        <v>-11.996376299617401</v>
      </c>
      <c r="J682">
        <v>-12.4984554160838</v>
      </c>
      <c r="K682">
        <v>1399</v>
      </c>
      <c r="L682">
        <v>1042</v>
      </c>
      <c r="M682">
        <v>-0.459925542571197</v>
      </c>
      <c r="N682">
        <v>-0.37620668144014802</v>
      </c>
      <c r="O682">
        <v>-0.459925542571197</v>
      </c>
    </row>
    <row r="683" spans="1:15" x14ac:dyDescent="0.45">
      <c r="A683">
        <v>2019</v>
      </c>
      <c r="B683" t="s">
        <v>22</v>
      </c>
      <c r="C683" t="str">
        <f>_xlfn.CONCAT(B683,A683)</f>
        <v>Baylor2019</v>
      </c>
      <c r="D683">
        <v>203.39</v>
      </c>
      <c r="E683">
        <v>14.677693644166499</v>
      </c>
      <c r="F683">
        <v>0</v>
      </c>
      <c r="G683">
        <v>397.2</v>
      </c>
      <c r="H683">
        <v>668.37</v>
      </c>
      <c r="I683">
        <v>1.9249641021049</v>
      </c>
      <c r="J683">
        <v>2.0422312771378701</v>
      </c>
      <c r="K683">
        <v>1825</v>
      </c>
      <c r="L683">
        <v>1434</v>
      </c>
      <c r="M683">
        <v>0.62340792831627301</v>
      </c>
      <c r="N683">
        <v>-0.37620668144014802</v>
      </c>
      <c r="O683">
        <v>0.62340792831627301</v>
      </c>
    </row>
    <row r="684" spans="1:15" x14ac:dyDescent="0.45">
      <c r="A684">
        <v>2019</v>
      </c>
      <c r="B684" t="s">
        <v>23</v>
      </c>
      <c r="C684" t="str">
        <f>_xlfn.CONCAT(B684,A684)</f>
        <v>Boise State2019</v>
      </c>
      <c r="D684">
        <v>189.93</v>
      </c>
      <c r="E684">
        <v>8.8630038098181991</v>
      </c>
      <c r="F684">
        <v>0</v>
      </c>
      <c r="G684">
        <v>166.2</v>
      </c>
      <c r="H684">
        <v>543.42999999999995</v>
      </c>
      <c r="I684">
        <v>6.8066651725243199</v>
      </c>
      <c r="J684">
        <v>8.4956821128935402</v>
      </c>
      <c r="K684">
        <v>1707</v>
      </c>
      <c r="L684">
        <v>1804</v>
      </c>
      <c r="M684">
        <v>0.44226918896043099</v>
      </c>
      <c r="N684">
        <v>-0.37620668144014802</v>
      </c>
      <c r="O684">
        <v>0.44226918896043099</v>
      </c>
    </row>
    <row r="685" spans="1:15" x14ac:dyDescent="0.45">
      <c r="A685">
        <v>2019</v>
      </c>
      <c r="B685" t="s">
        <v>24</v>
      </c>
      <c r="C685" t="str">
        <f>_xlfn.CONCAT(B685,A685)</f>
        <v>Boston College2019</v>
      </c>
      <c r="D685">
        <v>177.26</v>
      </c>
      <c r="E685">
        <v>-2.9305698495680002</v>
      </c>
      <c r="F685">
        <v>0</v>
      </c>
      <c r="G685">
        <v>217.8</v>
      </c>
      <c r="H685">
        <v>533.42999999999995</v>
      </c>
      <c r="I685">
        <v>3.8446654341397801</v>
      </c>
      <c r="J685">
        <v>6.4534508357556701</v>
      </c>
      <c r="K685">
        <v>1447</v>
      </c>
      <c r="L685">
        <v>1636</v>
      </c>
      <c r="M685">
        <v>0.27176192093379398</v>
      </c>
      <c r="N685">
        <v>-0.37620668144014802</v>
      </c>
      <c r="O685">
        <v>0.27176192093379398</v>
      </c>
    </row>
    <row r="686" spans="1:15" x14ac:dyDescent="0.45">
      <c r="A686">
        <v>2019</v>
      </c>
      <c r="B686" t="s">
        <v>25</v>
      </c>
      <c r="C686" t="str">
        <f>_xlfn.CONCAT(B686,A686)</f>
        <v>Bowling Green2019</v>
      </c>
      <c r="D686">
        <v>115.37</v>
      </c>
      <c r="E686">
        <v>-28.534580453931198</v>
      </c>
      <c r="F686">
        <v>0</v>
      </c>
      <c r="G686">
        <v>109.4</v>
      </c>
      <c r="H686">
        <v>375.14</v>
      </c>
      <c r="I686">
        <v>-15.294296401966999</v>
      </c>
      <c r="J686">
        <v>-15.439268455162299</v>
      </c>
      <c r="K686">
        <v>827</v>
      </c>
      <c r="L686">
        <v>1055</v>
      </c>
      <c r="M686">
        <v>-0.56112638357832401</v>
      </c>
      <c r="N686">
        <v>-0.37620668144014802</v>
      </c>
      <c r="O686">
        <v>-0.56112638357832401</v>
      </c>
    </row>
    <row r="687" spans="1:15" x14ac:dyDescent="0.45">
      <c r="A687">
        <v>2019</v>
      </c>
      <c r="B687" t="s">
        <v>26</v>
      </c>
      <c r="C687" t="str">
        <f>_xlfn.CONCAT(B687,A687)</f>
        <v>Buffalo2019</v>
      </c>
      <c r="D687">
        <v>134.63999999999999</v>
      </c>
      <c r="E687">
        <v>-0.96827728564936399</v>
      </c>
      <c r="F687">
        <v>0</v>
      </c>
      <c r="G687">
        <v>79.3</v>
      </c>
      <c r="H687">
        <v>369.14</v>
      </c>
      <c r="I687">
        <v>0.36019261890635701</v>
      </c>
      <c r="J687">
        <v>-1.7154742727958101</v>
      </c>
      <c r="K687">
        <v>1593</v>
      </c>
      <c r="L687">
        <v>1466</v>
      </c>
      <c r="M687">
        <v>-0.30179922849756002</v>
      </c>
      <c r="N687">
        <v>-0.37620668144014802</v>
      </c>
      <c r="O687">
        <v>-0.30179922849756002</v>
      </c>
    </row>
    <row r="688" spans="1:15" x14ac:dyDescent="0.45">
      <c r="A688">
        <v>2019</v>
      </c>
      <c r="B688" t="s">
        <v>27</v>
      </c>
      <c r="C688" t="str">
        <f>_xlfn.CONCAT(B688,A688)</f>
        <v>BYU2019</v>
      </c>
      <c r="D688">
        <v>156.76</v>
      </c>
      <c r="E688">
        <v>-0.99403382703087895</v>
      </c>
      <c r="F688">
        <v>0</v>
      </c>
      <c r="G688">
        <v>244</v>
      </c>
      <c r="H688">
        <v>565.85</v>
      </c>
      <c r="I688">
        <v>2.36472768720584</v>
      </c>
      <c r="J688">
        <v>2.2056097793089</v>
      </c>
      <c r="K688">
        <v>1520</v>
      </c>
      <c r="L688">
        <v>1580</v>
      </c>
      <c r="M688">
        <v>-4.1180312797856203E-3</v>
      </c>
      <c r="N688">
        <v>-0.37620668144014802</v>
      </c>
      <c r="O688">
        <v>-4.1180312797856203E-3</v>
      </c>
    </row>
    <row r="689" spans="1:15" x14ac:dyDescent="0.45">
      <c r="A689">
        <v>2019</v>
      </c>
      <c r="B689" t="s">
        <v>28</v>
      </c>
      <c r="C689" t="str">
        <f>_xlfn.CONCAT(B689,A689)</f>
        <v>California2019</v>
      </c>
      <c r="D689">
        <v>196.48</v>
      </c>
      <c r="E689">
        <v>4.2245926794279596</v>
      </c>
      <c r="F689">
        <v>0</v>
      </c>
      <c r="G689">
        <v>106</v>
      </c>
      <c r="H689">
        <v>596.08000000000004</v>
      </c>
      <c r="I689">
        <v>0.22589675099288301</v>
      </c>
      <c r="K689">
        <v>1499</v>
      </c>
      <c r="L689">
        <v>1532</v>
      </c>
      <c r="M689">
        <v>0.53041619808232998</v>
      </c>
      <c r="N689">
        <v>-0.37620668144014802</v>
      </c>
      <c r="O689">
        <v>0.53041619808232998</v>
      </c>
    </row>
    <row r="690" spans="1:15" x14ac:dyDescent="0.45">
      <c r="A690">
        <v>2019</v>
      </c>
      <c r="B690" t="s">
        <v>29</v>
      </c>
      <c r="C690" t="str">
        <f>_xlfn.CONCAT(B690,A690)</f>
        <v>Central Michigan2019</v>
      </c>
      <c r="D690">
        <v>137.96</v>
      </c>
      <c r="E690">
        <v>-6.3105602264779899</v>
      </c>
      <c r="F690">
        <v>0</v>
      </c>
      <c r="G690">
        <v>12</v>
      </c>
      <c r="H690">
        <v>413.6</v>
      </c>
      <c r="I690">
        <v>-13.8310678069116</v>
      </c>
      <c r="K690">
        <v>1372</v>
      </c>
      <c r="L690">
        <v>1105</v>
      </c>
      <c r="M690">
        <v>-0.25712013379760501</v>
      </c>
      <c r="N690">
        <v>-0.37620668144014802</v>
      </c>
      <c r="O690">
        <v>-0.25712013379760501</v>
      </c>
    </row>
    <row r="691" spans="1:15" x14ac:dyDescent="0.45">
      <c r="A691">
        <v>2019</v>
      </c>
      <c r="B691" t="s">
        <v>30</v>
      </c>
      <c r="C691" t="str">
        <f>_xlfn.CONCAT(B691,A691)</f>
        <v>Charlotte2019</v>
      </c>
      <c r="D691">
        <v>112.69</v>
      </c>
      <c r="E691">
        <v>-10.314101938645701</v>
      </c>
      <c r="F691">
        <v>0</v>
      </c>
      <c r="G691">
        <v>160.4</v>
      </c>
      <c r="H691">
        <v>311</v>
      </c>
      <c r="I691">
        <v>-8.8865391731284493</v>
      </c>
      <c r="J691">
        <v>-11.4364951519721</v>
      </c>
      <c r="K691">
        <v>1315</v>
      </c>
      <c r="L691">
        <v>1191</v>
      </c>
      <c r="M691">
        <v>-0.59719264074575795</v>
      </c>
      <c r="N691">
        <v>-0.37620668144014802</v>
      </c>
      <c r="O691">
        <v>-0.59719264074575795</v>
      </c>
    </row>
    <row r="692" spans="1:15" x14ac:dyDescent="0.45">
      <c r="A692">
        <v>2019</v>
      </c>
      <c r="B692" t="s">
        <v>31</v>
      </c>
      <c r="C692" t="str">
        <f>_xlfn.CONCAT(B692,A692)</f>
        <v>Cincinnati2019</v>
      </c>
      <c r="D692">
        <v>158.16999999999999</v>
      </c>
      <c r="E692">
        <v>8.9157705476487905</v>
      </c>
      <c r="F692">
        <v>0</v>
      </c>
      <c r="G692">
        <v>388.6</v>
      </c>
      <c r="H692">
        <v>543.78</v>
      </c>
      <c r="I692">
        <v>5.3583571533854402</v>
      </c>
      <c r="J692">
        <v>5.1464228183874301</v>
      </c>
      <c r="K692">
        <v>1759</v>
      </c>
      <c r="L692">
        <v>1687</v>
      </c>
      <c r="M692">
        <v>1.48571264090508E-2</v>
      </c>
      <c r="N692">
        <v>-0.37620668144014802</v>
      </c>
      <c r="O692">
        <v>1.48571264090508E-2</v>
      </c>
    </row>
    <row r="693" spans="1:15" x14ac:dyDescent="0.45">
      <c r="A693">
        <v>2019</v>
      </c>
      <c r="B693" t="s">
        <v>32</v>
      </c>
      <c r="C693" t="str">
        <f>_xlfn.CONCAT(B693,A693)</f>
        <v>Clemson2019</v>
      </c>
      <c r="D693">
        <v>275.55</v>
      </c>
      <c r="E693">
        <v>28.633366558854199</v>
      </c>
      <c r="F693">
        <v>0</v>
      </c>
      <c r="G693">
        <v>530.5</v>
      </c>
      <c r="H693">
        <v>893.21</v>
      </c>
      <c r="I693">
        <v>23.8758000714346</v>
      </c>
      <c r="J693">
        <v>26.7123851049633</v>
      </c>
      <c r="K693">
        <v>2343</v>
      </c>
      <c r="L693">
        <v>2388</v>
      </c>
      <c r="M693">
        <v>1.5945053601080701</v>
      </c>
      <c r="N693">
        <v>-0.37620668144014802</v>
      </c>
      <c r="O693">
        <v>1.5945053601080701</v>
      </c>
    </row>
    <row r="694" spans="1:15" x14ac:dyDescent="0.45">
      <c r="A694">
        <v>2019</v>
      </c>
      <c r="B694" t="s">
        <v>33</v>
      </c>
      <c r="C694" t="str">
        <f>_xlfn.CONCAT(B694,A694)</f>
        <v>Coastal Carolina2019</v>
      </c>
      <c r="D694">
        <v>125.06</v>
      </c>
      <c r="E694">
        <v>-11.051208162292401</v>
      </c>
      <c r="F694">
        <v>0</v>
      </c>
      <c r="G694">
        <v>191.3</v>
      </c>
      <c r="H694">
        <v>284.24</v>
      </c>
      <c r="I694">
        <v>-11.573133839064999</v>
      </c>
      <c r="K694">
        <v>1224</v>
      </c>
      <c r="L694">
        <v>1134</v>
      </c>
      <c r="M694">
        <v>-0.43072264031249102</v>
      </c>
      <c r="N694">
        <v>-0.37620668144014802</v>
      </c>
      <c r="O694">
        <v>-0.43072264031249102</v>
      </c>
    </row>
    <row r="695" spans="1:15" x14ac:dyDescent="0.45">
      <c r="A695">
        <v>2019</v>
      </c>
      <c r="B695" t="s">
        <v>34</v>
      </c>
      <c r="C695" t="str">
        <f>_xlfn.CONCAT(B695,A695)</f>
        <v>Colorado2019</v>
      </c>
      <c r="D695">
        <v>194.55</v>
      </c>
      <c r="E695">
        <v>-2.16653795890312</v>
      </c>
      <c r="F695">
        <v>0</v>
      </c>
      <c r="G695">
        <v>261.7</v>
      </c>
      <c r="H695">
        <v>575.65</v>
      </c>
      <c r="I695">
        <v>-1.75755709533549</v>
      </c>
      <c r="J695">
        <v>0.16337850217103</v>
      </c>
      <c r="K695">
        <v>1361</v>
      </c>
      <c r="L695">
        <v>1424</v>
      </c>
      <c r="M695">
        <v>0.50444310989831997</v>
      </c>
      <c r="N695">
        <v>-0.37620668144014802</v>
      </c>
      <c r="O695">
        <v>0.50444310989831997</v>
      </c>
    </row>
    <row r="696" spans="1:15" x14ac:dyDescent="0.45">
      <c r="A696">
        <v>2019</v>
      </c>
      <c r="B696" t="s">
        <v>35</v>
      </c>
      <c r="C696" t="str">
        <f>_xlfn.CONCAT(B696,A696)</f>
        <v>Colorado State2019</v>
      </c>
      <c r="D696">
        <v>155.22</v>
      </c>
      <c r="E696">
        <v>-9.8839790109336505</v>
      </c>
      <c r="F696">
        <v>0</v>
      </c>
      <c r="G696">
        <v>87</v>
      </c>
      <c r="H696">
        <v>479.97</v>
      </c>
      <c r="I696">
        <v>-10.8705285153519</v>
      </c>
      <c r="J696">
        <v>-11.681562905228599</v>
      </c>
      <c r="K696">
        <v>1364</v>
      </c>
      <c r="L696">
        <v>1211</v>
      </c>
      <c r="M696">
        <v>-2.4842671592415402E-2</v>
      </c>
      <c r="N696">
        <v>-0.37620668144014802</v>
      </c>
      <c r="O696">
        <v>-2.4842671592415402E-2</v>
      </c>
    </row>
    <row r="697" spans="1:15" x14ac:dyDescent="0.45">
      <c r="A697">
        <v>2019</v>
      </c>
      <c r="B697" t="s">
        <v>36</v>
      </c>
      <c r="C697" t="str">
        <f>_xlfn.CONCAT(B697,A697)</f>
        <v>Connecticut2019</v>
      </c>
      <c r="D697">
        <v>127.68</v>
      </c>
      <c r="E697">
        <v>-23.168286879046398</v>
      </c>
      <c r="F697">
        <v>0</v>
      </c>
      <c r="G697">
        <v>17.8</v>
      </c>
      <c r="H697">
        <v>389.2</v>
      </c>
      <c r="I697">
        <v>-20.3708786188106</v>
      </c>
      <c r="K697">
        <v>877</v>
      </c>
      <c r="L697">
        <v>837</v>
      </c>
      <c r="M697">
        <v>-0.39546383666373103</v>
      </c>
      <c r="N697">
        <v>-0.37620668144014802</v>
      </c>
      <c r="O697">
        <v>-0.39546383666373103</v>
      </c>
    </row>
    <row r="698" spans="1:15" x14ac:dyDescent="0.45">
      <c r="A698">
        <v>2019</v>
      </c>
      <c r="B698" t="s">
        <v>37</v>
      </c>
      <c r="C698" t="str">
        <f>_xlfn.CONCAT(B698,A698)</f>
        <v>Duke2019</v>
      </c>
      <c r="D698">
        <v>191.38</v>
      </c>
      <c r="E698">
        <v>-2.2415294867203399</v>
      </c>
      <c r="F698">
        <v>0</v>
      </c>
      <c r="G698">
        <v>100.7</v>
      </c>
      <c r="H698">
        <v>635.63</v>
      </c>
      <c r="I698">
        <v>4.6449326173246499</v>
      </c>
      <c r="J698">
        <v>5.2281120694729504</v>
      </c>
      <c r="K698">
        <v>1366</v>
      </c>
      <c r="L698">
        <v>1539</v>
      </c>
      <c r="M698">
        <v>0.46178264899504901</v>
      </c>
      <c r="N698">
        <v>-0.37620668144014802</v>
      </c>
      <c r="O698">
        <v>0.46178264899504901</v>
      </c>
    </row>
    <row r="699" spans="1:15" x14ac:dyDescent="0.45">
      <c r="A699">
        <v>2019</v>
      </c>
      <c r="B699" t="s">
        <v>38</v>
      </c>
      <c r="C699" t="str">
        <f>_xlfn.CONCAT(B699,A699)</f>
        <v>East Carolina2019</v>
      </c>
      <c r="D699">
        <v>158.4</v>
      </c>
      <c r="E699">
        <v>-15.2304708951631</v>
      </c>
      <c r="F699">
        <v>0</v>
      </c>
      <c r="G699">
        <v>193.6</v>
      </c>
      <c r="H699">
        <v>434.48</v>
      </c>
      <c r="I699">
        <v>-11.463475529839799</v>
      </c>
      <c r="K699">
        <v>1106</v>
      </c>
      <c r="L699">
        <v>1075</v>
      </c>
      <c r="M699">
        <v>1.7952364897300899E-2</v>
      </c>
      <c r="N699">
        <v>-0.37620668144014802</v>
      </c>
      <c r="O699">
        <v>1.7952364897300899E-2</v>
      </c>
    </row>
    <row r="700" spans="1:15" x14ac:dyDescent="0.45">
      <c r="A700">
        <v>2019</v>
      </c>
      <c r="B700" t="s">
        <v>39</v>
      </c>
      <c r="C700" t="str">
        <f>_xlfn.CONCAT(B700,A700)</f>
        <v>Eastern Michigan2019</v>
      </c>
      <c r="D700">
        <v>124.99</v>
      </c>
      <c r="E700">
        <v>-9.3491439717497204</v>
      </c>
      <c r="F700">
        <v>0</v>
      </c>
      <c r="G700">
        <v>202.5</v>
      </c>
      <c r="H700">
        <v>344.06</v>
      </c>
      <c r="I700">
        <v>-2.4748411365871501</v>
      </c>
      <c r="K700">
        <v>1348</v>
      </c>
      <c r="L700">
        <v>1449</v>
      </c>
      <c r="M700">
        <v>-0.431664669417611</v>
      </c>
      <c r="N700">
        <v>-0.37620668144014802</v>
      </c>
      <c r="O700">
        <v>-0.431664669417611</v>
      </c>
    </row>
    <row r="701" spans="1:15" x14ac:dyDescent="0.45">
      <c r="A701">
        <v>2019</v>
      </c>
      <c r="B701" t="s">
        <v>40</v>
      </c>
      <c r="C701" t="str">
        <f>_xlfn.CONCAT(B701,A701)</f>
        <v>Florida2019</v>
      </c>
      <c r="D701">
        <v>276.85000000000002</v>
      </c>
      <c r="E701">
        <v>19.815729374192902</v>
      </c>
      <c r="F701">
        <v>0</v>
      </c>
      <c r="G701">
        <v>368.4</v>
      </c>
      <c r="H701">
        <v>831.78</v>
      </c>
      <c r="I701">
        <v>14.0592119805575</v>
      </c>
      <c r="J701">
        <v>13.968861935623</v>
      </c>
      <c r="K701">
        <v>1917</v>
      </c>
      <c r="L701">
        <v>1775</v>
      </c>
      <c r="M701">
        <v>1.6120001863460101</v>
      </c>
      <c r="N701">
        <v>-0.37620668144014802</v>
      </c>
      <c r="O701">
        <v>1.6120001863460101</v>
      </c>
    </row>
    <row r="702" spans="1:15" x14ac:dyDescent="0.45">
      <c r="A702">
        <v>2019</v>
      </c>
      <c r="B702" t="s">
        <v>41</v>
      </c>
      <c r="C702" t="str">
        <f>_xlfn.CONCAT(B702,A702)</f>
        <v>Florida Atlantic2019</v>
      </c>
      <c r="D702">
        <v>178.99</v>
      </c>
      <c r="E702">
        <v>8.1472563791406607</v>
      </c>
      <c r="F702">
        <v>0</v>
      </c>
      <c r="G702">
        <v>173.6</v>
      </c>
      <c r="H702">
        <v>537.92999999999995</v>
      </c>
      <c r="I702">
        <v>-2.9443958489884698</v>
      </c>
      <c r="K702">
        <v>1777</v>
      </c>
      <c r="L702">
        <v>1530</v>
      </c>
      <c r="M702">
        <v>0.29504349738889102</v>
      </c>
      <c r="N702">
        <v>-0.37620668144014802</v>
      </c>
      <c r="O702">
        <v>0.29504349738889102</v>
      </c>
    </row>
    <row r="703" spans="1:15" x14ac:dyDescent="0.45">
      <c r="A703">
        <v>2019</v>
      </c>
      <c r="B703" t="s">
        <v>42</v>
      </c>
      <c r="C703" t="str">
        <f>_xlfn.CONCAT(B703,A703)</f>
        <v>Florida International2019</v>
      </c>
      <c r="D703">
        <v>152.57</v>
      </c>
      <c r="E703">
        <v>-11.4584116326066</v>
      </c>
      <c r="F703">
        <v>0</v>
      </c>
      <c r="G703">
        <v>390.3</v>
      </c>
      <c r="H703">
        <v>476.52</v>
      </c>
      <c r="I703">
        <v>-2.49595572199078</v>
      </c>
      <c r="K703">
        <v>1324</v>
      </c>
      <c r="L703">
        <v>1457</v>
      </c>
      <c r="M703">
        <v>-6.05052020005123E-2</v>
      </c>
      <c r="N703">
        <v>-0.37620668144014802</v>
      </c>
      <c r="O703">
        <v>-6.05052020005123E-2</v>
      </c>
    </row>
    <row r="704" spans="1:15" x14ac:dyDescent="0.45">
      <c r="A704">
        <v>2019</v>
      </c>
      <c r="B704" t="s">
        <v>43</v>
      </c>
      <c r="C704" t="str">
        <f>_xlfn.CONCAT(B704,A704)</f>
        <v>Florida State2019</v>
      </c>
      <c r="D704">
        <v>244.31</v>
      </c>
      <c r="E704">
        <v>0.17550881816348299</v>
      </c>
      <c r="F704">
        <v>0</v>
      </c>
      <c r="G704">
        <v>149.4</v>
      </c>
      <c r="H704">
        <v>888.75</v>
      </c>
      <c r="I704">
        <v>-2.0493910457811899</v>
      </c>
      <c r="K704">
        <v>1494</v>
      </c>
      <c r="L704">
        <v>1413</v>
      </c>
      <c r="M704">
        <v>1.1740912280518701</v>
      </c>
      <c r="N704">
        <v>-0.37620668144014802</v>
      </c>
      <c r="O704">
        <v>1.1740912280518701</v>
      </c>
    </row>
    <row r="705" spans="1:15" x14ac:dyDescent="0.45">
      <c r="A705">
        <v>2019</v>
      </c>
      <c r="B705" t="s">
        <v>44</v>
      </c>
      <c r="C705" t="str">
        <f>_xlfn.CONCAT(B705,A705)</f>
        <v>Fresno State2019</v>
      </c>
      <c r="D705">
        <v>153.5</v>
      </c>
      <c r="E705">
        <v>-4.562567452113</v>
      </c>
      <c r="F705">
        <v>0</v>
      </c>
      <c r="G705">
        <v>146.69999999999999</v>
      </c>
      <c r="H705">
        <v>459.07</v>
      </c>
      <c r="I705">
        <v>9.3426212415220604</v>
      </c>
      <c r="J705">
        <v>10.1294671346038</v>
      </c>
      <c r="K705">
        <v>1474</v>
      </c>
      <c r="L705">
        <v>1793</v>
      </c>
      <c r="M705">
        <v>-4.7989672461066897E-2</v>
      </c>
      <c r="N705">
        <v>-0.37620668144014802</v>
      </c>
      <c r="O705">
        <v>-4.7989672461066897E-2</v>
      </c>
    </row>
    <row r="706" spans="1:15" x14ac:dyDescent="0.45">
      <c r="A706">
        <v>2019</v>
      </c>
      <c r="B706" t="s">
        <v>45</v>
      </c>
      <c r="C706" t="str">
        <f>_xlfn.CONCAT(B706,A706)</f>
        <v>Georgia2019</v>
      </c>
      <c r="D706">
        <v>309.12</v>
      </c>
      <c r="E706">
        <v>21.708070723967801</v>
      </c>
      <c r="F706">
        <v>0</v>
      </c>
      <c r="G706">
        <v>300.89999999999998</v>
      </c>
      <c r="H706">
        <v>964</v>
      </c>
      <c r="I706">
        <v>19.177925444253098</v>
      </c>
      <c r="J706">
        <v>20.3406235202932</v>
      </c>
      <c r="K706">
        <v>1998</v>
      </c>
      <c r="L706">
        <v>2006</v>
      </c>
      <c r="M706">
        <v>2.0462756038061101</v>
      </c>
      <c r="N706">
        <v>-0.37620668144014802</v>
      </c>
      <c r="O706">
        <v>2.0462756038061101</v>
      </c>
    </row>
    <row r="707" spans="1:15" x14ac:dyDescent="0.45">
      <c r="A707">
        <v>2019</v>
      </c>
      <c r="B707" t="s">
        <v>46</v>
      </c>
      <c r="C707" t="str">
        <f>_xlfn.CONCAT(B707,A707)</f>
        <v>Georgia Southern2019</v>
      </c>
      <c r="D707">
        <v>125.24</v>
      </c>
      <c r="E707">
        <v>-0.99251381778230297</v>
      </c>
      <c r="F707">
        <v>0</v>
      </c>
      <c r="G707">
        <v>168.8</v>
      </c>
      <c r="H707">
        <v>303.12</v>
      </c>
      <c r="I707">
        <v>-0.29611719335222803</v>
      </c>
      <c r="K707">
        <v>1447</v>
      </c>
      <c r="L707">
        <v>1478</v>
      </c>
      <c r="M707">
        <v>-0.42830027975647</v>
      </c>
      <c r="N707">
        <v>-0.37620668144014802</v>
      </c>
      <c r="O707">
        <v>-0.42830027975647</v>
      </c>
    </row>
    <row r="708" spans="1:15" x14ac:dyDescent="0.45">
      <c r="A708">
        <v>2019</v>
      </c>
      <c r="B708" t="s">
        <v>47</v>
      </c>
      <c r="C708" t="str">
        <f>_xlfn.CONCAT(B708,A708)</f>
        <v>Georgia State2019</v>
      </c>
      <c r="D708">
        <v>140.37</v>
      </c>
      <c r="E708">
        <v>-10.332522257494</v>
      </c>
      <c r="F708">
        <v>0</v>
      </c>
      <c r="G708">
        <v>259.5</v>
      </c>
      <c r="H708">
        <v>404.34</v>
      </c>
      <c r="I708">
        <v>-14.1753913014439</v>
      </c>
      <c r="J708">
        <v>-14.785754446478199</v>
      </c>
      <c r="K708">
        <v>1207</v>
      </c>
      <c r="L708">
        <v>1147</v>
      </c>
      <c r="M708">
        <v>-0.22468741746420301</v>
      </c>
      <c r="N708">
        <v>-0.37620668144014802</v>
      </c>
      <c r="O708">
        <v>-0.22468741746420301</v>
      </c>
    </row>
    <row r="709" spans="1:15" x14ac:dyDescent="0.45">
      <c r="A709">
        <v>2019</v>
      </c>
      <c r="B709" t="s">
        <v>48</v>
      </c>
      <c r="C709" t="str">
        <f>_xlfn.CONCAT(B709,A709)</f>
        <v>Georgia Tech2019</v>
      </c>
      <c r="D709">
        <v>188.28</v>
      </c>
      <c r="E709">
        <v>-10.800382186358901</v>
      </c>
      <c r="F709">
        <v>0</v>
      </c>
      <c r="G709">
        <v>152.69999999999999</v>
      </c>
      <c r="H709">
        <v>583.49</v>
      </c>
      <c r="I709">
        <v>2.5042526627670201</v>
      </c>
      <c r="J709">
        <v>5.6365583249005198</v>
      </c>
      <c r="K709">
        <v>1262</v>
      </c>
      <c r="L709">
        <v>1606</v>
      </c>
      <c r="M709">
        <v>0.42006421719689802</v>
      </c>
      <c r="N709">
        <v>-0.37620668144014802</v>
      </c>
      <c r="O709">
        <v>0.42006421719689802</v>
      </c>
    </row>
    <row r="710" spans="1:15" x14ac:dyDescent="0.45">
      <c r="A710">
        <v>2019</v>
      </c>
      <c r="B710" t="s">
        <v>49</v>
      </c>
      <c r="C710" t="str">
        <f>_xlfn.CONCAT(B710,A710)</f>
        <v>Hawai'i2019</v>
      </c>
      <c r="D710">
        <v>129.53</v>
      </c>
      <c r="E710">
        <v>-2.3298551146335602</v>
      </c>
      <c r="F710">
        <v>0</v>
      </c>
      <c r="G710">
        <v>362.8</v>
      </c>
      <c r="H710">
        <v>343.97</v>
      </c>
      <c r="I710">
        <v>-7.3881729194435</v>
      </c>
      <c r="J710">
        <v>-10.946359645458999</v>
      </c>
      <c r="K710">
        <v>1447</v>
      </c>
      <c r="L710">
        <v>1171</v>
      </c>
      <c r="M710">
        <v>-0.37056735317128597</v>
      </c>
      <c r="N710">
        <v>-0.37620668144014802</v>
      </c>
      <c r="O710">
        <v>-0.37056735317128597</v>
      </c>
    </row>
    <row r="711" spans="1:15" x14ac:dyDescent="0.45">
      <c r="A711">
        <v>2019</v>
      </c>
      <c r="B711" t="s">
        <v>50</v>
      </c>
      <c r="C711" t="str">
        <f>_xlfn.CONCAT(B711,A711)</f>
        <v>Houston2019</v>
      </c>
      <c r="D711">
        <v>165.39</v>
      </c>
      <c r="E711">
        <v>-0.133536026187489</v>
      </c>
      <c r="F711">
        <v>0</v>
      </c>
      <c r="G711">
        <v>520.4</v>
      </c>
      <c r="H711">
        <v>577.16999999999996</v>
      </c>
      <c r="I711">
        <v>-0.77618690997627504</v>
      </c>
      <c r="J711">
        <v>-0.49013550651308901</v>
      </c>
      <c r="K711">
        <v>1452</v>
      </c>
      <c r="L711">
        <v>1440</v>
      </c>
      <c r="M711">
        <v>0.112020699822809</v>
      </c>
      <c r="N711">
        <v>-0.37620668144014802</v>
      </c>
      <c r="O711">
        <v>0.112020699822809</v>
      </c>
    </row>
    <row r="712" spans="1:15" x14ac:dyDescent="0.45">
      <c r="A712">
        <v>2019</v>
      </c>
      <c r="B712" t="s">
        <v>51</v>
      </c>
      <c r="C712" t="str">
        <f>_xlfn.CONCAT(B712,A712)</f>
        <v>Illinois2019</v>
      </c>
      <c r="D712">
        <v>184.37</v>
      </c>
      <c r="E712">
        <v>-0.43371679939596303</v>
      </c>
      <c r="F712">
        <v>0</v>
      </c>
      <c r="G712">
        <v>162.6</v>
      </c>
      <c r="H712">
        <v>562.66999999999996</v>
      </c>
      <c r="I712">
        <v>-7.6807089873323697</v>
      </c>
      <c r="J712">
        <v>-6.9435863422687598</v>
      </c>
      <c r="K712">
        <v>1412</v>
      </c>
      <c r="L712">
        <v>1144</v>
      </c>
      <c r="M712">
        <v>0.36744516289665002</v>
      </c>
      <c r="N712">
        <v>-0.37620668144014802</v>
      </c>
      <c r="O712">
        <v>0.36744516289665002</v>
      </c>
    </row>
    <row r="713" spans="1:15" x14ac:dyDescent="0.45">
      <c r="A713">
        <v>2019</v>
      </c>
      <c r="B713" t="s">
        <v>52</v>
      </c>
      <c r="C713" t="str">
        <f>_xlfn.CONCAT(B713,A713)</f>
        <v>Indiana2019</v>
      </c>
      <c r="D713">
        <v>202.63</v>
      </c>
      <c r="E713">
        <v>6.7559407556441498</v>
      </c>
      <c r="F713">
        <v>0</v>
      </c>
      <c r="G713">
        <v>278.60000000000002</v>
      </c>
      <c r="H713">
        <v>564.04</v>
      </c>
      <c r="I713">
        <v>1.12790908320584</v>
      </c>
      <c r="J713">
        <v>1.55209577062478</v>
      </c>
      <c r="K713">
        <v>1609</v>
      </c>
      <c r="L713">
        <v>1513</v>
      </c>
      <c r="M713">
        <v>0.61318018374640404</v>
      </c>
      <c r="N713">
        <v>-0.37620668144014802</v>
      </c>
      <c r="O713">
        <v>0.61318018374640404</v>
      </c>
    </row>
    <row r="714" spans="1:15" x14ac:dyDescent="0.45">
      <c r="A714">
        <v>2019</v>
      </c>
      <c r="B714" t="s">
        <v>53</v>
      </c>
      <c r="C714" t="str">
        <f>_xlfn.CONCAT(B714,A714)</f>
        <v>Iowa2019</v>
      </c>
      <c r="D714">
        <v>199.36</v>
      </c>
      <c r="E714">
        <v>15.7369192549828</v>
      </c>
      <c r="F714">
        <v>0</v>
      </c>
      <c r="G714">
        <v>247.7</v>
      </c>
      <c r="H714">
        <v>615.08000000000004</v>
      </c>
      <c r="I714">
        <v>11.2182428875662</v>
      </c>
      <c r="J714">
        <v>12.335076913912699</v>
      </c>
      <c r="K714">
        <v>1924</v>
      </c>
      <c r="L714">
        <v>1938</v>
      </c>
      <c r="M714">
        <v>0.56917396697867695</v>
      </c>
      <c r="N714">
        <v>-0.37620668144014802</v>
      </c>
      <c r="O714">
        <v>0.56917396697867695</v>
      </c>
    </row>
    <row r="715" spans="1:15" x14ac:dyDescent="0.45">
      <c r="A715">
        <v>2019</v>
      </c>
      <c r="B715" t="s">
        <v>54</v>
      </c>
      <c r="C715" t="str">
        <f>_xlfn.CONCAT(B715,A715)</f>
        <v>Iowa State2019</v>
      </c>
      <c r="D715">
        <v>192.25</v>
      </c>
      <c r="E715">
        <v>13.636548478706599</v>
      </c>
      <c r="F715">
        <v>0</v>
      </c>
      <c r="G715">
        <v>207.4</v>
      </c>
      <c r="H715">
        <v>575.76</v>
      </c>
      <c r="I715">
        <v>8.2872689839276799</v>
      </c>
      <c r="J715">
        <v>6.1266938314136103</v>
      </c>
      <c r="K715">
        <v>1744</v>
      </c>
      <c r="L715">
        <v>1704</v>
      </c>
      <c r="M715">
        <v>0.47349072501582101</v>
      </c>
      <c r="N715">
        <v>-0.37620668144014802</v>
      </c>
      <c r="O715">
        <v>0.47349072501582101</v>
      </c>
    </row>
    <row r="716" spans="1:15" x14ac:dyDescent="0.45">
      <c r="A716">
        <v>2019</v>
      </c>
      <c r="B716" t="s">
        <v>156</v>
      </c>
      <c r="C716" t="str">
        <f>_xlfn.CONCAT(B716,A716)</f>
        <v>Jacksonville State2019</v>
      </c>
      <c r="D716">
        <v>79.23</v>
      </c>
      <c r="F716">
        <v>0</v>
      </c>
      <c r="H716">
        <v>174.86</v>
      </c>
      <c r="M716">
        <v>-1.0474825529928999</v>
      </c>
      <c r="N716">
        <v>-0.37620668144014802</v>
      </c>
      <c r="O716">
        <v>-1.0474825529928999</v>
      </c>
    </row>
    <row r="717" spans="1:15" x14ac:dyDescent="0.45">
      <c r="A717">
        <v>2019</v>
      </c>
      <c r="B717" t="s">
        <v>55</v>
      </c>
      <c r="C717" t="str">
        <f>_xlfn.CONCAT(B717,A717)</f>
        <v>James Madison2019</v>
      </c>
      <c r="D717">
        <v>70.12</v>
      </c>
      <c r="F717">
        <v>0</v>
      </c>
      <c r="H717">
        <v>147.11000000000001</v>
      </c>
      <c r="M717">
        <v>-1.1700809122448801</v>
      </c>
      <c r="N717">
        <v>-0.37620668144014802</v>
      </c>
      <c r="O717">
        <v>-1.1700809122448801</v>
      </c>
    </row>
    <row r="718" spans="1:15" x14ac:dyDescent="0.45">
      <c r="A718">
        <v>2019</v>
      </c>
      <c r="B718" t="s">
        <v>56</v>
      </c>
      <c r="C718" t="str">
        <f>_xlfn.CONCAT(B718,A718)</f>
        <v>Kansas2019</v>
      </c>
      <c r="D718">
        <v>165.84</v>
      </c>
      <c r="E718">
        <v>-5.1045173267393604</v>
      </c>
      <c r="F718">
        <v>0</v>
      </c>
      <c r="G718">
        <v>111</v>
      </c>
      <c r="H718">
        <v>517.1</v>
      </c>
      <c r="I718">
        <v>-0.88579692092792095</v>
      </c>
      <c r="J718">
        <v>-2.6140560347364699</v>
      </c>
      <c r="K718">
        <v>1222</v>
      </c>
      <c r="L718">
        <v>1325</v>
      </c>
      <c r="M718">
        <v>0.11807660121286299</v>
      </c>
      <c r="N718">
        <v>-0.37620668144014802</v>
      </c>
      <c r="O718">
        <v>0.11807660121286299</v>
      </c>
    </row>
    <row r="719" spans="1:15" x14ac:dyDescent="0.45">
      <c r="A719">
        <v>2019</v>
      </c>
      <c r="B719" t="s">
        <v>57</v>
      </c>
      <c r="C719" t="str">
        <f>_xlfn.CONCAT(B719,A719)</f>
        <v>Kansas State2019</v>
      </c>
      <c r="D719">
        <v>177.4</v>
      </c>
      <c r="E719">
        <v>10.3885375186749</v>
      </c>
      <c r="F719">
        <v>0</v>
      </c>
      <c r="G719">
        <v>122</v>
      </c>
      <c r="H719">
        <v>547.42999999999995</v>
      </c>
      <c r="I719">
        <v>2.8484698233360701</v>
      </c>
      <c r="J719">
        <v>1.6337850217103</v>
      </c>
      <c r="K719">
        <v>1698</v>
      </c>
      <c r="L719">
        <v>1593</v>
      </c>
      <c r="M719">
        <v>0.27364597914403299</v>
      </c>
      <c r="N719">
        <v>-0.37620668144014802</v>
      </c>
      <c r="O719">
        <v>0.27364597914403299</v>
      </c>
    </row>
    <row r="720" spans="1:15" x14ac:dyDescent="0.45">
      <c r="A720">
        <v>2019</v>
      </c>
      <c r="B720" t="s">
        <v>158</v>
      </c>
      <c r="C720" t="str">
        <f>_xlfn.CONCAT(B720,A720)</f>
        <v>Kennesaw State2019</v>
      </c>
      <c r="D720">
        <v>69.12</v>
      </c>
      <c r="F720">
        <v>0</v>
      </c>
      <c r="H720">
        <v>86.45</v>
      </c>
      <c r="M720">
        <v>-1.1835384708894501</v>
      </c>
      <c r="N720">
        <v>-0.37620668144014802</v>
      </c>
      <c r="O720">
        <v>-1.1835384708894501</v>
      </c>
    </row>
    <row r="721" spans="1:15" x14ac:dyDescent="0.45">
      <c r="A721">
        <v>2019</v>
      </c>
      <c r="B721" t="s">
        <v>58</v>
      </c>
      <c r="C721" t="str">
        <f>_xlfn.CONCAT(B721,A721)</f>
        <v>Kent State2019</v>
      </c>
      <c r="D721">
        <v>138.12</v>
      </c>
      <c r="E721">
        <v>-7.1597316038428298</v>
      </c>
      <c r="F721">
        <v>0</v>
      </c>
      <c r="G721">
        <v>201.7</v>
      </c>
      <c r="H721">
        <v>351.73</v>
      </c>
      <c r="I721">
        <v>-14.1585949124275</v>
      </c>
      <c r="J721">
        <v>-15.8477147105899</v>
      </c>
      <c r="K721">
        <v>1299</v>
      </c>
      <c r="L721">
        <v>997</v>
      </c>
      <c r="M721">
        <v>-0.25496692441447399</v>
      </c>
      <c r="N721">
        <v>-0.37620668144014802</v>
      </c>
      <c r="O721">
        <v>-0.25496692441447399</v>
      </c>
    </row>
    <row r="722" spans="1:15" x14ac:dyDescent="0.45">
      <c r="A722">
        <v>2019</v>
      </c>
      <c r="B722" t="s">
        <v>59</v>
      </c>
      <c r="C722" t="str">
        <f>_xlfn.CONCAT(B722,A722)</f>
        <v>Kentucky2019</v>
      </c>
      <c r="D722">
        <v>203.49</v>
      </c>
      <c r="E722">
        <v>5.5659582398650702</v>
      </c>
      <c r="F722">
        <v>0</v>
      </c>
      <c r="G722">
        <v>159.80000000000001</v>
      </c>
      <c r="H722">
        <v>670.27</v>
      </c>
      <c r="I722">
        <v>10.7275722993146</v>
      </c>
      <c r="J722">
        <v>9.3125746237486808</v>
      </c>
      <c r="K722">
        <v>1724</v>
      </c>
      <c r="L722">
        <v>1672</v>
      </c>
      <c r="M722">
        <v>0.62475368418072996</v>
      </c>
      <c r="N722">
        <v>-0.37620668144014802</v>
      </c>
      <c r="O722">
        <v>0.62475368418072996</v>
      </c>
    </row>
    <row r="723" spans="1:15" x14ac:dyDescent="0.45">
      <c r="A723">
        <v>2019</v>
      </c>
      <c r="B723" t="s">
        <v>60</v>
      </c>
      <c r="C723" t="str">
        <f>_xlfn.CONCAT(B723,A723)</f>
        <v>Liberty2019</v>
      </c>
      <c r="D723">
        <v>108.39</v>
      </c>
      <c r="E723">
        <v>-6.7049680135924099</v>
      </c>
      <c r="F723">
        <v>0</v>
      </c>
      <c r="G723">
        <v>294.5</v>
      </c>
      <c r="H723">
        <v>93.99</v>
      </c>
      <c r="I723">
        <v>-7.4927244897512999</v>
      </c>
      <c r="J723">
        <v>-12.0900091606562</v>
      </c>
      <c r="K723">
        <v>1335</v>
      </c>
      <c r="L723">
        <v>1216</v>
      </c>
      <c r="M723">
        <v>-0.65506014291738701</v>
      </c>
      <c r="N723">
        <v>-0.37620668144014802</v>
      </c>
      <c r="O723">
        <v>-0.65506014291738701</v>
      </c>
    </row>
    <row r="724" spans="1:15" x14ac:dyDescent="0.45">
      <c r="A724">
        <v>2019</v>
      </c>
      <c r="B724" t="s">
        <v>61</v>
      </c>
      <c r="C724" t="str">
        <f>_xlfn.CONCAT(B724,A724)</f>
        <v>Louisiana2019</v>
      </c>
      <c r="D724">
        <v>158.44999999999999</v>
      </c>
      <c r="E724">
        <v>7.7355732654772904</v>
      </c>
      <c r="F724">
        <v>0</v>
      </c>
      <c r="G724">
        <v>305.2</v>
      </c>
      <c r="H724">
        <v>376.68</v>
      </c>
      <c r="I724">
        <v>-5.4247789123949204</v>
      </c>
      <c r="J724">
        <v>-9.1491961215776492</v>
      </c>
      <c r="K724">
        <v>1727</v>
      </c>
      <c r="L724">
        <v>1291</v>
      </c>
      <c r="M724">
        <v>1.8625242829528901E-2</v>
      </c>
      <c r="N724">
        <v>-0.37620668144014802</v>
      </c>
      <c r="O724">
        <v>1.8625242829528901E-2</v>
      </c>
    </row>
    <row r="725" spans="1:15" x14ac:dyDescent="0.45">
      <c r="A725">
        <v>2019</v>
      </c>
      <c r="B725" t="s">
        <v>62</v>
      </c>
      <c r="C725" t="str">
        <f>_xlfn.CONCAT(B725,A725)</f>
        <v>Louisiana Monroe2019</v>
      </c>
      <c r="D725">
        <v>119.38</v>
      </c>
      <c r="E725">
        <v>-8.9962642727295492</v>
      </c>
      <c r="F725">
        <v>0</v>
      </c>
      <c r="G725">
        <v>231.9</v>
      </c>
      <c r="H725">
        <v>326.66000000000003</v>
      </c>
      <c r="I725">
        <v>-7.9674391939490699</v>
      </c>
      <c r="K725">
        <v>1208</v>
      </c>
      <c r="L725">
        <v>1270</v>
      </c>
      <c r="M725">
        <v>-0.50716157341362</v>
      </c>
      <c r="N725">
        <v>-0.37620668144014802</v>
      </c>
      <c r="O725">
        <v>-0.50716157341362</v>
      </c>
    </row>
    <row r="726" spans="1:15" x14ac:dyDescent="0.45">
      <c r="A726">
        <v>2019</v>
      </c>
      <c r="B726" t="s">
        <v>63</v>
      </c>
      <c r="C726" t="str">
        <f>_xlfn.CONCAT(B726,A726)</f>
        <v>Louisiana Tech2019</v>
      </c>
      <c r="D726">
        <v>155.46</v>
      </c>
      <c r="E726">
        <v>-2.6345215535332001</v>
      </c>
      <c r="F726">
        <v>0</v>
      </c>
      <c r="G726">
        <v>247.4</v>
      </c>
      <c r="H726">
        <v>477.5</v>
      </c>
      <c r="I726">
        <v>-5.7936623753183198</v>
      </c>
      <c r="K726">
        <v>1554</v>
      </c>
      <c r="L726">
        <v>1384</v>
      </c>
      <c r="M726">
        <v>-2.16128575177197E-2</v>
      </c>
      <c r="N726">
        <v>-0.37620668144014802</v>
      </c>
      <c r="O726">
        <v>-2.16128575177197E-2</v>
      </c>
    </row>
    <row r="727" spans="1:15" x14ac:dyDescent="0.45">
      <c r="A727">
        <v>2019</v>
      </c>
      <c r="B727" t="s">
        <v>64</v>
      </c>
      <c r="C727" t="str">
        <f>_xlfn.CONCAT(B727,A727)</f>
        <v>Louisville2019</v>
      </c>
      <c r="D727">
        <v>165.93</v>
      </c>
      <c r="E727">
        <v>8.9630220872873395E-2</v>
      </c>
      <c r="F727">
        <v>0</v>
      </c>
      <c r="G727">
        <v>137.4</v>
      </c>
      <c r="H727">
        <v>632.22</v>
      </c>
      <c r="I727">
        <v>-11.2776196713078</v>
      </c>
      <c r="J727">
        <v>-9.72102087917626</v>
      </c>
      <c r="K727">
        <v>1405</v>
      </c>
      <c r="L727">
        <v>1084</v>
      </c>
      <c r="M727">
        <v>0.119287781490874</v>
      </c>
      <c r="N727">
        <v>-0.37620668144014802</v>
      </c>
      <c r="O727">
        <v>0.119287781490874</v>
      </c>
    </row>
    <row r="728" spans="1:15" x14ac:dyDescent="0.45">
      <c r="A728">
        <v>2019</v>
      </c>
      <c r="B728" t="s">
        <v>65</v>
      </c>
      <c r="C728" t="str">
        <f>_xlfn.CONCAT(B728,A728)</f>
        <v>LSU2019</v>
      </c>
      <c r="D728">
        <v>284.06</v>
      </c>
      <c r="E728">
        <v>34.190488393091996</v>
      </c>
      <c r="F728">
        <v>0</v>
      </c>
      <c r="G728">
        <v>309.8</v>
      </c>
      <c r="H728">
        <v>889.91</v>
      </c>
      <c r="I728">
        <v>13.383526007281599</v>
      </c>
      <c r="J728">
        <v>12.1716984117417</v>
      </c>
      <c r="K728">
        <v>2342</v>
      </c>
      <c r="L728">
        <v>1850</v>
      </c>
      <c r="M728">
        <v>1.7090291841733201</v>
      </c>
      <c r="N728">
        <v>-0.37620668144014802</v>
      </c>
      <c r="O728">
        <v>1.7090291841733201</v>
      </c>
    </row>
    <row r="729" spans="1:15" x14ac:dyDescent="0.45">
      <c r="A729">
        <v>2019</v>
      </c>
      <c r="B729" t="s">
        <v>66</v>
      </c>
      <c r="C729" t="str">
        <f>_xlfn.CONCAT(B729,A729)</f>
        <v>Marshall2019</v>
      </c>
      <c r="D729">
        <v>165.42</v>
      </c>
      <c r="E729">
        <v>-4.7313563981628199</v>
      </c>
      <c r="F729">
        <v>0</v>
      </c>
      <c r="G729">
        <v>201.8</v>
      </c>
      <c r="H729">
        <v>451.61</v>
      </c>
      <c r="I729">
        <v>-1.15962079099253</v>
      </c>
      <c r="J729">
        <v>-1.22533876628272</v>
      </c>
      <c r="K729">
        <v>1446</v>
      </c>
      <c r="L729">
        <v>1517</v>
      </c>
      <c r="M729">
        <v>0.11242442658214601</v>
      </c>
      <c r="N729">
        <v>-0.37620668144014802</v>
      </c>
      <c r="O729">
        <v>0.11242442658214601</v>
      </c>
    </row>
    <row r="730" spans="1:15" x14ac:dyDescent="0.45">
      <c r="A730">
        <v>2019</v>
      </c>
      <c r="B730" t="s">
        <v>67</v>
      </c>
      <c r="C730" t="str">
        <f>_xlfn.CONCAT(B730,A730)</f>
        <v>Maryland2019</v>
      </c>
      <c r="D730">
        <v>192.18</v>
      </c>
      <c r="E730">
        <v>-5.61821208260241</v>
      </c>
      <c r="F730">
        <v>0</v>
      </c>
      <c r="G730">
        <v>203.2</v>
      </c>
      <c r="H730">
        <v>725.94</v>
      </c>
      <c r="I730">
        <v>2.8924343836092299</v>
      </c>
      <c r="J730">
        <v>3.75770554993368</v>
      </c>
      <c r="K730">
        <v>1185</v>
      </c>
      <c r="L730">
        <v>1452</v>
      </c>
      <c r="M730">
        <v>0.47254869591070098</v>
      </c>
      <c r="N730">
        <v>-0.37620668144014802</v>
      </c>
      <c r="O730">
        <v>0.47254869591070098</v>
      </c>
    </row>
    <row r="731" spans="1:15" x14ac:dyDescent="0.45">
      <c r="A731">
        <v>2019</v>
      </c>
      <c r="B731" t="s">
        <v>68</v>
      </c>
      <c r="C731" t="str">
        <f>_xlfn.CONCAT(B731,A731)</f>
        <v>Memphis2019</v>
      </c>
      <c r="D731">
        <v>172.4</v>
      </c>
      <c r="E731">
        <v>14.4105350268685</v>
      </c>
      <c r="F731">
        <v>0</v>
      </c>
      <c r="G731">
        <v>395.8</v>
      </c>
      <c r="H731">
        <v>480.07</v>
      </c>
      <c r="I731">
        <v>0.84483333071327504</v>
      </c>
      <c r="J731">
        <v>3.6760162988481699</v>
      </c>
      <c r="K731">
        <v>1797</v>
      </c>
      <c r="L731">
        <v>1683</v>
      </c>
      <c r="M731">
        <v>0.206358185921209</v>
      </c>
      <c r="N731">
        <v>-0.37620668144014802</v>
      </c>
      <c r="O731">
        <v>0.206358185921209</v>
      </c>
    </row>
    <row r="732" spans="1:15" x14ac:dyDescent="0.45">
      <c r="A732">
        <v>2019</v>
      </c>
      <c r="B732" t="s">
        <v>69</v>
      </c>
      <c r="C732" t="str">
        <f>_xlfn.CONCAT(B732,A732)</f>
        <v>Miami2019</v>
      </c>
      <c r="D732">
        <v>222.07</v>
      </c>
      <c r="E732">
        <v>1.05635215855028</v>
      </c>
      <c r="F732">
        <v>0</v>
      </c>
      <c r="G732">
        <v>141.4</v>
      </c>
      <c r="H732">
        <v>753.72</v>
      </c>
      <c r="I732">
        <v>5.0305256990738298</v>
      </c>
      <c r="J732">
        <v>9.1491961215776492</v>
      </c>
      <c r="K732">
        <v>1542</v>
      </c>
      <c r="L732">
        <v>1667</v>
      </c>
      <c r="M732">
        <v>0.87479512379674496</v>
      </c>
      <c r="N732">
        <v>-0.37620668144014802</v>
      </c>
      <c r="O732">
        <v>0.87479512379674496</v>
      </c>
    </row>
    <row r="733" spans="1:15" x14ac:dyDescent="0.45">
      <c r="A733">
        <v>2019</v>
      </c>
      <c r="B733" t="s">
        <v>70</v>
      </c>
      <c r="C733" t="str">
        <f>_xlfn.CONCAT(B733,A733)</f>
        <v>Miami (OH)2019</v>
      </c>
      <c r="D733">
        <v>151.13</v>
      </c>
      <c r="E733">
        <v>-6.9688531572061096</v>
      </c>
      <c r="F733">
        <v>0</v>
      </c>
      <c r="G733">
        <v>119.6</v>
      </c>
      <c r="H733">
        <v>421.22</v>
      </c>
      <c r="I733">
        <v>-1.60447278618017</v>
      </c>
      <c r="J733">
        <v>-3.1858807923350798</v>
      </c>
      <c r="K733">
        <v>1367</v>
      </c>
      <c r="L733">
        <v>1437</v>
      </c>
      <c r="M733">
        <v>-7.9884086448685707E-2</v>
      </c>
      <c r="N733">
        <v>-0.37620668144014802</v>
      </c>
      <c r="O733">
        <v>-7.9884086448685707E-2</v>
      </c>
    </row>
    <row r="734" spans="1:15" x14ac:dyDescent="0.45">
      <c r="A734">
        <v>2019</v>
      </c>
      <c r="B734" t="s">
        <v>71</v>
      </c>
      <c r="C734" t="str">
        <f>_xlfn.CONCAT(B734,A734)</f>
        <v>Michigan2019</v>
      </c>
      <c r="D734">
        <v>277.14999999999998</v>
      </c>
      <c r="E734">
        <v>18.093438349059799</v>
      </c>
      <c r="F734">
        <v>0</v>
      </c>
      <c r="G734">
        <v>336.3</v>
      </c>
      <c r="H734">
        <v>862.35</v>
      </c>
      <c r="I734">
        <v>13.887868970178801</v>
      </c>
      <c r="J734">
        <v>16.4195394681885</v>
      </c>
      <c r="K734">
        <v>1951</v>
      </c>
      <c r="L734">
        <v>1866</v>
      </c>
      <c r="M734">
        <v>1.61603745393938</v>
      </c>
      <c r="N734">
        <v>-0.37620668144014802</v>
      </c>
      <c r="O734">
        <v>1.61603745393938</v>
      </c>
    </row>
    <row r="735" spans="1:15" x14ac:dyDescent="0.45">
      <c r="A735">
        <v>2019</v>
      </c>
      <c r="B735" t="s">
        <v>72</v>
      </c>
      <c r="C735" t="str">
        <f>_xlfn.CONCAT(B735,A735)</f>
        <v>Michigan State2019</v>
      </c>
      <c r="D735">
        <v>215.21</v>
      </c>
      <c r="E735">
        <v>5.1320488870747303</v>
      </c>
      <c r="F735">
        <v>0</v>
      </c>
      <c r="G735">
        <v>178.3</v>
      </c>
      <c r="H735">
        <v>658.85</v>
      </c>
      <c r="I735">
        <v>4.5269403059965896</v>
      </c>
      <c r="K735">
        <v>1577</v>
      </c>
      <c r="L735">
        <v>1673</v>
      </c>
      <c r="M735">
        <v>0.78247627149502996</v>
      </c>
      <c r="N735">
        <v>-0.37620668144014802</v>
      </c>
      <c r="O735">
        <v>0.78247627149502996</v>
      </c>
    </row>
    <row r="736" spans="1:15" x14ac:dyDescent="0.45">
      <c r="A736">
        <v>2019</v>
      </c>
      <c r="B736" t="s">
        <v>73</v>
      </c>
      <c r="C736" t="str">
        <f>_xlfn.CONCAT(B736,A736)</f>
        <v>Middle Tennessee2019</v>
      </c>
      <c r="D736">
        <v>154.43</v>
      </c>
      <c r="E736">
        <v>-7.6208141148930304</v>
      </c>
      <c r="F736">
        <v>0</v>
      </c>
      <c r="G736">
        <v>149</v>
      </c>
      <c r="H736">
        <v>414.19</v>
      </c>
      <c r="I736">
        <v>-0.62689528868234201</v>
      </c>
      <c r="K736">
        <v>1393</v>
      </c>
      <c r="L736">
        <v>1442</v>
      </c>
      <c r="M736">
        <v>-3.5474142921621502E-2</v>
      </c>
      <c r="N736">
        <v>-0.37620668144014802</v>
      </c>
      <c r="O736">
        <v>-3.5474142921621502E-2</v>
      </c>
    </row>
    <row r="737" spans="1:15" x14ac:dyDescent="0.45">
      <c r="A737">
        <v>2019</v>
      </c>
      <c r="B737" t="s">
        <v>74</v>
      </c>
      <c r="C737" t="str">
        <f>_xlfn.CONCAT(B737,A737)</f>
        <v>Minnesota2019</v>
      </c>
      <c r="D737">
        <v>194.48</v>
      </c>
      <c r="E737">
        <v>15.201015944865</v>
      </c>
      <c r="F737">
        <v>0</v>
      </c>
      <c r="G737">
        <v>334.3</v>
      </c>
      <c r="H737">
        <v>588.97</v>
      </c>
      <c r="I737">
        <v>4.0169806672997703</v>
      </c>
      <c r="J737">
        <v>4.2478410564467701</v>
      </c>
      <c r="K737">
        <v>1805</v>
      </c>
      <c r="L737">
        <v>1642</v>
      </c>
      <c r="M737">
        <v>0.5035010807932</v>
      </c>
      <c r="N737">
        <v>-0.37620668144014802</v>
      </c>
      <c r="O737">
        <v>0.5035010807932</v>
      </c>
    </row>
    <row r="738" spans="1:15" x14ac:dyDescent="0.45">
      <c r="A738">
        <v>2019</v>
      </c>
      <c r="B738" t="s">
        <v>75</v>
      </c>
      <c r="C738" t="str">
        <f>_xlfn.CONCAT(B738,A738)</f>
        <v>Mississippi State2019</v>
      </c>
      <c r="D738">
        <v>236.6</v>
      </c>
      <c r="E738">
        <v>4.9555101161503901</v>
      </c>
      <c r="F738">
        <v>0</v>
      </c>
      <c r="G738">
        <v>200.2</v>
      </c>
      <c r="H738">
        <v>729.97</v>
      </c>
      <c r="I738">
        <v>14.477856779415401</v>
      </c>
      <c r="K738">
        <v>1575</v>
      </c>
      <c r="L738">
        <v>1937</v>
      </c>
      <c r="M738">
        <v>1.0703334509022699</v>
      </c>
      <c r="N738">
        <v>-0.37620668144014802</v>
      </c>
      <c r="O738">
        <v>1.0703334509022699</v>
      </c>
    </row>
    <row r="739" spans="1:15" x14ac:dyDescent="0.45">
      <c r="A739">
        <v>2019</v>
      </c>
      <c r="B739" t="s">
        <v>76</v>
      </c>
      <c r="C739" t="str">
        <f>_xlfn.CONCAT(B739,A739)</f>
        <v>Missouri2019</v>
      </c>
      <c r="D739">
        <v>202.13</v>
      </c>
      <c r="E739">
        <v>4.4270458495207796</v>
      </c>
      <c r="F739">
        <v>0</v>
      </c>
      <c r="G739">
        <v>224.2</v>
      </c>
      <c r="H739">
        <v>595.14</v>
      </c>
      <c r="I739">
        <v>13.7811392614484</v>
      </c>
      <c r="J739">
        <v>12.4984554160838</v>
      </c>
      <c r="K739">
        <v>1638</v>
      </c>
      <c r="L739">
        <v>1851</v>
      </c>
      <c r="M739">
        <v>0.60645140442412104</v>
      </c>
      <c r="N739">
        <v>-0.37620668144014802</v>
      </c>
      <c r="O739">
        <v>0.60645140442412104</v>
      </c>
    </row>
    <row r="740" spans="1:15" x14ac:dyDescent="0.45">
      <c r="A740">
        <v>2019</v>
      </c>
      <c r="B740" t="s">
        <v>77</v>
      </c>
      <c r="C740" t="str">
        <f>_xlfn.CONCAT(B740,A740)</f>
        <v>Navy2019</v>
      </c>
      <c r="D740">
        <v>124.39</v>
      </c>
      <c r="E740">
        <v>12.902487989567</v>
      </c>
      <c r="F740">
        <v>0</v>
      </c>
      <c r="G740">
        <v>109.7</v>
      </c>
      <c r="H740">
        <v>349.26</v>
      </c>
      <c r="I740">
        <v>-7.1107677028127201</v>
      </c>
      <c r="J740">
        <v>-7.8421681042094198</v>
      </c>
      <c r="K740">
        <v>1688</v>
      </c>
      <c r="L740">
        <v>1359</v>
      </c>
      <c r="M740">
        <v>-0.43973920460435001</v>
      </c>
      <c r="N740">
        <v>-0.37620668144014802</v>
      </c>
      <c r="O740">
        <v>-0.43973920460435001</v>
      </c>
    </row>
    <row r="741" spans="1:15" x14ac:dyDescent="0.45">
      <c r="A741">
        <v>2019</v>
      </c>
      <c r="B741" t="s">
        <v>78</v>
      </c>
      <c r="C741" t="str">
        <f>_xlfn.CONCAT(B741,A741)</f>
        <v>NC State2019</v>
      </c>
      <c r="D741">
        <v>217.29</v>
      </c>
      <c r="E741">
        <v>-11.993779810860399</v>
      </c>
      <c r="F741">
        <v>0</v>
      </c>
      <c r="G741">
        <v>70.2</v>
      </c>
      <c r="H741">
        <v>629.39</v>
      </c>
      <c r="I741">
        <v>5.74973207024646</v>
      </c>
      <c r="J741">
        <v>7.9238573552949303</v>
      </c>
      <c r="K741">
        <v>1270</v>
      </c>
      <c r="L741">
        <v>1668</v>
      </c>
      <c r="M741">
        <v>0.81046799347572496</v>
      </c>
      <c r="N741">
        <v>-0.37620668144014802</v>
      </c>
      <c r="O741">
        <v>0.81046799347572496</v>
      </c>
    </row>
    <row r="742" spans="1:15" x14ac:dyDescent="0.45">
      <c r="A742">
        <v>2019</v>
      </c>
      <c r="B742" t="s">
        <v>79</v>
      </c>
      <c r="C742" t="str">
        <f>_xlfn.CONCAT(B742,A742)</f>
        <v>Nebraska2019</v>
      </c>
      <c r="D742">
        <v>245.1</v>
      </c>
      <c r="E742">
        <v>3.2265200165020098</v>
      </c>
      <c r="F742">
        <v>0</v>
      </c>
      <c r="G742">
        <v>278.2</v>
      </c>
      <c r="H742">
        <v>711.22</v>
      </c>
      <c r="I742">
        <v>1.8345845038119999</v>
      </c>
      <c r="J742">
        <v>2.5323667836509598</v>
      </c>
      <c r="K742">
        <v>1602</v>
      </c>
      <c r="L742">
        <v>1462</v>
      </c>
      <c r="M742">
        <v>1.18472269938107</v>
      </c>
      <c r="N742">
        <v>-0.37620668144014802</v>
      </c>
      <c r="O742">
        <v>1.18472269938107</v>
      </c>
    </row>
    <row r="743" spans="1:15" x14ac:dyDescent="0.45">
      <c r="A743">
        <v>2019</v>
      </c>
      <c r="B743" t="s">
        <v>80</v>
      </c>
      <c r="C743" t="str">
        <f>_xlfn.CONCAT(B743,A743)</f>
        <v>Nevada2019</v>
      </c>
      <c r="D743">
        <v>145.27000000000001</v>
      </c>
      <c r="E743">
        <v>-12.6267271141671</v>
      </c>
      <c r="F743">
        <v>0</v>
      </c>
      <c r="G743">
        <v>199.9</v>
      </c>
      <c r="H743">
        <v>432.4</v>
      </c>
      <c r="I743">
        <v>-2.84805603879231</v>
      </c>
      <c r="J743">
        <v>-3.4309485455916202</v>
      </c>
      <c r="K743">
        <v>1196</v>
      </c>
      <c r="L743">
        <v>1443</v>
      </c>
      <c r="M743">
        <v>-0.158745380105835</v>
      </c>
      <c r="N743">
        <v>-0.37620668144014802</v>
      </c>
      <c r="O743">
        <v>-0.158745380105835</v>
      </c>
    </row>
    <row r="744" spans="1:15" x14ac:dyDescent="0.45">
      <c r="A744">
        <v>2019</v>
      </c>
      <c r="B744" t="s">
        <v>81</v>
      </c>
      <c r="C744" t="str">
        <f>_xlfn.CONCAT(B744,A744)</f>
        <v>New Mexico2019</v>
      </c>
      <c r="D744">
        <v>126.28</v>
      </c>
      <c r="E744">
        <v>-17.641376945003699</v>
      </c>
      <c r="F744">
        <v>0</v>
      </c>
      <c r="G744">
        <v>157.6</v>
      </c>
      <c r="H744">
        <v>411.95</v>
      </c>
      <c r="I744">
        <v>-11.2348337781591</v>
      </c>
      <c r="J744">
        <v>-12.0083199095707</v>
      </c>
      <c r="K744">
        <v>1095</v>
      </c>
      <c r="L744">
        <v>1173</v>
      </c>
      <c r="M744">
        <v>-0.41430441876612201</v>
      </c>
      <c r="N744">
        <v>-0.37620668144014802</v>
      </c>
      <c r="O744">
        <v>-0.41430441876612201</v>
      </c>
    </row>
    <row r="745" spans="1:15" x14ac:dyDescent="0.45">
      <c r="A745">
        <v>2019</v>
      </c>
      <c r="B745" t="s">
        <v>82</v>
      </c>
      <c r="C745" t="str">
        <f>_xlfn.CONCAT(B745,A745)</f>
        <v>New Mexico State2019</v>
      </c>
      <c r="D745">
        <v>125.55</v>
      </c>
      <c r="E745">
        <v>-20.038145595505501</v>
      </c>
      <c r="F745">
        <v>0</v>
      </c>
      <c r="G745">
        <v>156.9</v>
      </c>
      <c r="H745">
        <v>249.32</v>
      </c>
      <c r="I745">
        <v>-15.8360627537055</v>
      </c>
      <c r="K745">
        <v>961</v>
      </c>
      <c r="L745">
        <v>1003</v>
      </c>
      <c r="M745">
        <v>-0.424128436576654</v>
      </c>
      <c r="N745">
        <v>-0.37620668144014802</v>
      </c>
      <c r="O745">
        <v>-0.424128436576654</v>
      </c>
    </row>
    <row r="746" spans="1:15" x14ac:dyDescent="0.45">
      <c r="A746">
        <v>2019</v>
      </c>
      <c r="B746" t="s">
        <v>83</v>
      </c>
      <c r="C746" t="str">
        <f>_xlfn.CONCAT(B746,A746)</f>
        <v>North Carolina2019</v>
      </c>
      <c r="D746">
        <v>218.57</v>
      </c>
      <c r="E746">
        <v>7.7002070498930504</v>
      </c>
      <c r="F746">
        <v>0</v>
      </c>
      <c r="G746">
        <v>132</v>
      </c>
      <c r="H746">
        <v>688.48</v>
      </c>
      <c r="I746">
        <v>-4.7399370191958701</v>
      </c>
      <c r="K746">
        <v>1672</v>
      </c>
      <c r="L746">
        <v>1364</v>
      </c>
      <c r="M746">
        <v>0.82769366854076798</v>
      </c>
      <c r="N746">
        <v>-0.37620668144014802</v>
      </c>
      <c r="O746">
        <v>0.82769366854076798</v>
      </c>
    </row>
    <row r="747" spans="1:15" x14ac:dyDescent="0.45">
      <c r="A747">
        <v>2019</v>
      </c>
      <c r="B747" t="s">
        <v>84</v>
      </c>
      <c r="C747" t="str">
        <f>_xlfn.CONCAT(B747,A747)</f>
        <v>Northern Illinois2019</v>
      </c>
      <c r="D747">
        <v>134.16</v>
      </c>
      <c r="E747">
        <v>-14.5149803158615</v>
      </c>
      <c r="F747">
        <v>0</v>
      </c>
      <c r="G747">
        <v>99.9</v>
      </c>
      <c r="H747">
        <v>432.31</v>
      </c>
      <c r="I747">
        <v>-3.2554786408863299</v>
      </c>
      <c r="K747">
        <v>1224</v>
      </c>
      <c r="L747">
        <v>1413</v>
      </c>
      <c r="M747">
        <v>-0.30825885664695102</v>
      </c>
      <c r="N747">
        <v>-0.37620668144014802</v>
      </c>
      <c r="O747">
        <v>-0.30825885664695102</v>
      </c>
    </row>
    <row r="748" spans="1:15" x14ac:dyDescent="0.45">
      <c r="A748">
        <v>2019</v>
      </c>
      <c r="B748" t="s">
        <v>85</v>
      </c>
      <c r="C748" t="str">
        <f>_xlfn.CONCAT(B748,A748)</f>
        <v>North Texas2019</v>
      </c>
      <c r="D748">
        <v>158.78</v>
      </c>
      <c r="E748">
        <v>-11.7634565566406</v>
      </c>
      <c r="F748">
        <v>0</v>
      </c>
      <c r="G748">
        <v>395.1</v>
      </c>
      <c r="H748">
        <v>368.58</v>
      </c>
      <c r="I748">
        <v>-1.6646019261710101</v>
      </c>
      <c r="J748">
        <v>-1.4704065195392699</v>
      </c>
      <c r="K748">
        <v>1326</v>
      </c>
      <c r="L748">
        <v>1477</v>
      </c>
      <c r="M748">
        <v>2.3066237182235501E-2</v>
      </c>
      <c r="N748">
        <v>-0.37620668144014802</v>
      </c>
      <c r="O748">
        <v>2.3066237182235501E-2</v>
      </c>
    </row>
    <row r="749" spans="1:15" x14ac:dyDescent="0.45">
      <c r="A749">
        <v>2019</v>
      </c>
      <c r="B749" t="s">
        <v>86</v>
      </c>
      <c r="C749" t="str">
        <f>_xlfn.CONCAT(B749,A749)</f>
        <v>Northwestern2019</v>
      </c>
      <c r="D749">
        <v>188.14</v>
      </c>
      <c r="E749">
        <v>-3.1871952561914698</v>
      </c>
      <c r="F749">
        <v>0</v>
      </c>
      <c r="G749">
        <v>103.4</v>
      </c>
      <c r="H749">
        <v>608.89</v>
      </c>
      <c r="I749">
        <v>4.6326685817405799</v>
      </c>
      <c r="J749">
        <v>6.2900723335846402</v>
      </c>
      <c r="K749">
        <v>1492</v>
      </c>
      <c r="L749">
        <v>1668</v>
      </c>
      <c r="M749">
        <v>0.418180158986659</v>
      </c>
      <c r="N749">
        <v>-0.37620668144014802</v>
      </c>
      <c r="O749">
        <v>0.418180158986659</v>
      </c>
    </row>
    <row r="750" spans="1:15" x14ac:dyDescent="0.45">
      <c r="A750">
        <v>2019</v>
      </c>
      <c r="B750" t="s">
        <v>87</v>
      </c>
      <c r="C750" t="str">
        <f>_xlfn.CONCAT(B750,A750)</f>
        <v>Notre Dame2019</v>
      </c>
      <c r="D750">
        <v>258.56</v>
      </c>
      <c r="E750">
        <v>18.806905149943901</v>
      </c>
      <c r="F750">
        <v>0</v>
      </c>
      <c r="G750">
        <v>305.39999999999998</v>
      </c>
      <c r="H750">
        <v>847.85</v>
      </c>
      <c r="I750">
        <v>12.952671801285</v>
      </c>
      <c r="J750">
        <v>15.7660254595044</v>
      </c>
      <c r="K750">
        <v>2000</v>
      </c>
      <c r="L750">
        <v>1912</v>
      </c>
      <c r="M750">
        <v>1.3658614387369199</v>
      </c>
      <c r="N750">
        <v>-0.37620668144014802</v>
      </c>
      <c r="O750">
        <v>1.3658614387369199</v>
      </c>
    </row>
    <row r="751" spans="1:15" x14ac:dyDescent="0.45">
      <c r="A751">
        <v>2019</v>
      </c>
      <c r="B751" t="s">
        <v>88</v>
      </c>
      <c r="C751" t="str">
        <f>_xlfn.CONCAT(B751,A751)</f>
        <v>Ohio2019</v>
      </c>
      <c r="D751">
        <v>138.11000000000001</v>
      </c>
      <c r="E751">
        <v>-4.6582686063534604</v>
      </c>
      <c r="F751">
        <v>0</v>
      </c>
      <c r="G751">
        <v>226.7</v>
      </c>
      <c r="H751">
        <v>346.18</v>
      </c>
      <c r="I751">
        <v>5.3868898986132097</v>
      </c>
      <c r="J751">
        <v>2.9408130390785301</v>
      </c>
      <c r="K751">
        <v>1613</v>
      </c>
      <c r="L751">
        <v>1829</v>
      </c>
      <c r="M751">
        <v>-0.25510150000092002</v>
      </c>
      <c r="N751">
        <v>-0.37620668144014802</v>
      </c>
      <c r="O751">
        <v>-0.25510150000092002</v>
      </c>
    </row>
    <row r="752" spans="1:15" x14ac:dyDescent="0.45">
      <c r="A752">
        <v>2019</v>
      </c>
      <c r="B752" t="s">
        <v>89</v>
      </c>
      <c r="C752" t="str">
        <f>_xlfn.CONCAT(B752,A752)</f>
        <v>Ohio State2019</v>
      </c>
      <c r="D752">
        <v>261.18</v>
      </c>
      <c r="E752">
        <v>32.7805589509572</v>
      </c>
      <c r="F752">
        <v>0</v>
      </c>
      <c r="G752">
        <v>203.7</v>
      </c>
      <c r="H752">
        <v>984.3</v>
      </c>
      <c r="I752">
        <v>13.183986209268101</v>
      </c>
      <c r="J752">
        <v>17.6448782344712</v>
      </c>
      <c r="K752">
        <v>2369</v>
      </c>
      <c r="L752">
        <v>2020</v>
      </c>
      <c r="M752">
        <v>1.4011202423856799</v>
      </c>
      <c r="N752">
        <v>-0.37620668144014802</v>
      </c>
      <c r="O752">
        <v>1.4011202423856799</v>
      </c>
    </row>
    <row r="753" spans="1:15" x14ac:dyDescent="0.45">
      <c r="A753">
        <v>2019</v>
      </c>
      <c r="B753" t="s">
        <v>90</v>
      </c>
      <c r="C753" t="str">
        <f>_xlfn.CONCAT(B753,A753)</f>
        <v>Oklahoma2019</v>
      </c>
      <c r="D753">
        <v>279.27999999999997</v>
      </c>
      <c r="E753">
        <v>20.0669936165283</v>
      </c>
      <c r="F753">
        <v>0</v>
      </c>
      <c r="G753">
        <v>301</v>
      </c>
      <c r="H753">
        <v>843.79</v>
      </c>
      <c r="I753">
        <v>15.6222392514396</v>
      </c>
      <c r="J753">
        <v>17.399810481214601</v>
      </c>
      <c r="K753">
        <v>1906</v>
      </c>
      <c r="L753">
        <v>2023</v>
      </c>
      <c r="M753">
        <v>1.6447020538523001</v>
      </c>
      <c r="N753">
        <v>-0.37620668144014802</v>
      </c>
      <c r="O753">
        <v>1.6447020538523001</v>
      </c>
    </row>
    <row r="754" spans="1:15" x14ac:dyDescent="0.45">
      <c r="A754">
        <v>2019</v>
      </c>
      <c r="B754" t="s">
        <v>91</v>
      </c>
      <c r="C754" t="str">
        <f>_xlfn.CONCAT(B754,A754)</f>
        <v>Oklahoma State2019</v>
      </c>
      <c r="D754">
        <v>202.09</v>
      </c>
      <c r="E754">
        <v>10.7794080025893</v>
      </c>
      <c r="F754">
        <v>0</v>
      </c>
      <c r="G754">
        <v>249.4</v>
      </c>
      <c r="H754">
        <v>645.01</v>
      </c>
      <c r="I754">
        <v>6.9819190655002599</v>
      </c>
      <c r="J754">
        <v>8.4139928618080209</v>
      </c>
      <c r="K754">
        <v>1644</v>
      </c>
      <c r="L754">
        <v>1705</v>
      </c>
      <c r="M754">
        <v>0.60591310207833904</v>
      </c>
      <c r="N754">
        <v>-0.37620668144014802</v>
      </c>
      <c r="O754">
        <v>0.60591310207833904</v>
      </c>
    </row>
    <row r="755" spans="1:15" x14ac:dyDescent="0.45">
      <c r="A755">
        <v>2019</v>
      </c>
      <c r="B755" t="s">
        <v>92</v>
      </c>
      <c r="C755" t="str">
        <f>_xlfn.CONCAT(B755,A755)</f>
        <v>Old Dominion2019</v>
      </c>
      <c r="D755">
        <v>128.31</v>
      </c>
      <c r="E755">
        <v>-19.765755085891101</v>
      </c>
      <c r="F755">
        <v>0</v>
      </c>
      <c r="G755">
        <v>88.5</v>
      </c>
      <c r="H755">
        <v>333.18</v>
      </c>
      <c r="I755">
        <v>-13.780186997826901</v>
      </c>
      <c r="J755">
        <v>-12.906901671511299</v>
      </c>
      <c r="K755">
        <v>1056</v>
      </c>
      <c r="L755">
        <v>1089</v>
      </c>
      <c r="M755">
        <v>-0.38698557471765499</v>
      </c>
      <c r="N755">
        <v>-0.37620668144014802</v>
      </c>
      <c r="O755">
        <v>-0.38698557471765499</v>
      </c>
    </row>
    <row r="756" spans="1:15" x14ac:dyDescent="0.45">
      <c r="A756">
        <v>2019</v>
      </c>
      <c r="B756" t="s">
        <v>93</v>
      </c>
      <c r="C756" t="str">
        <f>_xlfn.CONCAT(B756,A756)</f>
        <v>Ole Miss2019</v>
      </c>
      <c r="D756">
        <v>238.11</v>
      </c>
      <c r="E756">
        <v>6.5414407255493998</v>
      </c>
      <c r="F756">
        <v>0</v>
      </c>
      <c r="G756">
        <v>152.9</v>
      </c>
      <c r="H756">
        <v>734</v>
      </c>
      <c r="I756">
        <v>2.5245039467644999</v>
      </c>
      <c r="J756">
        <v>2.45067753256544</v>
      </c>
      <c r="K756">
        <v>1587</v>
      </c>
      <c r="L756">
        <v>1465</v>
      </c>
      <c r="M756">
        <v>1.09065436445556</v>
      </c>
      <c r="N756">
        <v>-0.37620668144014802</v>
      </c>
      <c r="O756">
        <v>1.09065436445556</v>
      </c>
    </row>
    <row r="757" spans="1:15" x14ac:dyDescent="0.45">
      <c r="A757">
        <v>2019</v>
      </c>
      <c r="B757" t="s">
        <v>94</v>
      </c>
      <c r="C757" t="str">
        <f>_xlfn.CONCAT(B757,A757)</f>
        <v>Oregon2019</v>
      </c>
      <c r="D757">
        <v>277.98</v>
      </c>
      <c r="E757">
        <v>20.9534920860063</v>
      </c>
      <c r="F757">
        <v>0</v>
      </c>
      <c r="G757">
        <v>308.8</v>
      </c>
      <c r="H757">
        <v>695.81</v>
      </c>
      <c r="I757">
        <v>3.77311645739979</v>
      </c>
      <c r="J757">
        <v>8.0872358574659593</v>
      </c>
      <c r="K757">
        <v>2010</v>
      </c>
      <c r="L757">
        <v>1640</v>
      </c>
      <c r="M757">
        <v>1.6272072276143701</v>
      </c>
      <c r="N757">
        <v>-0.37620668144014802</v>
      </c>
      <c r="O757">
        <v>1.6272072276143701</v>
      </c>
    </row>
    <row r="758" spans="1:15" x14ac:dyDescent="0.45">
      <c r="A758">
        <v>2019</v>
      </c>
      <c r="B758" t="s">
        <v>95</v>
      </c>
      <c r="C758" t="str">
        <f>_xlfn.CONCAT(B758,A758)</f>
        <v>Oregon State2019</v>
      </c>
      <c r="D758">
        <v>172.88</v>
      </c>
      <c r="E758">
        <v>2.9691141304263802</v>
      </c>
      <c r="F758">
        <v>0</v>
      </c>
      <c r="G758">
        <v>285.7</v>
      </c>
      <c r="H758">
        <v>535.36</v>
      </c>
      <c r="I758">
        <v>-11.712985544923701</v>
      </c>
      <c r="K758">
        <v>1361</v>
      </c>
      <c r="L758">
        <v>1061</v>
      </c>
      <c r="M758">
        <v>0.21281781407059999</v>
      </c>
      <c r="N758">
        <v>-0.37620668144014802</v>
      </c>
      <c r="O758">
        <v>0.21281781407059999</v>
      </c>
    </row>
    <row r="759" spans="1:15" x14ac:dyDescent="0.45">
      <c r="A759">
        <v>2019</v>
      </c>
      <c r="B759" t="s">
        <v>96</v>
      </c>
      <c r="C759" t="str">
        <f>_xlfn.CONCAT(B759,A759)</f>
        <v>Penn State2019</v>
      </c>
      <c r="D759">
        <v>270.67</v>
      </c>
      <c r="E759">
        <v>19.982513933496101</v>
      </c>
      <c r="F759">
        <v>0</v>
      </c>
      <c r="G759">
        <v>133.80000000000001</v>
      </c>
      <c r="H759">
        <v>834.24</v>
      </c>
      <c r="I759">
        <v>10.883922121467499</v>
      </c>
      <c r="J759">
        <v>15.1125114508202</v>
      </c>
      <c r="K759">
        <v>1990</v>
      </c>
      <c r="L759">
        <v>1916</v>
      </c>
      <c r="M759">
        <v>1.5288324739226</v>
      </c>
      <c r="N759">
        <v>-0.37620668144014802</v>
      </c>
      <c r="O759">
        <v>1.5288324739226</v>
      </c>
    </row>
    <row r="760" spans="1:15" x14ac:dyDescent="0.45">
      <c r="A760">
        <v>2019</v>
      </c>
      <c r="B760" t="s">
        <v>97</v>
      </c>
      <c r="C760" t="str">
        <f>_xlfn.CONCAT(B760,A760)</f>
        <v>Pittsburgh2019</v>
      </c>
      <c r="D760">
        <v>181.53</v>
      </c>
      <c r="E760">
        <v>-0.51277564226872696</v>
      </c>
      <c r="F760">
        <v>0</v>
      </c>
      <c r="G760">
        <v>147</v>
      </c>
      <c r="H760">
        <v>637.96</v>
      </c>
      <c r="I760">
        <v>4.2443274956958099</v>
      </c>
      <c r="K760">
        <v>1505</v>
      </c>
      <c r="L760">
        <v>1595</v>
      </c>
      <c r="M760">
        <v>0.32922569634608601</v>
      </c>
      <c r="N760">
        <v>-0.37620668144014802</v>
      </c>
      <c r="O760">
        <v>0.32922569634608601</v>
      </c>
    </row>
    <row r="761" spans="1:15" x14ac:dyDescent="0.45">
      <c r="A761">
        <v>2019</v>
      </c>
      <c r="B761" t="s">
        <v>98</v>
      </c>
      <c r="C761" t="str">
        <f>_xlfn.CONCAT(B761,A761)</f>
        <v>Purdue2019</v>
      </c>
      <c r="D761">
        <v>224.72</v>
      </c>
      <c r="E761">
        <v>-0.50650328620018903</v>
      </c>
      <c r="F761">
        <v>0</v>
      </c>
      <c r="G761">
        <v>181</v>
      </c>
      <c r="H761">
        <v>520.48</v>
      </c>
      <c r="I761">
        <v>5.5650718069324103</v>
      </c>
      <c r="J761">
        <v>5.6365583249005198</v>
      </c>
      <c r="K761">
        <v>1488</v>
      </c>
      <c r="L761">
        <v>1511</v>
      </c>
      <c r="M761">
        <v>0.91045765420484104</v>
      </c>
      <c r="N761">
        <v>-0.37620668144014802</v>
      </c>
      <c r="O761">
        <v>0.91045765420484104</v>
      </c>
    </row>
    <row r="762" spans="1:15" x14ac:dyDescent="0.45">
      <c r="A762">
        <v>2019</v>
      </c>
      <c r="B762" t="s">
        <v>99</v>
      </c>
      <c r="C762" t="str">
        <f>_xlfn.CONCAT(B762,A762)</f>
        <v>Rice2019</v>
      </c>
      <c r="D762">
        <v>132.03</v>
      </c>
      <c r="E762">
        <v>-13.496079898660099</v>
      </c>
      <c r="F762">
        <v>0</v>
      </c>
      <c r="G762">
        <v>77</v>
      </c>
      <c r="H762">
        <v>375.12</v>
      </c>
      <c r="I762">
        <v>-17.501049937028199</v>
      </c>
      <c r="J762">
        <v>-19.278663256181499</v>
      </c>
      <c r="K762">
        <v>1210</v>
      </c>
      <c r="L762">
        <v>1027</v>
      </c>
      <c r="M762">
        <v>-0.33692345655987399</v>
      </c>
      <c r="N762">
        <v>-0.37620668144014802</v>
      </c>
      <c r="O762">
        <v>-0.33692345655987399</v>
      </c>
    </row>
    <row r="763" spans="1:15" x14ac:dyDescent="0.45">
      <c r="A763">
        <v>2019</v>
      </c>
      <c r="B763" t="s">
        <v>100</v>
      </c>
      <c r="C763" t="str">
        <f>_xlfn.CONCAT(B763,A763)</f>
        <v>Rutgers2019</v>
      </c>
      <c r="D763">
        <v>174.33</v>
      </c>
      <c r="E763">
        <v>-16.7145216707776</v>
      </c>
      <c r="F763">
        <v>0</v>
      </c>
      <c r="G763">
        <v>10.7</v>
      </c>
      <c r="H763">
        <v>555.24</v>
      </c>
      <c r="I763">
        <v>-9.4098546774997498</v>
      </c>
      <c r="J763">
        <v>-8.4956821128935402</v>
      </c>
      <c r="K763">
        <v>1094</v>
      </c>
      <c r="L763">
        <v>1147</v>
      </c>
      <c r="M763">
        <v>0.232331274105219</v>
      </c>
      <c r="N763">
        <v>-0.37620668144014802</v>
      </c>
      <c r="O763">
        <v>0.232331274105219</v>
      </c>
    </row>
    <row r="764" spans="1:15" x14ac:dyDescent="0.45">
      <c r="A764">
        <v>2019</v>
      </c>
      <c r="B764" t="s">
        <v>162</v>
      </c>
      <c r="C764" t="str">
        <f>_xlfn.CONCAT(B764,A764)</f>
        <v>Sam Houston State2019</v>
      </c>
      <c r="D764">
        <v>48.49</v>
      </c>
      <c r="F764">
        <v>0</v>
      </c>
      <c r="H764">
        <v>133.13</v>
      </c>
      <c r="M764">
        <v>-1.4611679057268201</v>
      </c>
      <c r="N764">
        <v>-0.37620668144014802</v>
      </c>
      <c r="O764">
        <v>-1.4611679057268201</v>
      </c>
    </row>
    <row r="765" spans="1:15" x14ac:dyDescent="0.45">
      <c r="A765">
        <v>2019</v>
      </c>
      <c r="B765" t="s">
        <v>162</v>
      </c>
      <c r="C765" t="str">
        <f>_xlfn.CONCAT(B765,A765)</f>
        <v>Sam Houston State2019</v>
      </c>
      <c r="D765">
        <v>48.49</v>
      </c>
      <c r="F765">
        <v>0</v>
      </c>
      <c r="H765">
        <v>133.13</v>
      </c>
      <c r="M765">
        <v>-1.4611679057268201</v>
      </c>
      <c r="N765">
        <v>-0.37620668144014802</v>
      </c>
      <c r="O765">
        <v>-1.4611679057268201</v>
      </c>
    </row>
    <row r="766" spans="1:15" x14ac:dyDescent="0.45">
      <c r="A766">
        <v>2019</v>
      </c>
      <c r="B766" t="s">
        <v>101</v>
      </c>
      <c r="C766" t="str">
        <f>_xlfn.CONCAT(B766,A766)</f>
        <v>San Diego State2019</v>
      </c>
      <c r="D766">
        <v>149.19</v>
      </c>
      <c r="E766">
        <v>1.7012752149475601</v>
      </c>
      <c r="F766">
        <v>0</v>
      </c>
      <c r="G766">
        <v>191</v>
      </c>
      <c r="H766">
        <v>472.6</v>
      </c>
      <c r="I766">
        <v>-3.5147660299104202</v>
      </c>
      <c r="J766">
        <v>-3.9210840521047099</v>
      </c>
      <c r="K766">
        <v>1619</v>
      </c>
      <c r="L766">
        <v>1468</v>
      </c>
      <c r="M766">
        <v>-0.10599175021914101</v>
      </c>
      <c r="N766">
        <v>-0.37620668144014802</v>
      </c>
      <c r="O766">
        <v>-0.10599175021914101</v>
      </c>
    </row>
    <row r="767" spans="1:15" x14ac:dyDescent="0.45">
      <c r="A767">
        <v>2019</v>
      </c>
      <c r="B767" t="s">
        <v>102</v>
      </c>
      <c r="C767" t="str">
        <f>_xlfn.CONCAT(B767,A767)</f>
        <v>San José State2019</v>
      </c>
      <c r="D767">
        <v>127.53</v>
      </c>
      <c r="E767">
        <v>-7.5458893056515999</v>
      </c>
      <c r="F767">
        <v>0</v>
      </c>
      <c r="G767">
        <v>109.4</v>
      </c>
      <c r="H767">
        <v>430.62</v>
      </c>
      <c r="I767">
        <v>-10.290861897756001</v>
      </c>
      <c r="K767">
        <v>1278</v>
      </c>
      <c r="L767">
        <v>1055</v>
      </c>
      <c r="M767">
        <v>-0.39748247046041602</v>
      </c>
      <c r="N767">
        <v>-0.37620668144014802</v>
      </c>
      <c r="O767">
        <v>-0.39748247046041602</v>
      </c>
    </row>
    <row r="768" spans="1:15" x14ac:dyDescent="0.45">
      <c r="A768">
        <v>2019</v>
      </c>
      <c r="B768" t="s">
        <v>103</v>
      </c>
      <c r="C768" t="str">
        <f>_xlfn.CONCAT(B768,A768)</f>
        <v>SMU2019</v>
      </c>
      <c r="D768">
        <v>167.28</v>
      </c>
      <c r="E768">
        <v>7.6654755658629101</v>
      </c>
      <c r="F768">
        <v>0</v>
      </c>
      <c r="G768">
        <v>250.3</v>
      </c>
      <c r="H768">
        <v>485.46</v>
      </c>
      <c r="I768">
        <v>-6.8439315620555803</v>
      </c>
      <c r="J768">
        <v>-6.6985185890122096</v>
      </c>
      <c r="K768">
        <v>1586</v>
      </c>
      <c r="L768">
        <v>1353</v>
      </c>
      <c r="M768">
        <v>0.13745548566103699</v>
      </c>
      <c r="N768">
        <v>-0.37620668144014802</v>
      </c>
      <c r="O768">
        <v>0.13745548566103699</v>
      </c>
    </row>
    <row r="769" spans="1:15" x14ac:dyDescent="0.45">
      <c r="A769">
        <v>2019</v>
      </c>
      <c r="B769" t="s">
        <v>104</v>
      </c>
      <c r="C769" t="str">
        <f>_xlfn.CONCAT(B769,A769)</f>
        <v>South Alabama2019</v>
      </c>
      <c r="D769">
        <v>122.8</v>
      </c>
      <c r="E769">
        <v>-17.2125553365351</v>
      </c>
      <c r="F769">
        <v>0</v>
      </c>
      <c r="G769">
        <v>55.6</v>
      </c>
      <c r="H769">
        <v>394.24</v>
      </c>
      <c r="I769">
        <v>-16.165522421395899</v>
      </c>
      <c r="J769">
        <v>-17.6448782344712</v>
      </c>
      <c r="K769">
        <v>1090</v>
      </c>
      <c r="L769">
        <v>1002</v>
      </c>
      <c r="M769">
        <v>-0.46113672284920798</v>
      </c>
      <c r="N769">
        <v>-0.37620668144014802</v>
      </c>
      <c r="O769">
        <v>-0.46113672284920798</v>
      </c>
    </row>
    <row r="770" spans="1:15" x14ac:dyDescent="0.45">
      <c r="A770">
        <v>2019</v>
      </c>
      <c r="B770" t="s">
        <v>105</v>
      </c>
      <c r="C770" t="str">
        <f>_xlfn.CONCAT(B770,A770)</f>
        <v>South Carolina2019</v>
      </c>
      <c r="D770">
        <v>247.26</v>
      </c>
      <c r="E770">
        <v>2.0570647693103901</v>
      </c>
      <c r="F770">
        <v>0</v>
      </c>
      <c r="G770">
        <v>332.7</v>
      </c>
      <c r="H770">
        <v>749.98</v>
      </c>
      <c r="I770">
        <v>7.0463641269726498</v>
      </c>
      <c r="K770">
        <v>1497</v>
      </c>
      <c r="L770">
        <v>1548</v>
      </c>
      <c r="M770">
        <v>1.21379102605333</v>
      </c>
      <c r="N770">
        <v>-0.37620668144014802</v>
      </c>
      <c r="O770">
        <v>1.21379102605333</v>
      </c>
    </row>
    <row r="771" spans="1:15" x14ac:dyDescent="0.45">
      <c r="A771">
        <v>2019</v>
      </c>
      <c r="B771" t="s">
        <v>106</v>
      </c>
      <c r="C771" t="str">
        <f>_xlfn.CONCAT(B771,A771)</f>
        <v>Southern Mississippi2019</v>
      </c>
      <c r="D771">
        <v>156.38999999999999</v>
      </c>
      <c r="E771">
        <v>-4.9252268353019799</v>
      </c>
      <c r="F771">
        <v>0</v>
      </c>
      <c r="G771">
        <v>201.8</v>
      </c>
      <c r="H771">
        <v>387.32</v>
      </c>
      <c r="I771">
        <v>-4.9430092506307401</v>
      </c>
      <c r="K771">
        <v>1427</v>
      </c>
      <c r="L771">
        <v>1445</v>
      </c>
      <c r="M771">
        <v>-9.0973279782746806E-3</v>
      </c>
      <c r="N771">
        <v>-0.37620668144014802</v>
      </c>
      <c r="O771">
        <v>-9.0973279782746806E-3</v>
      </c>
    </row>
    <row r="772" spans="1:15" x14ac:dyDescent="0.45">
      <c r="A772">
        <v>2019</v>
      </c>
      <c r="B772" t="s">
        <v>107</v>
      </c>
      <c r="C772" t="str">
        <f>_xlfn.CONCAT(B772,A772)</f>
        <v>South Florida2019</v>
      </c>
      <c r="D772">
        <v>158.44</v>
      </c>
      <c r="E772">
        <v>-8.3034434611247399</v>
      </c>
      <c r="F772">
        <v>0</v>
      </c>
      <c r="G772">
        <v>270.8</v>
      </c>
      <c r="H772">
        <v>548.62</v>
      </c>
      <c r="I772">
        <v>-8.0113677072143794</v>
      </c>
      <c r="K772">
        <v>1253</v>
      </c>
      <c r="L772">
        <v>1385</v>
      </c>
      <c r="M772">
        <v>1.8490667243083399E-2</v>
      </c>
      <c r="N772">
        <v>-0.37620668144014802</v>
      </c>
      <c r="O772">
        <v>1.8490667243083399E-2</v>
      </c>
    </row>
    <row r="773" spans="1:15" x14ac:dyDescent="0.45">
      <c r="A773">
        <v>2019</v>
      </c>
      <c r="B773" t="s">
        <v>108</v>
      </c>
      <c r="C773" t="str">
        <f>_xlfn.CONCAT(B773,A773)</f>
        <v>Stanford2019</v>
      </c>
      <c r="D773">
        <v>242.58</v>
      </c>
      <c r="E773">
        <v>-1.93369479467345</v>
      </c>
      <c r="F773">
        <v>0</v>
      </c>
      <c r="G773">
        <v>264.89999999999998</v>
      </c>
      <c r="H773">
        <v>786.63</v>
      </c>
      <c r="I773">
        <v>6.0277132879212099</v>
      </c>
      <c r="J773">
        <v>10.6196026411169</v>
      </c>
      <c r="K773">
        <v>1454</v>
      </c>
      <c r="L773">
        <v>1707</v>
      </c>
      <c r="M773">
        <v>1.1508096515967701</v>
      </c>
      <c r="N773">
        <v>-0.37620668144014802</v>
      </c>
      <c r="O773">
        <v>1.1508096515967701</v>
      </c>
    </row>
    <row r="774" spans="1:15" x14ac:dyDescent="0.45">
      <c r="A774">
        <v>2019</v>
      </c>
      <c r="B774" t="s">
        <v>109</v>
      </c>
      <c r="C774" t="str">
        <f>_xlfn.CONCAT(B774,A774)</f>
        <v>Syracuse2019</v>
      </c>
      <c r="D774">
        <v>182.67</v>
      </c>
      <c r="E774">
        <v>-6.5473414815617303</v>
      </c>
      <c r="F774">
        <v>0</v>
      </c>
      <c r="G774">
        <v>148.5</v>
      </c>
      <c r="H774">
        <v>570.20000000000005</v>
      </c>
      <c r="I774">
        <v>8.8370160263966699</v>
      </c>
      <c r="J774">
        <v>8.8224391172356</v>
      </c>
      <c r="K774">
        <v>1472</v>
      </c>
      <c r="L774">
        <v>1693</v>
      </c>
      <c r="M774">
        <v>0.34456731320089001</v>
      </c>
      <c r="N774">
        <v>-0.37620668144014802</v>
      </c>
      <c r="O774">
        <v>0.34456731320089001</v>
      </c>
    </row>
    <row r="775" spans="1:15" x14ac:dyDescent="0.45">
      <c r="A775">
        <v>2019</v>
      </c>
      <c r="B775" t="s">
        <v>110</v>
      </c>
      <c r="C775" t="str">
        <f>_xlfn.CONCAT(B775,A775)</f>
        <v>TCU2019</v>
      </c>
      <c r="D775">
        <v>210.62</v>
      </c>
      <c r="E775">
        <v>9.6155451975542299</v>
      </c>
      <c r="F775">
        <v>0</v>
      </c>
      <c r="G775">
        <v>162.69999999999999</v>
      </c>
      <c r="H775">
        <v>671.88</v>
      </c>
      <c r="I775">
        <v>3.1598229902126098</v>
      </c>
      <c r="J775">
        <v>4.9013550651308897</v>
      </c>
      <c r="K775">
        <v>1625</v>
      </c>
      <c r="L775">
        <v>1586</v>
      </c>
      <c r="M775">
        <v>0.72070607731647696</v>
      </c>
      <c r="N775">
        <v>-0.37620668144014802</v>
      </c>
      <c r="O775">
        <v>0.72070607731647696</v>
      </c>
    </row>
    <row r="776" spans="1:15" x14ac:dyDescent="0.45">
      <c r="A776">
        <v>2019</v>
      </c>
      <c r="B776" t="s">
        <v>111</v>
      </c>
      <c r="C776" t="str">
        <f>_xlfn.CONCAT(B776,A776)</f>
        <v>Temple2019</v>
      </c>
      <c r="D776">
        <v>136.56</v>
      </c>
      <c r="E776">
        <v>-2.7040033076859902</v>
      </c>
      <c r="F776">
        <v>0</v>
      </c>
      <c r="G776">
        <v>228.2</v>
      </c>
      <c r="H776">
        <v>478.3</v>
      </c>
      <c r="I776">
        <v>2.7013930601582201</v>
      </c>
      <c r="J776">
        <v>0.89858176194066297</v>
      </c>
      <c r="K776">
        <v>1367</v>
      </c>
      <c r="L776">
        <v>1587</v>
      </c>
      <c r="M776">
        <v>-0.27596071589999499</v>
      </c>
      <c r="N776">
        <v>-0.37620668144014802</v>
      </c>
      <c r="O776">
        <v>-0.27596071589999499</v>
      </c>
    </row>
    <row r="777" spans="1:15" x14ac:dyDescent="0.45">
      <c r="A777">
        <v>2019</v>
      </c>
      <c r="B777" t="s">
        <v>112</v>
      </c>
      <c r="C777" t="str">
        <f>_xlfn.CONCAT(B777,A777)</f>
        <v>Tennessee2019</v>
      </c>
      <c r="D777">
        <v>269.07</v>
      </c>
      <c r="E777">
        <v>3.4797487417313699</v>
      </c>
      <c r="F777">
        <v>0</v>
      </c>
      <c r="G777">
        <v>231.2</v>
      </c>
      <c r="H777">
        <v>826.98</v>
      </c>
      <c r="I777">
        <v>0.68187244332944197</v>
      </c>
      <c r="J777">
        <v>0.98027101302617703</v>
      </c>
      <c r="K777">
        <v>1567</v>
      </c>
      <c r="L777">
        <v>1349</v>
      </c>
      <c r="M777">
        <v>1.5073003800912901</v>
      </c>
      <c r="N777">
        <v>-0.37620668144014802</v>
      </c>
      <c r="O777">
        <v>1.5073003800912901</v>
      </c>
    </row>
    <row r="778" spans="1:15" x14ac:dyDescent="0.45">
      <c r="A778">
        <v>2019</v>
      </c>
      <c r="B778" t="s">
        <v>113</v>
      </c>
      <c r="C778" t="str">
        <f>_xlfn.CONCAT(B778,A778)</f>
        <v>Texas2019</v>
      </c>
      <c r="D778">
        <v>287.69</v>
      </c>
      <c r="E778">
        <v>15.9715403557231</v>
      </c>
      <c r="F778">
        <v>0</v>
      </c>
      <c r="G778">
        <v>362.1</v>
      </c>
      <c r="H778">
        <v>861.2</v>
      </c>
      <c r="I778">
        <v>8.8318875711612499</v>
      </c>
      <c r="J778">
        <v>11.028048896544499</v>
      </c>
      <c r="K778">
        <v>1866</v>
      </c>
      <c r="L778">
        <v>1771</v>
      </c>
      <c r="M778">
        <v>1.75788012205309</v>
      </c>
      <c r="N778">
        <v>-0.37620668144014802</v>
      </c>
      <c r="O778">
        <v>1.75788012205309</v>
      </c>
    </row>
    <row r="779" spans="1:15" x14ac:dyDescent="0.45">
      <c r="A779">
        <v>2019</v>
      </c>
      <c r="B779" t="s">
        <v>114</v>
      </c>
      <c r="C779" t="str">
        <f>_xlfn.CONCAT(B779,A779)</f>
        <v>Texas A&amp;M2019</v>
      </c>
      <c r="D779">
        <v>285.45999999999998</v>
      </c>
      <c r="E779">
        <v>12.0703178880482</v>
      </c>
      <c r="F779">
        <v>0</v>
      </c>
      <c r="G779">
        <v>312.10000000000002</v>
      </c>
      <c r="H779">
        <v>805.66</v>
      </c>
      <c r="I779">
        <v>13.0912650109313</v>
      </c>
      <c r="J779">
        <v>12.988590922596901</v>
      </c>
      <c r="K779">
        <v>1721</v>
      </c>
      <c r="L779">
        <v>1858</v>
      </c>
      <c r="M779">
        <v>1.7278697662757101</v>
      </c>
      <c r="N779">
        <v>-0.37620668144014802</v>
      </c>
      <c r="O779">
        <v>1.7278697662757101</v>
      </c>
    </row>
    <row r="780" spans="1:15" x14ac:dyDescent="0.45">
      <c r="A780">
        <v>2019</v>
      </c>
      <c r="B780" t="s">
        <v>115</v>
      </c>
      <c r="C780" t="str">
        <f>_xlfn.CONCAT(B780,A780)</f>
        <v>Texas State2019</v>
      </c>
      <c r="D780">
        <v>111.1</v>
      </c>
      <c r="E780">
        <v>-18.753092245273699</v>
      </c>
      <c r="F780">
        <v>0</v>
      </c>
      <c r="G780">
        <v>95.7</v>
      </c>
      <c r="H780">
        <v>302.55</v>
      </c>
      <c r="I780">
        <v>-14.4449452240566</v>
      </c>
      <c r="J780">
        <v>-17.154742727958102</v>
      </c>
      <c r="K780">
        <v>1039</v>
      </c>
      <c r="L780">
        <v>1076</v>
      </c>
      <c r="M780">
        <v>-0.61859015899061598</v>
      </c>
      <c r="N780">
        <v>-0.37620668144014802</v>
      </c>
      <c r="O780">
        <v>-0.61859015899061598</v>
      </c>
    </row>
    <row r="781" spans="1:15" x14ac:dyDescent="0.45">
      <c r="A781">
        <v>2019</v>
      </c>
      <c r="B781" t="s">
        <v>116</v>
      </c>
      <c r="C781" t="str">
        <f>_xlfn.CONCAT(B781,A781)</f>
        <v>Texas Tech2019</v>
      </c>
      <c r="D781">
        <v>177.69</v>
      </c>
      <c r="E781">
        <v>2.3490842596472601</v>
      </c>
      <c r="F781">
        <v>0</v>
      </c>
      <c r="G781">
        <v>312.89999999999998</v>
      </c>
      <c r="H781">
        <v>561.59</v>
      </c>
      <c r="I781">
        <v>5.3029624635791297</v>
      </c>
      <c r="J781">
        <v>7.4337218487818504</v>
      </c>
      <c r="K781">
        <v>1537</v>
      </c>
      <c r="L781">
        <v>1594</v>
      </c>
      <c r="M781">
        <v>0.27754867115095699</v>
      </c>
      <c r="N781">
        <v>-0.37620668144014802</v>
      </c>
      <c r="O781">
        <v>0.27754867115095699</v>
      </c>
    </row>
    <row r="782" spans="1:15" x14ac:dyDescent="0.45">
      <c r="A782">
        <v>2019</v>
      </c>
      <c r="B782" t="s">
        <v>117</v>
      </c>
      <c r="C782" t="str">
        <f>_xlfn.CONCAT(B782,A782)</f>
        <v>Toledo2019</v>
      </c>
      <c r="D782">
        <v>162.01</v>
      </c>
      <c r="E782">
        <v>-16.186921294443799</v>
      </c>
      <c r="F782">
        <v>0</v>
      </c>
      <c r="G782">
        <v>222.1</v>
      </c>
      <c r="H782">
        <v>463.96</v>
      </c>
      <c r="I782">
        <v>-1.15424985736721</v>
      </c>
      <c r="J782">
        <v>-0.89858176194066297</v>
      </c>
      <c r="K782">
        <v>1160</v>
      </c>
      <c r="L782">
        <v>1550</v>
      </c>
      <c r="M782">
        <v>6.6534151604179803E-2</v>
      </c>
      <c r="N782">
        <v>-0.37620668144014802</v>
      </c>
      <c r="O782">
        <v>6.6534151604179803E-2</v>
      </c>
    </row>
    <row r="783" spans="1:15" x14ac:dyDescent="0.45">
      <c r="A783">
        <v>2019</v>
      </c>
      <c r="B783" t="s">
        <v>118</v>
      </c>
      <c r="C783" t="str">
        <f>_xlfn.CONCAT(B783,A783)</f>
        <v>Troy2019</v>
      </c>
      <c r="D783">
        <v>157.59</v>
      </c>
      <c r="E783">
        <v>-9.6263990088094697</v>
      </c>
      <c r="F783">
        <v>0</v>
      </c>
      <c r="G783">
        <v>169.9</v>
      </c>
      <c r="H783">
        <v>352.36</v>
      </c>
      <c r="I783">
        <v>-0.98737374906098796</v>
      </c>
      <c r="J783">
        <v>-2.6140560347364699</v>
      </c>
      <c r="K783">
        <v>1332</v>
      </c>
      <c r="L783">
        <v>1560</v>
      </c>
      <c r="M783">
        <v>7.0517423952033698E-3</v>
      </c>
      <c r="N783">
        <v>-0.37620668144014802</v>
      </c>
      <c r="O783">
        <v>7.0517423952033698E-3</v>
      </c>
    </row>
    <row r="784" spans="1:15" x14ac:dyDescent="0.45">
      <c r="A784">
        <v>2019</v>
      </c>
      <c r="B784" t="s">
        <v>119</v>
      </c>
      <c r="C784" t="str">
        <f>_xlfn.CONCAT(B784,A784)</f>
        <v>Tulane2019</v>
      </c>
      <c r="D784">
        <v>144.82</v>
      </c>
      <c r="E784">
        <v>4.6675213417386798</v>
      </c>
      <c r="F784">
        <v>0</v>
      </c>
      <c r="G784">
        <v>178.4</v>
      </c>
      <c r="H784">
        <v>445.36</v>
      </c>
      <c r="I784">
        <v>-3.9082418783715198</v>
      </c>
      <c r="J784">
        <v>-3.4309485455916202</v>
      </c>
      <c r="K784">
        <v>1546</v>
      </c>
      <c r="L784">
        <v>1426</v>
      </c>
      <c r="M784">
        <v>-0.16480128149588999</v>
      </c>
      <c r="N784">
        <v>-0.37620668144014802</v>
      </c>
      <c r="O784">
        <v>-0.16480128149588999</v>
      </c>
    </row>
    <row r="785" spans="1:15" x14ac:dyDescent="0.45">
      <c r="A785">
        <v>2019</v>
      </c>
      <c r="B785" t="s">
        <v>120</v>
      </c>
      <c r="C785" t="str">
        <f>_xlfn.CONCAT(B785,A785)</f>
        <v>Tulsa2019</v>
      </c>
      <c r="D785">
        <v>133.88</v>
      </c>
      <c r="E785">
        <v>-0.13469807580217</v>
      </c>
      <c r="F785">
        <v>0</v>
      </c>
      <c r="G785">
        <v>194.1</v>
      </c>
      <c r="H785">
        <v>368.14</v>
      </c>
      <c r="I785">
        <v>-8.7532938088919892</v>
      </c>
      <c r="J785">
        <v>-8.5773713639790508</v>
      </c>
      <c r="K785">
        <v>1370</v>
      </c>
      <c r="L785">
        <v>1319</v>
      </c>
      <c r="M785">
        <v>-0.31202697306742899</v>
      </c>
      <c r="N785">
        <v>-0.37620668144014802</v>
      </c>
      <c r="O785">
        <v>-0.31202697306742899</v>
      </c>
    </row>
    <row r="786" spans="1:15" x14ac:dyDescent="0.45">
      <c r="A786">
        <v>2019</v>
      </c>
      <c r="B786" t="s">
        <v>121</v>
      </c>
      <c r="C786" t="str">
        <f>_xlfn.CONCAT(B786,A786)</f>
        <v>UAB2019</v>
      </c>
      <c r="D786">
        <v>160.47999999999999</v>
      </c>
      <c r="E786">
        <v>-7.9347646387810498</v>
      </c>
      <c r="F786">
        <v>0</v>
      </c>
      <c r="G786">
        <v>147.4</v>
      </c>
      <c r="H786">
        <v>387.71</v>
      </c>
      <c r="I786">
        <v>0.472870129188531</v>
      </c>
      <c r="J786">
        <v>-0.16337850217103</v>
      </c>
      <c r="K786">
        <v>1348</v>
      </c>
      <c r="L786">
        <v>1556</v>
      </c>
      <c r="M786">
        <v>4.5944086877995602E-2</v>
      </c>
      <c r="N786">
        <v>-0.37620668144014802</v>
      </c>
      <c r="O786">
        <v>4.5944086877995602E-2</v>
      </c>
    </row>
    <row r="787" spans="1:15" x14ac:dyDescent="0.45">
      <c r="A787">
        <v>2019</v>
      </c>
      <c r="B787" t="s">
        <v>122</v>
      </c>
      <c r="C787" t="str">
        <f>_xlfn.CONCAT(B787,A787)</f>
        <v>UCF2019</v>
      </c>
      <c r="D787">
        <v>179.69</v>
      </c>
      <c r="E787">
        <v>13.2815235657011</v>
      </c>
      <c r="F787">
        <v>0</v>
      </c>
      <c r="G787">
        <v>484</v>
      </c>
      <c r="H787">
        <v>568.35</v>
      </c>
      <c r="I787">
        <v>10.8460247438435</v>
      </c>
      <c r="J787">
        <v>9.3942638748342002</v>
      </c>
      <c r="K787">
        <v>1886</v>
      </c>
      <c r="L787">
        <v>1909</v>
      </c>
      <c r="M787">
        <v>0.30446378844008598</v>
      </c>
      <c r="N787">
        <v>-0.37620668144014802</v>
      </c>
      <c r="O787">
        <v>0.30446378844008598</v>
      </c>
    </row>
    <row r="788" spans="1:15" x14ac:dyDescent="0.45">
      <c r="A788">
        <v>2019</v>
      </c>
      <c r="B788" t="s">
        <v>123</v>
      </c>
      <c r="C788" t="str">
        <f>_xlfn.CONCAT(B788,A788)</f>
        <v>UCLA2019</v>
      </c>
      <c r="D788">
        <v>199.61</v>
      </c>
      <c r="E788">
        <v>-1.49285755198923</v>
      </c>
      <c r="F788">
        <v>0</v>
      </c>
      <c r="G788">
        <v>186.9</v>
      </c>
      <c r="H788">
        <v>754.31</v>
      </c>
      <c r="I788">
        <v>-2.8892466887110202</v>
      </c>
      <c r="J788">
        <v>0.65351400868411802</v>
      </c>
      <c r="K788">
        <v>1372</v>
      </c>
      <c r="L788">
        <v>1397</v>
      </c>
      <c r="M788">
        <v>0.572538356639818</v>
      </c>
      <c r="N788">
        <v>-0.37620668144014802</v>
      </c>
      <c r="O788">
        <v>0.572538356639818</v>
      </c>
    </row>
    <row r="789" spans="1:15" x14ac:dyDescent="0.45">
      <c r="A789">
        <v>2019</v>
      </c>
      <c r="B789" t="s">
        <v>124</v>
      </c>
      <c r="C789" t="str">
        <f>_xlfn.CONCAT(B789,A789)</f>
        <v>UMass2019</v>
      </c>
      <c r="D789">
        <v>130.79</v>
      </c>
      <c r="E789">
        <v>-40.569229380252501</v>
      </c>
      <c r="F789">
        <v>0</v>
      </c>
      <c r="G789">
        <v>140.5</v>
      </c>
      <c r="H789">
        <v>388.91</v>
      </c>
      <c r="I789">
        <v>-13.428147554917199</v>
      </c>
      <c r="J789">
        <v>-10.864670394373499</v>
      </c>
      <c r="K789">
        <v>683</v>
      </c>
      <c r="L789">
        <v>1141</v>
      </c>
      <c r="M789">
        <v>-0.35361082927913501</v>
      </c>
      <c r="N789">
        <v>-0.37620668144014802</v>
      </c>
      <c r="O789">
        <v>-0.35361082927913501</v>
      </c>
    </row>
    <row r="790" spans="1:15" x14ac:dyDescent="0.45">
      <c r="A790">
        <v>2019</v>
      </c>
      <c r="B790" t="s">
        <v>125</v>
      </c>
      <c r="C790" t="str">
        <f>_xlfn.CONCAT(B790,A790)</f>
        <v>UNLV2019</v>
      </c>
      <c r="D790">
        <v>139.57</v>
      </c>
      <c r="E790">
        <v>-16.5197089510661</v>
      </c>
      <c r="F790">
        <v>0</v>
      </c>
      <c r="G790">
        <v>237.2</v>
      </c>
      <c r="H790">
        <v>400.76</v>
      </c>
      <c r="I790">
        <v>-10.761398414410101</v>
      </c>
      <c r="J790">
        <v>-11.681562905228599</v>
      </c>
      <c r="K790">
        <v>1177</v>
      </c>
      <c r="L790">
        <v>1164</v>
      </c>
      <c r="M790">
        <v>-0.23545346437985501</v>
      </c>
      <c r="N790">
        <v>-0.37620668144014802</v>
      </c>
      <c r="O790">
        <v>-0.23545346437985501</v>
      </c>
    </row>
    <row r="791" spans="1:15" x14ac:dyDescent="0.45">
      <c r="A791">
        <v>2019</v>
      </c>
      <c r="B791" t="s">
        <v>126</v>
      </c>
      <c r="C791" t="str">
        <f>_xlfn.CONCAT(B791,A791)</f>
        <v>USC2019</v>
      </c>
      <c r="D791">
        <v>243.51</v>
      </c>
      <c r="E791">
        <v>9.48801154954635</v>
      </c>
      <c r="F791">
        <v>0</v>
      </c>
      <c r="G791">
        <v>280.10000000000002</v>
      </c>
      <c r="H791">
        <v>933.65</v>
      </c>
      <c r="I791">
        <v>0.93618136976893696</v>
      </c>
      <c r="J791">
        <v>5.0647335673019196</v>
      </c>
      <c r="K791">
        <v>1640</v>
      </c>
      <c r="L791">
        <v>1606</v>
      </c>
      <c r="M791">
        <v>1.16332518113621</v>
      </c>
      <c r="N791">
        <v>-0.37620668144014802</v>
      </c>
      <c r="O791">
        <v>1.16332518113621</v>
      </c>
    </row>
    <row r="792" spans="1:15" x14ac:dyDescent="0.45">
      <c r="A792">
        <v>2019</v>
      </c>
      <c r="B792" t="s">
        <v>127</v>
      </c>
      <c r="C792" t="str">
        <f>_xlfn.CONCAT(B792,A792)</f>
        <v>Utah2019</v>
      </c>
      <c r="D792">
        <v>196.61</v>
      </c>
      <c r="E792">
        <v>18.814107948236298</v>
      </c>
      <c r="F792">
        <v>0</v>
      </c>
      <c r="G792">
        <v>357</v>
      </c>
      <c r="H792">
        <v>594.6</v>
      </c>
      <c r="I792">
        <v>7.7145438733530201</v>
      </c>
      <c r="J792">
        <v>10.864670394373499</v>
      </c>
      <c r="K792">
        <v>1831</v>
      </c>
      <c r="L792">
        <v>1736</v>
      </c>
      <c r="M792">
        <v>0.53216568070612402</v>
      </c>
      <c r="N792">
        <v>-0.37620668144014802</v>
      </c>
      <c r="O792">
        <v>0.53216568070612402</v>
      </c>
    </row>
    <row r="793" spans="1:15" x14ac:dyDescent="0.45">
      <c r="A793">
        <v>2019</v>
      </c>
      <c r="B793" t="s">
        <v>128</v>
      </c>
      <c r="C793" t="str">
        <f>_xlfn.CONCAT(B793,A793)</f>
        <v>Utah State2019</v>
      </c>
      <c r="D793">
        <v>149.91999999999999</v>
      </c>
      <c r="E793">
        <v>-5.3191216613856502</v>
      </c>
      <c r="F793">
        <v>0</v>
      </c>
      <c r="G793">
        <v>335.4</v>
      </c>
      <c r="H793">
        <v>377.39</v>
      </c>
      <c r="I793">
        <v>10.149618060417</v>
      </c>
      <c r="J793">
        <v>9.6393316280907406</v>
      </c>
      <c r="K793">
        <v>1392</v>
      </c>
      <c r="L793">
        <v>1847</v>
      </c>
      <c r="M793">
        <v>-9.6167732408609194E-2</v>
      </c>
      <c r="N793">
        <v>-0.37620668144014802</v>
      </c>
      <c r="O793">
        <v>-9.6167732408609194E-2</v>
      </c>
    </row>
    <row r="794" spans="1:15" x14ac:dyDescent="0.45">
      <c r="A794">
        <v>2019</v>
      </c>
      <c r="B794" t="s">
        <v>129</v>
      </c>
      <c r="C794" t="str">
        <f>_xlfn.CONCAT(B794,A794)</f>
        <v>UTEP2019</v>
      </c>
      <c r="D794">
        <v>131.97999999999999</v>
      </c>
      <c r="E794">
        <v>-28.130949738877401</v>
      </c>
      <c r="F794">
        <v>0</v>
      </c>
      <c r="G794">
        <v>41.3</v>
      </c>
      <c r="H794">
        <v>345.76</v>
      </c>
      <c r="I794">
        <v>-18.0616998197324</v>
      </c>
      <c r="J794">
        <v>-20.749069775720798</v>
      </c>
      <c r="K794">
        <v>968</v>
      </c>
      <c r="L794">
        <v>972</v>
      </c>
      <c r="M794">
        <v>-0.33759633449210302</v>
      </c>
      <c r="N794">
        <v>-0.37620668144014802</v>
      </c>
      <c r="O794">
        <v>-0.33759633449210302</v>
      </c>
    </row>
    <row r="795" spans="1:15" x14ac:dyDescent="0.45">
      <c r="A795">
        <v>2019</v>
      </c>
      <c r="B795" t="s">
        <v>130</v>
      </c>
      <c r="C795" t="str">
        <f>_xlfn.CONCAT(B795,A795)</f>
        <v>UT San Antonio2019</v>
      </c>
      <c r="D795">
        <v>142.31</v>
      </c>
      <c r="E795">
        <v>-21.0980956234575</v>
      </c>
      <c r="F795">
        <v>0</v>
      </c>
      <c r="G795">
        <v>38.200000000000003</v>
      </c>
      <c r="H795">
        <v>405.2</v>
      </c>
      <c r="I795">
        <v>-15.9029857760053</v>
      </c>
      <c r="K795">
        <v>1083</v>
      </c>
      <c r="L795">
        <v>1053</v>
      </c>
      <c r="M795">
        <v>-0.198579753693748</v>
      </c>
      <c r="N795">
        <v>-0.37620668144014802</v>
      </c>
      <c r="O795">
        <v>-0.198579753693748</v>
      </c>
    </row>
    <row r="796" spans="1:15" x14ac:dyDescent="0.45">
      <c r="A796">
        <v>2019</v>
      </c>
      <c r="B796" t="s">
        <v>131</v>
      </c>
      <c r="C796" t="str">
        <f>_xlfn.CONCAT(B796,A796)</f>
        <v>Vanderbilt2019</v>
      </c>
      <c r="D796">
        <v>182.42</v>
      </c>
      <c r="E796">
        <v>-12.614149612354399</v>
      </c>
      <c r="F796">
        <v>0</v>
      </c>
      <c r="G796">
        <v>237.7</v>
      </c>
      <c r="H796">
        <v>611.99</v>
      </c>
      <c r="I796">
        <v>7.2459360218062301</v>
      </c>
      <c r="J796">
        <v>3.4309485455916202</v>
      </c>
      <c r="K796">
        <v>1183</v>
      </c>
      <c r="L796">
        <v>1551</v>
      </c>
      <c r="M796">
        <v>0.34120292353974802</v>
      </c>
      <c r="N796">
        <v>-0.37620668144014802</v>
      </c>
      <c r="O796">
        <v>0.34120292353974802</v>
      </c>
    </row>
    <row r="797" spans="1:15" x14ac:dyDescent="0.45">
      <c r="A797">
        <v>2019</v>
      </c>
      <c r="B797" t="s">
        <v>132</v>
      </c>
      <c r="C797" t="str">
        <f>_xlfn.CONCAT(B797,A797)</f>
        <v>Virginia2019</v>
      </c>
      <c r="D797">
        <v>200.89</v>
      </c>
      <c r="E797">
        <v>6.3289728630775697</v>
      </c>
      <c r="F797">
        <v>0</v>
      </c>
      <c r="G797">
        <v>258.3</v>
      </c>
      <c r="H797">
        <v>542.4</v>
      </c>
      <c r="I797">
        <v>5.5722562766015402</v>
      </c>
      <c r="K797">
        <v>1663</v>
      </c>
      <c r="L797">
        <v>1653</v>
      </c>
      <c r="M797">
        <v>0.58976403170486102</v>
      </c>
      <c r="N797">
        <v>-0.37620668144014802</v>
      </c>
      <c r="O797">
        <v>0.58976403170486102</v>
      </c>
    </row>
    <row r="798" spans="1:15" x14ac:dyDescent="0.45">
      <c r="A798">
        <v>2019</v>
      </c>
      <c r="B798" t="s">
        <v>133</v>
      </c>
      <c r="C798" t="str">
        <f>_xlfn.CONCAT(B798,A798)</f>
        <v>Virginia Tech2019</v>
      </c>
      <c r="D798">
        <v>224.01</v>
      </c>
      <c r="E798">
        <v>4.5243583043692803</v>
      </c>
      <c r="F798">
        <v>0</v>
      </c>
      <c r="G798">
        <v>292.5</v>
      </c>
      <c r="H798">
        <v>675.71</v>
      </c>
      <c r="I798">
        <v>-1.9335795944051299</v>
      </c>
      <c r="K798">
        <v>1684</v>
      </c>
      <c r="L798">
        <v>1530</v>
      </c>
      <c r="M798">
        <v>0.90090278756719999</v>
      </c>
      <c r="N798">
        <v>-0.37620668144014802</v>
      </c>
      <c r="O798">
        <v>0.90090278756719999</v>
      </c>
    </row>
    <row r="799" spans="1:15" x14ac:dyDescent="0.45">
      <c r="A799">
        <v>2019</v>
      </c>
      <c r="B799" t="s">
        <v>134</v>
      </c>
      <c r="C799" t="str">
        <f>_xlfn.CONCAT(B799,A799)</f>
        <v>Wake Forest2019</v>
      </c>
      <c r="D799">
        <v>182.26</v>
      </c>
      <c r="E799">
        <v>0.56055813753927997</v>
      </c>
      <c r="F799">
        <v>0</v>
      </c>
      <c r="G799">
        <v>268.7</v>
      </c>
      <c r="H799">
        <v>525.48</v>
      </c>
      <c r="I799">
        <v>0.60518907261676003</v>
      </c>
      <c r="J799">
        <v>2.2056097793089</v>
      </c>
      <c r="K799">
        <v>1515</v>
      </c>
      <c r="L799">
        <v>1618</v>
      </c>
      <c r="M799">
        <v>0.339049714156618</v>
      </c>
      <c r="N799">
        <v>-0.37620668144014802</v>
      </c>
      <c r="O799">
        <v>0.339049714156618</v>
      </c>
    </row>
    <row r="800" spans="1:15" x14ac:dyDescent="0.45">
      <c r="A800">
        <v>2019</v>
      </c>
      <c r="B800" t="s">
        <v>135</v>
      </c>
      <c r="C800" t="str">
        <f>_xlfn.CONCAT(B800,A800)</f>
        <v>Washington2019</v>
      </c>
      <c r="D800">
        <v>259.19</v>
      </c>
      <c r="E800">
        <v>15.6389857367824</v>
      </c>
      <c r="F800">
        <v>0</v>
      </c>
      <c r="G800">
        <v>235.5</v>
      </c>
      <c r="H800">
        <v>772.88</v>
      </c>
      <c r="I800">
        <v>8.8860598700822298</v>
      </c>
      <c r="J800">
        <v>14.132240437794101</v>
      </c>
      <c r="K800">
        <v>1890</v>
      </c>
      <c r="L800">
        <v>1859</v>
      </c>
      <c r="M800">
        <v>1.3743397006829901</v>
      </c>
      <c r="N800">
        <v>-0.37620668144014802</v>
      </c>
      <c r="O800">
        <v>1.3743397006829901</v>
      </c>
    </row>
    <row r="801" spans="1:15" x14ac:dyDescent="0.45">
      <c r="A801">
        <v>2019</v>
      </c>
      <c r="B801" t="s">
        <v>136</v>
      </c>
      <c r="C801" t="str">
        <f>_xlfn.CONCAT(B801,A801)</f>
        <v>Washington State2019</v>
      </c>
      <c r="D801">
        <v>174.14</v>
      </c>
      <c r="E801">
        <v>6.6872375695114998</v>
      </c>
      <c r="F801">
        <v>0</v>
      </c>
      <c r="G801">
        <v>233.9</v>
      </c>
      <c r="H801">
        <v>554.77</v>
      </c>
      <c r="I801">
        <v>9.4512958293739295</v>
      </c>
      <c r="K801">
        <v>1657</v>
      </c>
      <c r="L801">
        <v>1783</v>
      </c>
      <c r="M801">
        <v>0.22977433796275101</v>
      </c>
      <c r="N801">
        <v>-0.37620668144014802</v>
      </c>
      <c r="O801">
        <v>0.22977433796275101</v>
      </c>
    </row>
    <row r="802" spans="1:15" x14ac:dyDescent="0.45">
      <c r="A802">
        <v>2019</v>
      </c>
      <c r="B802" t="s">
        <v>137</v>
      </c>
      <c r="C802" t="str">
        <f>_xlfn.CONCAT(B802,A802)</f>
        <v>Western Kentucky2019</v>
      </c>
      <c r="D802">
        <v>153.88999999999999</v>
      </c>
      <c r="E802">
        <v>-3.5878249679504003E-2</v>
      </c>
      <c r="F802">
        <v>0</v>
      </c>
      <c r="G802">
        <v>178.7</v>
      </c>
      <c r="H802">
        <v>353.43</v>
      </c>
      <c r="I802">
        <v>-11.096724716181599</v>
      </c>
      <c r="K802">
        <v>1523</v>
      </c>
      <c r="L802">
        <v>1297</v>
      </c>
      <c r="M802">
        <v>-4.2741224589686801E-2</v>
      </c>
      <c r="N802">
        <v>-0.37620668144014802</v>
      </c>
      <c r="O802">
        <v>-4.2741224589686801E-2</v>
      </c>
    </row>
    <row r="803" spans="1:15" x14ac:dyDescent="0.45">
      <c r="A803">
        <v>2019</v>
      </c>
      <c r="B803" t="s">
        <v>138</v>
      </c>
      <c r="C803" t="str">
        <f>_xlfn.CONCAT(B803,A803)</f>
        <v>Western Michigan2019</v>
      </c>
      <c r="D803">
        <v>148.69999999999999</v>
      </c>
      <c r="E803">
        <v>-4.47798514699649</v>
      </c>
      <c r="F803">
        <v>0</v>
      </c>
      <c r="G803">
        <v>260.2</v>
      </c>
      <c r="H803">
        <v>442.29</v>
      </c>
      <c r="I803">
        <v>-7.4904728407120897</v>
      </c>
      <c r="K803">
        <v>1478</v>
      </c>
      <c r="L803">
        <v>1228</v>
      </c>
      <c r="M803">
        <v>-0.112585953954978</v>
      </c>
      <c r="N803">
        <v>-0.37620668144014802</v>
      </c>
      <c r="O803">
        <v>-0.112585953954978</v>
      </c>
    </row>
    <row r="804" spans="1:15" x14ac:dyDescent="0.45">
      <c r="A804">
        <v>2019</v>
      </c>
      <c r="B804" t="s">
        <v>139</v>
      </c>
      <c r="C804" t="str">
        <f>_xlfn.CONCAT(B804,A804)</f>
        <v>West Virginia2019</v>
      </c>
      <c r="D804">
        <v>191.83</v>
      </c>
      <c r="E804">
        <v>-1.6532636558626399</v>
      </c>
      <c r="F804">
        <v>0</v>
      </c>
      <c r="G804">
        <v>121.6</v>
      </c>
      <c r="H804">
        <v>646.91</v>
      </c>
      <c r="I804">
        <v>13.0985534020203</v>
      </c>
      <c r="J804">
        <v>12.335076913912699</v>
      </c>
      <c r="K804">
        <v>1510</v>
      </c>
      <c r="L804">
        <v>1788</v>
      </c>
      <c r="M804">
        <v>0.46783855038510402</v>
      </c>
      <c r="N804">
        <v>-0.37620668144014802</v>
      </c>
      <c r="O804">
        <v>0.46783855038510402</v>
      </c>
    </row>
    <row r="805" spans="1:15" x14ac:dyDescent="0.45">
      <c r="A805">
        <v>2019</v>
      </c>
      <c r="B805" t="s">
        <v>140</v>
      </c>
      <c r="C805" t="str">
        <f>_xlfn.CONCAT(B805,A805)</f>
        <v>Wisconsin2019</v>
      </c>
      <c r="D805">
        <v>219.51</v>
      </c>
      <c r="E805">
        <v>19.883506327264801</v>
      </c>
      <c r="F805">
        <v>0</v>
      </c>
      <c r="G805">
        <v>276</v>
      </c>
      <c r="H805">
        <v>653.5</v>
      </c>
      <c r="I805">
        <v>6.4248920066017599</v>
      </c>
      <c r="J805">
        <v>9.6393316280907406</v>
      </c>
      <c r="K805">
        <v>2021</v>
      </c>
      <c r="L805">
        <v>1764</v>
      </c>
      <c r="M805">
        <v>0.84034377366665802</v>
      </c>
      <c r="N805">
        <v>-0.37620668144014802</v>
      </c>
      <c r="O805">
        <v>0.84034377366665802</v>
      </c>
    </row>
    <row r="806" spans="1:15" x14ac:dyDescent="0.45">
      <c r="A806">
        <v>2019</v>
      </c>
      <c r="B806" t="s">
        <v>141</v>
      </c>
      <c r="C806" t="str">
        <f>_xlfn.CONCAT(B806,A806)</f>
        <v>Wyoming2019</v>
      </c>
      <c r="D806">
        <v>140.75</v>
      </c>
      <c r="E806">
        <v>2.5387483903251402</v>
      </c>
      <c r="F806">
        <v>0</v>
      </c>
      <c r="G806">
        <v>105.6</v>
      </c>
      <c r="H806">
        <v>348.34</v>
      </c>
      <c r="I806">
        <v>-1.76741378572677</v>
      </c>
      <c r="J806">
        <v>-3.6760162988481699</v>
      </c>
      <c r="K806">
        <v>1567</v>
      </c>
      <c r="L806">
        <v>1489</v>
      </c>
      <c r="M806">
        <v>-0.219573545179269</v>
      </c>
      <c r="N806">
        <v>-0.37620668144014802</v>
      </c>
      <c r="O806">
        <v>-0.219573545179269</v>
      </c>
    </row>
    <row r="807" spans="1:15" x14ac:dyDescent="0.45">
      <c r="A807">
        <v>2018</v>
      </c>
      <c r="B807" t="s">
        <v>11</v>
      </c>
      <c r="C807" t="str">
        <f>_xlfn.CONCAT(B807,A807)</f>
        <v>Air Force2018</v>
      </c>
      <c r="D807">
        <v>110.51</v>
      </c>
      <c r="E807">
        <v>-1.7906777524145101</v>
      </c>
      <c r="F807">
        <v>0</v>
      </c>
      <c r="G807">
        <v>210.7</v>
      </c>
      <c r="H807">
        <v>21.1</v>
      </c>
      <c r="I807">
        <v>-5.71872433346575</v>
      </c>
      <c r="J807">
        <v>-5.6365583249005198</v>
      </c>
      <c r="K807">
        <v>1498</v>
      </c>
      <c r="L807">
        <v>1422</v>
      </c>
      <c r="M807">
        <v>-0.62653011859091001</v>
      </c>
      <c r="N807">
        <v>-0.37620668144014802</v>
      </c>
      <c r="O807">
        <v>-0.62653011859091001</v>
      </c>
    </row>
    <row r="808" spans="1:15" x14ac:dyDescent="0.45">
      <c r="A808">
        <v>2018</v>
      </c>
      <c r="B808" t="s">
        <v>12</v>
      </c>
      <c r="C808" t="str">
        <f>_xlfn.CONCAT(B808,A808)</f>
        <v>Akron2018</v>
      </c>
      <c r="D808">
        <v>108.81</v>
      </c>
      <c r="E808">
        <v>-14.5105761133114</v>
      </c>
      <c r="F808">
        <v>0</v>
      </c>
      <c r="G808">
        <v>84</v>
      </c>
      <c r="H808">
        <v>337.11</v>
      </c>
      <c r="I808">
        <v>-6.4971951144908902</v>
      </c>
      <c r="J808">
        <v>-10.0477778835183</v>
      </c>
      <c r="K808">
        <v>1142</v>
      </c>
      <c r="L808">
        <v>1165</v>
      </c>
      <c r="M808">
        <v>-0.64940796828667002</v>
      </c>
      <c r="N808">
        <v>-0.37620668144014802</v>
      </c>
      <c r="O808">
        <v>-0.64940796828667002</v>
      </c>
    </row>
    <row r="809" spans="1:15" x14ac:dyDescent="0.45">
      <c r="A809">
        <v>2018</v>
      </c>
      <c r="B809" t="s">
        <v>13</v>
      </c>
      <c r="C809" t="str">
        <f>_xlfn.CONCAT(B809,A809)</f>
        <v>Alabama2018</v>
      </c>
      <c r="D809">
        <v>289.94</v>
      </c>
      <c r="E809">
        <v>33.532704246321401</v>
      </c>
      <c r="F809">
        <v>0</v>
      </c>
      <c r="G809">
        <v>358.9</v>
      </c>
      <c r="H809">
        <v>997.57</v>
      </c>
      <c r="I809">
        <v>19.2037333512388</v>
      </c>
      <c r="J809">
        <v>23.199747308286199</v>
      </c>
      <c r="K809">
        <v>2257</v>
      </c>
      <c r="L809">
        <v>2229</v>
      </c>
      <c r="M809">
        <v>1.7881596290033599</v>
      </c>
      <c r="N809">
        <v>-0.37620668144014802</v>
      </c>
      <c r="O809">
        <v>1.7881596290033599</v>
      </c>
    </row>
    <row r="810" spans="1:15" x14ac:dyDescent="0.45">
      <c r="A810">
        <v>2018</v>
      </c>
      <c r="B810" t="s">
        <v>14</v>
      </c>
      <c r="C810" t="str">
        <f>_xlfn.CONCAT(B810,A810)</f>
        <v>Appalachian State2018</v>
      </c>
      <c r="D810">
        <v>120.2</v>
      </c>
      <c r="E810">
        <v>10.656329903250899</v>
      </c>
      <c r="F810">
        <v>0</v>
      </c>
      <c r="G810">
        <v>133</v>
      </c>
      <c r="H810">
        <v>335.87</v>
      </c>
      <c r="I810">
        <v>1.1639768969177999</v>
      </c>
      <c r="K810">
        <v>1792</v>
      </c>
      <c r="L810">
        <v>1728</v>
      </c>
      <c r="M810">
        <v>-0.49612637532507597</v>
      </c>
      <c r="N810">
        <v>-0.37620668144014802</v>
      </c>
      <c r="O810">
        <v>-0.49612637532507597</v>
      </c>
    </row>
    <row r="811" spans="1:15" x14ac:dyDescent="0.45">
      <c r="A811">
        <v>2018</v>
      </c>
      <c r="B811" t="s">
        <v>15</v>
      </c>
      <c r="C811" t="str">
        <f>_xlfn.CONCAT(B811,A811)</f>
        <v>Arizona2018</v>
      </c>
      <c r="D811">
        <v>178.03</v>
      </c>
      <c r="E811">
        <v>-2.7784095581516799</v>
      </c>
      <c r="F811">
        <v>0</v>
      </c>
      <c r="G811">
        <v>357</v>
      </c>
      <c r="H811">
        <v>607.30999999999995</v>
      </c>
      <c r="I811">
        <v>2.4902787952682401</v>
      </c>
      <c r="J811">
        <v>4.3295303075322797</v>
      </c>
      <c r="K811">
        <v>1451</v>
      </c>
      <c r="L811">
        <v>1519</v>
      </c>
      <c r="M811">
        <v>0.28212424109010897</v>
      </c>
      <c r="N811">
        <v>-0.37620668144014802</v>
      </c>
      <c r="O811">
        <v>0.28212424109010897</v>
      </c>
    </row>
    <row r="812" spans="1:15" x14ac:dyDescent="0.45">
      <c r="A812">
        <v>2018</v>
      </c>
      <c r="B812" t="s">
        <v>16</v>
      </c>
      <c r="C812" t="str">
        <f>_xlfn.CONCAT(B812,A812)</f>
        <v>Arizona State2018</v>
      </c>
      <c r="D812">
        <v>207.26</v>
      </c>
      <c r="E812">
        <v>4.3968703992517302</v>
      </c>
      <c r="F812">
        <v>0</v>
      </c>
      <c r="G812">
        <v>378.9</v>
      </c>
      <c r="H812">
        <v>720.44</v>
      </c>
      <c r="I812">
        <v>1.88767965741792</v>
      </c>
      <c r="J812">
        <v>3.3492592945061102</v>
      </c>
      <c r="K812">
        <v>1645</v>
      </c>
      <c r="L812">
        <v>1497</v>
      </c>
      <c r="M812">
        <v>0.67548868027073905</v>
      </c>
      <c r="N812">
        <v>-0.37620668144014802</v>
      </c>
      <c r="O812">
        <v>0.67548868027073905</v>
      </c>
    </row>
    <row r="813" spans="1:15" x14ac:dyDescent="0.45">
      <c r="A813">
        <v>2018</v>
      </c>
      <c r="B813" t="s">
        <v>17</v>
      </c>
      <c r="C813" t="str">
        <f>_xlfn.CONCAT(B813,A813)</f>
        <v>Arkansas2018</v>
      </c>
      <c r="D813">
        <v>192.11</v>
      </c>
      <c r="E813">
        <v>-7.1577747815871904</v>
      </c>
      <c r="F813">
        <v>0</v>
      </c>
      <c r="G813">
        <v>248</v>
      </c>
      <c r="H813">
        <v>717.01</v>
      </c>
      <c r="I813">
        <v>-3.4535526740866298</v>
      </c>
      <c r="J813">
        <v>-1.1436495151972099</v>
      </c>
      <c r="K813">
        <v>1285</v>
      </c>
      <c r="L813">
        <v>1441</v>
      </c>
      <c r="M813">
        <v>0.471606666805582</v>
      </c>
      <c r="N813">
        <v>-0.37620668144014802</v>
      </c>
      <c r="O813">
        <v>0.471606666805582</v>
      </c>
    </row>
    <row r="814" spans="1:15" x14ac:dyDescent="0.45">
      <c r="A814">
        <v>2018</v>
      </c>
      <c r="B814" t="s">
        <v>18</v>
      </c>
      <c r="C814" t="str">
        <f>_xlfn.CONCAT(B814,A814)</f>
        <v>Arkansas State2018</v>
      </c>
      <c r="D814">
        <v>148.03</v>
      </c>
      <c r="E814">
        <v>-2.78315571389982</v>
      </c>
      <c r="F814">
        <v>0</v>
      </c>
      <c r="G814">
        <v>319.10000000000002</v>
      </c>
      <c r="H814">
        <v>436.05</v>
      </c>
      <c r="I814">
        <v>-2.1244337070419999</v>
      </c>
      <c r="J814">
        <v>-3.0225022901640499</v>
      </c>
      <c r="K814">
        <v>1538</v>
      </c>
      <c r="L814">
        <v>1596</v>
      </c>
      <c r="M814">
        <v>-0.121602518246837</v>
      </c>
      <c r="N814">
        <v>-0.37620668144014802</v>
      </c>
      <c r="O814">
        <v>-0.121602518246837</v>
      </c>
    </row>
    <row r="815" spans="1:15" x14ac:dyDescent="0.45">
      <c r="A815">
        <v>2018</v>
      </c>
      <c r="B815" t="s">
        <v>19</v>
      </c>
      <c r="C815" t="str">
        <f>_xlfn.CONCAT(B815,A815)</f>
        <v>Army2018</v>
      </c>
      <c r="D815">
        <v>118.69</v>
      </c>
      <c r="E815">
        <v>9.5083978118965309</v>
      </c>
      <c r="F815">
        <v>0</v>
      </c>
      <c r="G815">
        <v>165.8</v>
      </c>
      <c r="H815">
        <v>88.72</v>
      </c>
      <c r="I815">
        <v>0.63871365322639095</v>
      </c>
      <c r="J815">
        <v>0.57182475759860296</v>
      </c>
      <c r="K815">
        <v>1867</v>
      </c>
      <c r="L815">
        <v>1533</v>
      </c>
      <c r="M815">
        <v>-0.51644728887836899</v>
      </c>
      <c r="N815">
        <v>-0.37620668144014802</v>
      </c>
      <c r="O815">
        <v>-0.51644728887836899</v>
      </c>
    </row>
    <row r="816" spans="1:15" x14ac:dyDescent="0.45">
      <c r="A816">
        <v>2018</v>
      </c>
      <c r="B816" t="s">
        <v>20</v>
      </c>
      <c r="C816" t="str">
        <f>_xlfn.CONCAT(B816,A816)</f>
        <v>Auburn2018</v>
      </c>
      <c r="D816">
        <v>262.77</v>
      </c>
      <c r="E816">
        <v>15.033092252798101</v>
      </c>
      <c r="F816">
        <v>0</v>
      </c>
      <c r="G816">
        <v>339.7</v>
      </c>
      <c r="H816">
        <v>867.43</v>
      </c>
      <c r="I816">
        <v>17.242270829932099</v>
      </c>
      <c r="J816">
        <v>17.6448782344712</v>
      </c>
      <c r="K816">
        <v>1958</v>
      </c>
      <c r="L816">
        <v>1994</v>
      </c>
      <c r="M816">
        <v>1.4225177606305299</v>
      </c>
      <c r="N816">
        <v>-0.37620668144014802</v>
      </c>
      <c r="O816">
        <v>1.4225177606305299</v>
      </c>
    </row>
    <row r="817" spans="1:15" x14ac:dyDescent="0.45">
      <c r="A817">
        <v>2018</v>
      </c>
      <c r="B817" t="s">
        <v>21</v>
      </c>
      <c r="C817" t="str">
        <f>_xlfn.CONCAT(B817,A817)</f>
        <v>Ball State2018</v>
      </c>
      <c r="D817">
        <v>115.57</v>
      </c>
      <c r="E817">
        <v>-16.4331010167549</v>
      </c>
      <c r="F817">
        <v>0</v>
      </c>
      <c r="G817">
        <v>184.7</v>
      </c>
      <c r="H817">
        <v>318.17</v>
      </c>
      <c r="I817">
        <v>-20.378333767191801</v>
      </c>
      <c r="J817">
        <v>-21.6476515376614</v>
      </c>
      <c r="K817">
        <v>1042</v>
      </c>
      <c r="L817">
        <v>857</v>
      </c>
      <c r="M817">
        <v>-0.55843487184941198</v>
      </c>
      <c r="N817">
        <v>-0.37620668144014802</v>
      </c>
      <c r="O817">
        <v>-0.55843487184941198</v>
      </c>
    </row>
    <row r="818" spans="1:15" x14ac:dyDescent="0.45">
      <c r="A818">
        <v>2018</v>
      </c>
      <c r="B818" t="s">
        <v>22</v>
      </c>
      <c r="C818" t="str">
        <f>_xlfn.CONCAT(B818,A818)</f>
        <v>Baylor2018</v>
      </c>
      <c r="D818">
        <v>215.02</v>
      </c>
      <c r="E818">
        <v>2.63689040369011</v>
      </c>
      <c r="F818">
        <v>0</v>
      </c>
      <c r="G818">
        <v>287.39999999999998</v>
      </c>
      <c r="H818">
        <v>657.22</v>
      </c>
      <c r="I818">
        <v>-3.09818542981029</v>
      </c>
      <c r="J818">
        <v>-3.51263779667714</v>
      </c>
      <c r="K818">
        <v>1434</v>
      </c>
      <c r="L818">
        <v>1400</v>
      </c>
      <c r="M818">
        <v>0.77991933535256297</v>
      </c>
      <c r="N818">
        <v>-0.37620668144014802</v>
      </c>
      <c r="O818">
        <v>0.77991933535256297</v>
      </c>
    </row>
    <row r="819" spans="1:15" x14ac:dyDescent="0.45">
      <c r="A819">
        <v>2018</v>
      </c>
      <c r="B819" t="s">
        <v>23</v>
      </c>
      <c r="C819" t="str">
        <f>_xlfn.CONCAT(B819,A819)</f>
        <v>Boise State2018</v>
      </c>
      <c r="D819">
        <v>183.46</v>
      </c>
      <c r="E819">
        <v>9.3240336559704993</v>
      </c>
      <c r="F819">
        <v>0</v>
      </c>
      <c r="G819">
        <v>241.9</v>
      </c>
      <c r="H819">
        <v>501.53</v>
      </c>
      <c r="I819">
        <v>5.6097637527382496</v>
      </c>
      <c r="J819">
        <v>4.6562873118743404</v>
      </c>
      <c r="K819">
        <v>1804</v>
      </c>
      <c r="L819">
        <v>1722</v>
      </c>
      <c r="M819">
        <v>0.35519878453009601</v>
      </c>
      <c r="N819">
        <v>-0.37620668144014802</v>
      </c>
      <c r="O819">
        <v>0.35519878453009601</v>
      </c>
    </row>
    <row r="820" spans="1:15" x14ac:dyDescent="0.45">
      <c r="A820">
        <v>2018</v>
      </c>
      <c r="B820" t="s">
        <v>24</v>
      </c>
      <c r="C820" t="str">
        <f>_xlfn.CONCAT(B820,A820)</f>
        <v>Boston College2018</v>
      </c>
      <c r="D820">
        <v>172.47</v>
      </c>
      <c r="E820">
        <v>5.2665716610489897</v>
      </c>
      <c r="F820">
        <v>0</v>
      </c>
      <c r="G820">
        <v>167</v>
      </c>
      <c r="H820">
        <v>535.21</v>
      </c>
      <c r="I820">
        <v>8.1588485275092602</v>
      </c>
      <c r="J820">
        <v>5.8816260781570602</v>
      </c>
      <c r="K820">
        <v>1636</v>
      </c>
      <c r="L820">
        <v>1665</v>
      </c>
      <c r="M820">
        <v>0.20730021502632801</v>
      </c>
      <c r="N820">
        <v>-0.37620668144014802</v>
      </c>
      <c r="O820">
        <v>0.20730021502632801</v>
      </c>
    </row>
    <row r="821" spans="1:15" x14ac:dyDescent="0.45">
      <c r="A821">
        <v>2018</v>
      </c>
      <c r="B821" t="s">
        <v>25</v>
      </c>
      <c r="C821" t="str">
        <f>_xlfn.CONCAT(B821,A821)</f>
        <v>Bowling Green2018</v>
      </c>
      <c r="D821">
        <v>144.03</v>
      </c>
      <c r="E821">
        <v>-20.950719740404399</v>
      </c>
      <c r="F821">
        <v>0</v>
      </c>
      <c r="G821">
        <v>166.5</v>
      </c>
      <c r="H821">
        <v>361.82</v>
      </c>
      <c r="I821">
        <v>-10.4139874228933</v>
      </c>
      <c r="J821">
        <v>-13.3153479269389</v>
      </c>
      <c r="K821">
        <v>1055</v>
      </c>
      <c r="L821">
        <v>1149</v>
      </c>
      <c r="M821">
        <v>-0.17543275282509599</v>
      </c>
      <c r="N821">
        <v>-0.37620668144014802</v>
      </c>
      <c r="O821">
        <v>-0.17543275282509599</v>
      </c>
    </row>
    <row r="822" spans="1:15" x14ac:dyDescent="0.45">
      <c r="A822">
        <v>2018</v>
      </c>
      <c r="B822" t="s">
        <v>26</v>
      </c>
      <c r="C822" t="str">
        <f>_xlfn.CONCAT(B822,A822)</f>
        <v>Buffalo2018</v>
      </c>
      <c r="D822">
        <v>81.31</v>
      </c>
      <c r="E822">
        <v>0.49340580389816902</v>
      </c>
      <c r="F822">
        <v>0</v>
      </c>
      <c r="G822">
        <v>313.8</v>
      </c>
      <c r="H822">
        <v>294.08</v>
      </c>
      <c r="I822">
        <v>-3.12882020980883</v>
      </c>
      <c r="J822">
        <v>-6.3717615846701499</v>
      </c>
      <c r="K822">
        <v>1466</v>
      </c>
      <c r="L822">
        <v>1308</v>
      </c>
      <c r="M822">
        <v>-1.0194908310121999</v>
      </c>
      <c r="N822">
        <v>-0.37620668144014802</v>
      </c>
      <c r="O822">
        <v>-1.0194908310121999</v>
      </c>
    </row>
    <row r="823" spans="1:15" x14ac:dyDescent="0.45">
      <c r="A823">
        <v>2018</v>
      </c>
      <c r="B823" t="s">
        <v>27</v>
      </c>
      <c r="C823" t="str">
        <f>_xlfn.CONCAT(B823,A823)</f>
        <v>BYU2018</v>
      </c>
      <c r="D823">
        <v>160.52000000000001</v>
      </c>
      <c r="E823">
        <v>3.23929559980626</v>
      </c>
      <c r="F823">
        <v>0</v>
      </c>
      <c r="G823">
        <v>220</v>
      </c>
      <c r="H823">
        <v>574.09</v>
      </c>
      <c r="I823">
        <v>-7.7224406878255598</v>
      </c>
      <c r="J823">
        <v>-6.5351400868411798</v>
      </c>
      <c r="K823">
        <v>1580</v>
      </c>
      <c r="L823">
        <v>1342</v>
      </c>
      <c r="M823">
        <v>4.6482389223778502E-2</v>
      </c>
      <c r="N823">
        <v>-0.37620668144014802</v>
      </c>
      <c r="O823">
        <v>4.6482389223778502E-2</v>
      </c>
    </row>
    <row r="824" spans="1:15" x14ac:dyDescent="0.45">
      <c r="A824">
        <v>2018</v>
      </c>
      <c r="B824" t="s">
        <v>28</v>
      </c>
      <c r="C824" t="str">
        <f>_xlfn.CONCAT(B824,A824)</f>
        <v>California2018</v>
      </c>
      <c r="D824">
        <v>197.41</v>
      </c>
      <c r="E824">
        <v>0.30944212116296799</v>
      </c>
      <c r="F824">
        <v>0</v>
      </c>
      <c r="G824">
        <v>293.5</v>
      </c>
      <c r="H824">
        <v>603.05999999999995</v>
      </c>
      <c r="I824">
        <v>1.4180571946184199</v>
      </c>
      <c r="K824">
        <v>1532</v>
      </c>
      <c r="L824">
        <v>1584</v>
      </c>
      <c r="M824">
        <v>0.542931727621775</v>
      </c>
      <c r="N824">
        <v>-0.37620668144014802</v>
      </c>
      <c r="O824">
        <v>0.542931727621775</v>
      </c>
    </row>
    <row r="825" spans="1:15" x14ac:dyDescent="0.45">
      <c r="A825">
        <v>2018</v>
      </c>
      <c r="B825" t="s">
        <v>29</v>
      </c>
      <c r="C825" t="str">
        <f>_xlfn.CONCAT(B825,A825)</f>
        <v>Central Michigan2018</v>
      </c>
      <c r="D825">
        <v>111.22</v>
      </c>
      <c r="E825">
        <v>-18.946332522748001</v>
      </c>
      <c r="F825">
        <v>0</v>
      </c>
      <c r="G825">
        <v>61.5</v>
      </c>
      <c r="H825">
        <v>387.2</v>
      </c>
      <c r="I825">
        <v>-4.0524767524268901</v>
      </c>
      <c r="K825">
        <v>1105</v>
      </c>
      <c r="L825">
        <v>1386</v>
      </c>
      <c r="M825">
        <v>-0.61697525195326897</v>
      </c>
      <c r="N825">
        <v>-0.37620668144014802</v>
      </c>
      <c r="O825">
        <v>-0.61697525195326897</v>
      </c>
    </row>
    <row r="826" spans="1:15" x14ac:dyDescent="0.45">
      <c r="A826">
        <v>2018</v>
      </c>
      <c r="B826" t="s">
        <v>30</v>
      </c>
      <c r="C826" t="str">
        <f>_xlfn.CONCAT(B826,A826)</f>
        <v>Charlotte2018</v>
      </c>
      <c r="D826">
        <v>120.43</v>
      </c>
      <c r="E826">
        <v>-12.1731256401174</v>
      </c>
      <c r="F826">
        <v>0</v>
      </c>
      <c r="G826">
        <v>42</v>
      </c>
      <c r="H826">
        <v>283.01</v>
      </c>
      <c r="I826">
        <v>-18.5680427648565</v>
      </c>
      <c r="J826">
        <v>-20.504002022464199</v>
      </c>
      <c r="K826">
        <v>1191</v>
      </c>
      <c r="L826">
        <v>954</v>
      </c>
      <c r="M826">
        <v>-0.49303113683682598</v>
      </c>
      <c r="N826">
        <v>-0.37620668144014802</v>
      </c>
      <c r="O826">
        <v>-0.49303113683682598</v>
      </c>
    </row>
    <row r="827" spans="1:15" x14ac:dyDescent="0.45">
      <c r="A827">
        <v>2018</v>
      </c>
      <c r="B827" t="s">
        <v>31</v>
      </c>
      <c r="C827" t="str">
        <f>_xlfn.CONCAT(B827,A827)</f>
        <v>Cincinnati2018</v>
      </c>
      <c r="D827">
        <v>192.64</v>
      </c>
      <c r="E827">
        <v>7.3400852212548804</v>
      </c>
      <c r="F827">
        <v>0</v>
      </c>
      <c r="G827">
        <v>220.2</v>
      </c>
      <c r="H827">
        <v>500.95</v>
      </c>
      <c r="I827">
        <v>-9.1850612657910595</v>
      </c>
      <c r="J827">
        <v>-10.0477778835183</v>
      </c>
      <c r="K827">
        <v>1687</v>
      </c>
      <c r="L827">
        <v>1184</v>
      </c>
      <c r="M827">
        <v>0.47873917288720103</v>
      </c>
      <c r="N827">
        <v>-0.37620668144014802</v>
      </c>
      <c r="O827">
        <v>0.47873917288720103</v>
      </c>
    </row>
    <row r="828" spans="1:15" x14ac:dyDescent="0.45">
      <c r="A828">
        <v>2018</v>
      </c>
      <c r="B828" t="s">
        <v>32</v>
      </c>
      <c r="C828" t="str">
        <f>_xlfn.CONCAT(B828,A828)</f>
        <v>Clemson2018</v>
      </c>
      <c r="D828">
        <v>283.67</v>
      </c>
      <c r="E828">
        <v>32.705995929974399</v>
      </c>
      <c r="F828">
        <v>0</v>
      </c>
      <c r="G828">
        <v>360.2</v>
      </c>
      <c r="H828">
        <v>853.65</v>
      </c>
      <c r="I828">
        <v>18.915442798933999</v>
      </c>
      <c r="J828">
        <v>19.768798762694601</v>
      </c>
      <c r="K828">
        <v>2388</v>
      </c>
      <c r="L828">
        <v>2111</v>
      </c>
      <c r="M828">
        <v>1.7037807363019399</v>
      </c>
      <c r="N828">
        <v>-0.37620668144014802</v>
      </c>
      <c r="O828">
        <v>1.7037807363019399</v>
      </c>
    </row>
    <row r="829" spans="1:15" x14ac:dyDescent="0.45">
      <c r="A829">
        <v>2018</v>
      </c>
      <c r="B829" t="s">
        <v>33</v>
      </c>
      <c r="C829" t="str">
        <f>_xlfn.CONCAT(B829,A829)</f>
        <v>Coastal Carolina2018</v>
      </c>
      <c r="D829">
        <v>120.13</v>
      </c>
      <c r="E829">
        <v>-15.8533270971039</v>
      </c>
      <c r="F829">
        <v>0</v>
      </c>
      <c r="G829">
        <v>91</v>
      </c>
      <c r="H829">
        <v>119.43</v>
      </c>
      <c r="I829">
        <v>-12.6659344172642</v>
      </c>
      <c r="K829">
        <v>1134</v>
      </c>
      <c r="L829">
        <v>1223</v>
      </c>
      <c r="M829">
        <v>-0.49706840443019601</v>
      </c>
      <c r="N829">
        <v>-0.37620668144014802</v>
      </c>
      <c r="O829">
        <v>-0.49706840443019601</v>
      </c>
    </row>
    <row r="830" spans="1:15" x14ac:dyDescent="0.45">
      <c r="A830">
        <v>2018</v>
      </c>
      <c r="B830" t="s">
        <v>34</v>
      </c>
      <c r="C830" t="str">
        <f>_xlfn.CONCAT(B830,A830)</f>
        <v>Colorado2018</v>
      </c>
      <c r="D830">
        <v>187.11</v>
      </c>
      <c r="E830">
        <v>-2.4075698001640302</v>
      </c>
      <c r="F830">
        <v>0</v>
      </c>
      <c r="G830">
        <v>203.9</v>
      </c>
      <c r="H830">
        <v>568.59</v>
      </c>
      <c r="I830">
        <v>-2.0285301659817598</v>
      </c>
      <c r="J830">
        <v>-0.40844625542757401</v>
      </c>
      <c r="K830">
        <v>1424</v>
      </c>
      <c r="L830">
        <v>1492</v>
      </c>
      <c r="M830">
        <v>0.40431887358275798</v>
      </c>
      <c r="N830">
        <v>-0.37620668144014802</v>
      </c>
      <c r="O830">
        <v>0.40431887358275798</v>
      </c>
    </row>
    <row r="831" spans="1:15" x14ac:dyDescent="0.45">
      <c r="A831">
        <v>2018</v>
      </c>
      <c r="B831" t="s">
        <v>35</v>
      </c>
      <c r="C831" t="str">
        <f>_xlfn.CONCAT(B831,A831)</f>
        <v>Colorado State2018</v>
      </c>
      <c r="D831">
        <v>152.79</v>
      </c>
      <c r="E831">
        <v>-14.8908711044675</v>
      </c>
      <c r="F831">
        <v>0</v>
      </c>
      <c r="G831">
        <v>115.8</v>
      </c>
      <c r="H831">
        <v>441.98</v>
      </c>
      <c r="I831">
        <v>-1.8726976730553799</v>
      </c>
      <c r="J831">
        <v>-1.9605420260523501</v>
      </c>
      <c r="K831">
        <v>1211</v>
      </c>
      <c r="L831">
        <v>1543</v>
      </c>
      <c r="M831">
        <v>-5.7544539098707999E-2</v>
      </c>
      <c r="N831">
        <v>-0.37620668144014802</v>
      </c>
      <c r="O831">
        <v>-5.7544539098707999E-2</v>
      </c>
    </row>
    <row r="832" spans="1:15" x14ac:dyDescent="0.45">
      <c r="A832">
        <v>2018</v>
      </c>
      <c r="B832" t="s">
        <v>36</v>
      </c>
      <c r="C832" t="str">
        <f>_xlfn.CONCAT(B832,A832)</f>
        <v>Connecticut2018</v>
      </c>
      <c r="D832">
        <v>125.87</v>
      </c>
      <c r="E832">
        <v>-27.9048187371084</v>
      </c>
      <c r="F832">
        <v>0</v>
      </c>
      <c r="G832">
        <v>168.2</v>
      </c>
      <c r="H832">
        <v>420.17</v>
      </c>
      <c r="I832">
        <v>-9.8719853807951203</v>
      </c>
      <c r="K832">
        <v>837</v>
      </c>
      <c r="L832">
        <v>1111</v>
      </c>
      <c r="M832">
        <v>-0.41982201781039402</v>
      </c>
      <c r="N832">
        <v>-0.37620668144014802</v>
      </c>
      <c r="O832">
        <v>-0.41982201781039402</v>
      </c>
    </row>
    <row r="833" spans="1:15" x14ac:dyDescent="0.45">
      <c r="A833">
        <v>2018</v>
      </c>
      <c r="B833" t="s">
        <v>37</v>
      </c>
      <c r="C833" t="str">
        <f>_xlfn.CONCAT(B833,A833)</f>
        <v>Duke2018</v>
      </c>
      <c r="D833">
        <v>176.85</v>
      </c>
      <c r="E833">
        <v>6.3628086523886402</v>
      </c>
      <c r="F833">
        <v>0</v>
      </c>
      <c r="G833">
        <v>224.9</v>
      </c>
      <c r="H833">
        <v>627.62</v>
      </c>
      <c r="I833">
        <v>6.0901917762725404</v>
      </c>
      <c r="J833">
        <v>5.3914905716439696</v>
      </c>
      <c r="K833">
        <v>1539</v>
      </c>
      <c r="L833">
        <v>1641</v>
      </c>
      <c r="M833">
        <v>0.26624432188952202</v>
      </c>
      <c r="N833">
        <v>-0.37620668144014802</v>
      </c>
      <c r="O833">
        <v>0.26624432188952202</v>
      </c>
    </row>
    <row r="834" spans="1:15" x14ac:dyDescent="0.45">
      <c r="A834">
        <v>2018</v>
      </c>
      <c r="B834" t="s">
        <v>38</v>
      </c>
      <c r="C834" t="str">
        <f>_xlfn.CONCAT(B834,A834)</f>
        <v>East Carolina2018</v>
      </c>
      <c r="D834">
        <v>147.43</v>
      </c>
      <c r="E834">
        <v>-15.7031128967639</v>
      </c>
      <c r="F834">
        <v>0</v>
      </c>
      <c r="G834">
        <v>99.1</v>
      </c>
      <c r="H834">
        <v>471.1</v>
      </c>
      <c r="I834">
        <v>-10.794643897003599</v>
      </c>
      <c r="K834">
        <v>1075</v>
      </c>
      <c r="L834">
        <v>1123</v>
      </c>
      <c r="M834">
        <v>-0.129677053433575</v>
      </c>
      <c r="N834">
        <v>-0.37620668144014802</v>
      </c>
      <c r="O834">
        <v>-0.129677053433575</v>
      </c>
    </row>
    <row r="835" spans="1:15" x14ac:dyDescent="0.45">
      <c r="A835">
        <v>2018</v>
      </c>
      <c r="B835" t="s">
        <v>39</v>
      </c>
      <c r="C835" t="str">
        <f>_xlfn.CONCAT(B835,A835)</f>
        <v>Eastern Michigan2018</v>
      </c>
      <c r="D835">
        <v>121.54</v>
      </c>
      <c r="E835">
        <v>-3.3901332687650201</v>
      </c>
      <c r="F835">
        <v>0</v>
      </c>
      <c r="G835">
        <v>49.3</v>
      </c>
      <c r="H835">
        <v>292.11</v>
      </c>
      <c r="I835">
        <v>-3.0823738536124399</v>
      </c>
      <c r="K835">
        <v>1449</v>
      </c>
      <c r="L835">
        <v>1398</v>
      </c>
      <c r="M835">
        <v>-0.478093246741359</v>
      </c>
      <c r="N835">
        <v>-0.37620668144014802</v>
      </c>
      <c r="O835">
        <v>-0.478093246741359</v>
      </c>
    </row>
    <row r="836" spans="1:15" x14ac:dyDescent="0.45">
      <c r="A836">
        <v>2018</v>
      </c>
      <c r="B836" t="s">
        <v>40</v>
      </c>
      <c r="C836" t="str">
        <f>_xlfn.CONCAT(B836,A836)</f>
        <v>Florida2018</v>
      </c>
      <c r="D836">
        <v>259.56</v>
      </c>
      <c r="E836">
        <v>19.2588532505304</v>
      </c>
      <c r="F836">
        <v>0</v>
      </c>
      <c r="G836">
        <v>174.1</v>
      </c>
      <c r="H836">
        <v>793.83</v>
      </c>
      <c r="I836">
        <v>-0.65323099992435796</v>
      </c>
      <c r="J836">
        <v>2.9408130390785301</v>
      </c>
      <c r="K836">
        <v>1775</v>
      </c>
      <c r="L836">
        <v>1546</v>
      </c>
      <c r="M836">
        <v>1.3793189973814799</v>
      </c>
      <c r="N836">
        <v>-0.37620668144014802</v>
      </c>
      <c r="O836">
        <v>1.3793189973814799</v>
      </c>
    </row>
    <row r="837" spans="1:15" x14ac:dyDescent="0.45">
      <c r="A837">
        <v>2018</v>
      </c>
      <c r="B837" t="s">
        <v>41</v>
      </c>
      <c r="C837" t="str">
        <f>_xlfn.CONCAT(B837,A837)</f>
        <v>Florida Atlantic2018</v>
      </c>
      <c r="D837">
        <v>163.9</v>
      </c>
      <c r="E837">
        <v>-4.0333475052199299</v>
      </c>
      <c r="F837">
        <v>0</v>
      </c>
      <c r="G837">
        <v>255.6</v>
      </c>
      <c r="H837">
        <v>470.88</v>
      </c>
      <c r="I837">
        <v>6.9683169415889701</v>
      </c>
      <c r="K837">
        <v>1530</v>
      </c>
      <c r="L837">
        <v>1713</v>
      </c>
      <c r="M837">
        <v>9.1968937442407597E-2</v>
      </c>
      <c r="N837">
        <v>-0.37620668144014802</v>
      </c>
      <c r="O837">
        <v>9.1968937442407597E-2</v>
      </c>
    </row>
    <row r="838" spans="1:15" x14ac:dyDescent="0.45">
      <c r="A838">
        <v>2018</v>
      </c>
      <c r="B838" t="s">
        <v>42</v>
      </c>
      <c r="C838" t="str">
        <f>_xlfn.CONCAT(B838,A838)</f>
        <v>Florida International2018</v>
      </c>
      <c r="D838">
        <v>173.58</v>
      </c>
      <c r="E838">
        <v>-3.4190568458685302</v>
      </c>
      <c r="F838">
        <v>0</v>
      </c>
      <c r="G838">
        <v>87.9</v>
      </c>
      <c r="H838">
        <v>334.18</v>
      </c>
      <c r="I838">
        <v>-7.9783373376093802</v>
      </c>
      <c r="K838">
        <v>1457</v>
      </c>
      <c r="L838">
        <v>1315</v>
      </c>
      <c r="M838">
        <v>0.22223810512179501</v>
      </c>
      <c r="N838">
        <v>-0.37620668144014802</v>
      </c>
      <c r="O838">
        <v>0.22223810512179501</v>
      </c>
    </row>
    <row r="839" spans="1:15" x14ac:dyDescent="0.45">
      <c r="A839">
        <v>2018</v>
      </c>
      <c r="B839" t="s">
        <v>43</v>
      </c>
      <c r="C839" t="str">
        <f>_xlfn.CONCAT(B839,A839)</f>
        <v>Florida State2018</v>
      </c>
      <c r="D839">
        <v>265.42</v>
      </c>
      <c r="E839">
        <v>-2.80733525166506</v>
      </c>
      <c r="F839">
        <v>0</v>
      </c>
      <c r="G839">
        <v>179.3</v>
      </c>
      <c r="H839">
        <v>924.97</v>
      </c>
      <c r="I839">
        <v>7.3608190232459698</v>
      </c>
      <c r="K839">
        <v>1413</v>
      </c>
      <c r="L839">
        <v>1722</v>
      </c>
      <c r="M839">
        <v>1.4581802910386299</v>
      </c>
      <c r="N839">
        <v>-0.37620668144014802</v>
      </c>
      <c r="O839">
        <v>1.4581802910386299</v>
      </c>
    </row>
    <row r="840" spans="1:15" x14ac:dyDescent="0.45">
      <c r="A840">
        <v>2018</v>
      </c>
      <c r="B840" t="s">
        <v>44</v>
      </c>
      <c r="C840" t="str">
        <f>_xlfn.CONCAT(B840,A840)</f>
        <v>Fresno State2018</v>
      </c>
      <c r="D840">
        <v>141.72999999999999</v>
      </c>
      <c r="E840">
        <v>12.7978845268557</v>
      </c>
      <c r="F840">
        <v>0</v>
      </c>
      <c r="G840">
        <v>343.7</v>
      </c>
      <c r="H840">
        <v>374.63</v>
      </c>
      <c r="I840">
        <v>2.4223132396870701</v>
      </c>
      <c r="J840">
        <v>0.89858176194066297</v>
      </c>
      <c r="K840">
        <v>1793</v>
      </c>
      <c r="L840">
        <v>1529</v>
      </c>
      <c r="M840">
        <v>-0.20638513770759501</v>
      </c>
      <c r="N840">
        <v>-0.37620668144014802</v>
      </c>
      <c r="O840">
        <v>-0.20638513770759501</v>
      </c>
    </row>
    <row r="841" spans="1:15" x14ac:dyDescent="0.45">
      <c r="A841">
        <v>2018</v>
      </c>
      <c r="B841" t="s">
        <v>45</v>
      </c>
      <c r="C841" t="str">
        <f>_xlfn.CONCAT(B841,A841)</f>
        <v>Georgia2018</v>
      </c>
      <c r="D841">
        <v>323.31</v>
      </c>
      <c r="E841">
        <v>26.270665261413601</v>
      </c>
      <c r="F841">
        <v>0</v>
      </c>
      <c r="G841">
        <v>332.9</v>
      </c>
      <c r="H841">
        <v>930.34</v>
      </c>
      <c r="I841">
        <v>19.722360241094201</v>
      </c>
      <c r="J841">
        <v>20.504002022464199</v>
      </c>
      <c r="K841">
        <v>2006</v>
      </c>
      <c r="L841">
        <v>2054</v>
      </c>
      <c r="M841">
        <v>2.2372383609724902</v>
      </c>
      <c r="N841">
        <v>-0.37620668144014802</v>
      </c>
      <c r="O841">
        <v>2.2372383609724902</v>
      </c>
    </row>
    <row r="842" spans="1:15" x14ac:dyDescent="0.45">
      <c r="A842">
        <v>2018</v>
      </c>
      <c r="B842" t="s">
        <v>46</v>
      </c>
      <c r="C842" t="str">
        <f>_xlfn.CONCAT(B842,A842)</f>
        <v>Georgia Southern2018</v>
      </c>
      <c r="D842">
        <v>146.63999999999999</v>
      </c>
      <c r="E842">
        <v>-0.40563280357505099</v>
      </c>
      <c r="F842">
        <v>0</v>
      </c>
      <c r="G842">
        <v>97.5</v>
      </c>
      <c r="H842">
        <v>365.57</v>
      </c>
      <c r="I842">
        <v>-12.688879584539499</v>
      </c>
      <c r="K842">
        <v>1478</v>
      </c>
      <c r="L842">
        <v>1296</v>
      </c>
      <c r="M842">
        <v>-0.14030852476278199</v>
      </c>
      <c r="N842">
        <v>-0.37620668144014802</v>
      </c>
      <c r="O842">
        <v>-0.14030852476278199</v>
      </c>
    </row>
    <row r="843" spans="1:15" x14ac:dyDescent="0.45">
      <c r="A843">
        <v>2018</v>
      </c>
      <c r="B843" t="s">
        <v>47</v>
      </c>
      <c r="C843" t="str">
        <f>_xlfn.CONCAT(B843,A843)</f>
        <v>Georgia State2018</v>
      </c>
      <c r="D843">
        <v>140.44999999999999</v>
      </c>
      <c r="E843">
        <v>-19.418000185279698</v>
      </c>
      <c r="F843">
        <v>0</v>
      </c>
      <c r="G843">
        <v>150.30000000000001</v>
      </c>
      <c r="H843">
        <v>364.16</v>
      </c>
      <c r="I843">
        <v>-9.1701025295282292</v>
      </c>
      <c r="J843">
        <v>-12.6618339182548</v>
      </c>
      <c r="K843">
        <v>1147</v>
      </c>
      <c r="L843">
        <v>1234</v>
      </c>
      <c r="M843">
        <v>-0.223610812772638</v>
      </c>
      <c r="N843">
        <v>-0.37620668144014802</v>
      </c>
      <c r="O843">
        <v>-0.223610812772638</v>
      </c>
    </row>
    <row r="844" spans="1:15" x14ac:dyDescent="0.45">
      <c r="A844">
        <v>2018</v>
      </c>
      <c r="B844" t="s">
        <v>48</v>
      </c>
      <c r="C844" t="str">
        <f>_xlfn.CONCAT(B844,A844)</f>
        <v>Georgia Tech2018</v>
      </c>
      <c r="D844">
        <v>196.94</v>
      </c>
      <c r="E844">
        <v>3.4304223167824701</v>
      </c>
      <c r="F844">
        <v>0</v>
      </c>
      <c r="G844">
        <v>163.19999999999999</v>
      </c>
      <c r="H844">
        <v>574.35</v>
      </c>
      <c r="I844">
        <v>6.3267640223134096</v>
      </c>
      <c r="J844">
        <v>6.20838308249912</v>
      </c>
      <c r="K844">
        <v>1606</v>
      </c>
      <c r="L844">
        <v>1586</v>
      </c>
      <c r="M844">
        <v>0.53660667505882997</v>
      </c>
      <c r="N844">
        <v>-0.37620668144014802</v>
      </c>
      <c r="O844">
        <v>0.53660667505882997</v>
      </c>
    </row>
    <row r="845" spans="1:15" x14ac:dyDescent="0.45">
      <c r="A845">
        <v>2018</v>
      </c>
      <c r="B845" t="s">
        <v>49</v>
      </c>
      <c r="C845" t="str">
        <f>_xlfn.CONCAT(B845,A845)</f>
        <v>Hawai'i2018</v>
      </c>
      <c r="D845">
        <v>138.46</v>
      </c>
      <c r="E845">
        <v>-10.1206054963731</v>
      </c>
      <c r="F845">
        <v>0</v>
      </c>
      <c r="G845">
        <v>77.3</v>
      </c>
      <c r="H845">
        <v>330.56</v>
      </c>
      <c r="I845">
        <v>-14.830315884810499</v>
      </c>
      <c r="J845">
        <v>-14.0505511867085</v>
      </c>
      <c r="K845">
        <v>1171</v>
      </c>
      <c r="L845">
        <v>1075</v>
      </c>
      <c r="M845">
        <v>-0.25039135447532201</v>
      </c>
      <c r="N845">
        <v>-0.37620668144014802</v>
      </c>
      <c r="O845">
        <v>-0.25039135447532201</v>
      </c>
    </row>
    <row r="846" spans="1:15" x14ac:dyDescent="0.45">
      <c r="A846">
        <v>2018</v>
      </c>
      <c r="B846" t="s">
        <v>50</v>
      </c>
      <c r="C846" t="str">
        <f>_xlfn.CONCAT(B846,A846)</f>
        <v>Houston2018</v>
      </c>
      <c r="D846">
        <v>166.86</v>
      </c>
      <c r="E846">
        <v>-1.0632509001847299</v>
      </c>
      <c r="F846">
        <v>0</v>
      </c>
      <c r="G846">
        <v>120.9</v>
      </c>
      <c r="H846">
        <v>558.72</v>
      </c>
      <c r="I846">
        <v>1.9756840604883199</v>
      </c>
      <c r="J846">
        <v>1.55209577062478</v>
      </c>
      <c r="K846">
        <v>1440</v>
      </c>
      <c r="L846">
        <v>1610</v>
      </c>
      <c r="M846">
        <v>0.13180331103032</v>
      </c>
      <c r="N846">
        <v>-0.37620668144014802</v>
      </c>
      <c r="O846">
        <v>0.13180331103032</v>
      </c>
    </row>
    <row r="847" spans="1:15" x14ac:dyDescent="0.45">
      <c r="A847">
        <v>2018</v>
      </c>
      <c r="B847" t="s">
        <v>51</v>
      </c>
      <c r="C847" t="str">
        <f>_xlfn.CONCAT(B847,A847)</f>
        <v>Illinois2018</v>
      </c>
      <c r="D847">
        <v>185.83</v>
      </c>
      <c r="E847">
        <v>-10.5213327355491</v>
      </c>
      <c r="F847">
        <v>0</v>
      </c>
      <c r="G847">
        <v>104</v>
      </c>
      <c r="H847">
        <v>538.83000000000004</v>
      </c>
      <c r="I847">
        <v>-8.3105793915030297</v>
      </c>
      <c r="J847">
        <v>-10.0477778835183</v>
      </c>
      <c r="K847">
        <v>1144</v>
      </c>
      <c r="L847">
        <v>1208</v>
      </c>
      <c r="M847">
        <v>0.38709319851771501</v>
      </c>
      <c r="N847">
        <v>-0.37620668144014802</v>
      </c>
      <c r="O847">
        <v>0.38709319851771501</v>
      </c>
    </row>
    <row r="848" spans="1:15" x14ac:dyDescent="0.45">
      <c r="A848">
        <v>2018</v>
      </c>
      <c r="B848" t="s">
        <v>52</v>
      </c>
      <c r="C848" t="str">
        <f>_xlfn.CONCAT(B848,A848)</f>
        <v>Indiana2018</v>
      </c>
      <c r="D848">
        <v>190.77</v>
      </c>
      <c r="E848">
        <v>1.54505355943428</v>
      </c>
      <c r="F848">
        <v>0</v>
      </c>
      <c r="G848">
        <v>94.9</v>
      </c>
      <c r="H848">
        <v>547.91999999999996</v>
      </c>
      <c r="I848">
        <v>4.3738175332899001</v>
      </c>
      <c r="J848">
        <v>3.0225022901640499</v>
      </c>
      <c r="K848">
        <v>1513</v>
      </c>
      <c r="L848">
        <v>1588</v>
      </c>
      <c r="M848">
        <v>0.45357353822186502</v>
      </c>
      <c r="N848">
        <v>-0.37620668144014802</v>
      </c>
      <c r="O848">
        <v>0.45357353822186502</v>
      </c>
    </row>
    <row r="849" spans="1:15" x14ac:dyDescent="0.45">
      <c r="A849">
        <v>2018</v>
      </c>
      <c r="B849" t="s">
        <v>53</v>
      </c>
      <c r="C849" t="str">
        <f>_xlfn.CONCAT(B849,A849)</f>
        <v>Iowa2018</v>
      </c>
      <c r="D849">
        <v>203.34</v>
      </c>
      <c r="E849">
        <v>15.3671837226169</v>
      </c>
      <c r="F849">
        <v>0</v>
      </c>
      <c r="G849">
        <v>252.9</v>
      </c>
      <c r="H849">
        <v>592.95000000000005</v>
      </c>
      <c r="I849">
        <v>11.8814639513703</v>
      </c>
      <c r="J849">
        <v>9.4759531259197107</v>
      </c>
      <c r="K849">
        <v>1938</v>
      </c>
      <c r="L849">
        <v>1818</v>
      </c>
      <c r="M849">
        <v>0.62273505038404497</v>
      </c>
      <c r="N849">
        <v>-0.37620668144014802</v>
      </c>
      <c r="O849">
        <v>0.62273505038404497</v>
      </c>
    </row>
    <row r="850" spans="1:15" x14ac:dyDescent="0.45">
      <c r="A850">
        <v>2018</v>
      </c>
      <c r="B850" t="s">
        <v>54</v>
      </c>
      <c r="C850" t="str">
        <f>_xlfn.CONCAT(B850,A850)</f>
        <v>Iowa State2018</v>
      </c>
      <c r="D850">
        <v>185.19</v>
      </c>
      <c r="E850">
        <v>11.352222118127999</v>
      </c>
      <c r="F850">
        <v>0</v>
      </c>
      <c r="G850">
        <v>248.9</v>
      </c>
      <c r="H850">
        <v>559.34</v>
      </c>
      <c r="I850">
        <v>10.423871020521</v>
      </c>
      <c r="J850">
        <v>8.1689251085514805</v>
      </c>
      <c r="K850">
        <v>1704</v>
      </c>
      <c r="L850">
        <v>1717</v>
      </c>
      <c r="M850">
        <v>0.378480360985193</v>
      </c>
      <c r="N850">
        <v>-0.37620668144014802</v>
      </c>
      <c r="O850">
        <v>0.378480360985193</v>
      </c>
    </row>
    <row r="851" spans="1:15" x14ac:dyDescent="0.45">
      <c r="A851">
        <v>2018</v>
      </c>
      <c r="B851" t="s">
        <v>156</v>
      </c>
      <c r="C851" t="str">
        <f>_xlfn.CONCAT(B851,A851)</f>
        <v>Jacksonville State2018</v>
      </c>
      <c r="D851">
        <v>72.900000000000006</v>
      </c>
      <c r="F851">
        <v>0</v>
      </c>
      <c r="M851">
        <v>-1.1326688992129901</v>
      </c>
      <c r="N851">
        <v>-0.37620668144014802</v>
      </c>
      <c r="O851">
        <v>-1.1326688992129901</v>
      </c>
    </row>
    <row r="852" spans="1:15" x14ac:dyDescent="0.45">
      <c r="A852">
        <v>2018</v>
      </c>
      <c r="B852" t="s">
        <v>55</v>
      </c>
      <c r="C852" t="str">
        <f>_xlfn.CONCAT(B852,A852)</f>
        <v>James Madison2018</v>
      </c>
      <c r="D852">
        <v>26.73</v>
      </c>
      <c r="F852">
        <v>0</v>
      </c>
      <c r="H852">
        <v>179.5</v>
      </c>
      <c r="M852">
        <v>-1.7540043818325499</v>
      </c>
      <c r="N852">
        <v>-0.37620668144014802</v>
      </c>
      <c r="O852">
        <v>-1.7540043818325499</v>
      </c>
    </row>
    <row r="853" spans="1:15" x14ac:dyDescent="0.45">
      <c r="A853">
        <v>2018</v>
      </c>
      <c r="B853" t="s">
        <v>56</v>
      </c>
      <c r="C853" t="str">
        <f>_xlfn.CONCAT(B853,A853)</f>
        <v>Kansas2018</v>
      </c>
      <c r="D853">
        <v>178.59</v>
      </c>
      <c r="E853">
        <v>-1.2133989396784099</v>
      </c>
      <c r="F853">
        <v>0</v>
      </c>
      <c r="G853">
        <v>146.30000000000001</v>
      </c>
      <c r="H853">
        <v>512.24</v>
      </c>
      <c r="I853">
        <v>-12.682793592330601</v>
      </c>
      <c r="J853">
        <v>-13.560415680195501</v>
      </c>
      <c r="K853">
        <v>1325</v>
      </c>
      <c r="L853">
        <v>987</v>
      </c>
      <c r="M853">
        <v>0.28966047393106498</v>
      </c>
      <c r="N853">
        <v>-0.37620668144014802</v>
      </c>
      <c r="O853">
        <v>0.28966047393106498</v>
      </c>
    </row>
    <row r="854" spans="1:15" x14ac:dyDescent="0.45">
      <c r="A854">
        <v>2018</v>
      </c>
      <c r="B854" t="s">
        <v>57</v>
      </c>
      <c r="C854" t="str">
        <f>_xlfn.CONCAT(B854,A854)</f>
        <v>Kansas State2018</v>
      </c>
      <c r="D854">
        <v>175.65</v>
      </c>
      <c r="E854">
        <v>3.90194431893174</v>
      </c>
      <c r="F854">
        <v>0</v>
      </c>
      <c r="G854">
        <v>180.2</v>
      </c>
      <c r="H854">
        <v>517.85</v>
      </c>
      <c r="I854">
        <v>5.3092047411532297</v>
      </c>
      <c r="J854">
        <v>7.2703433466108196</v>
      </c>
      <c r="K854">
        <v>1593</v>
      </c>
      <c r="L854">
        <v>1694</v>
      </c>
      <c r="M854">
        <v>0.250095251516045</v>
      </c>
      <c r="N854">
        <v>-0.37620668144014802</v>
      </c>
      <c r="O854">
        <v>0.250095251516045</v>
      </c>
    </row>
    <row r="855" spans="1:15" x14ac:dyDescent="0.45">
      <c r="A855">
        <v>2018</v>
      </c>
      <c r="B855" t="s">
        <v>158</v>
      </c>
      <c r="C855" t="str">
        <f>_xlfn.CONCAT(B855,A855)</f>
        <v>Kennesaw State2018</v>
      </c>
      <c r="D855">
        <v>52.74</v>
      </c>
      <c r="F855">
        <v>0</v>
      </c>
      <c r="H855">
        <v>70.97</v>
      </c>
      <c r="M855">
        <v>-1.40397328148742</v>
      </c>
      <c r="N855">
        <v>-0.37620668144014802</v>
      </c>
      <c r="O855">
        <v>-1.40397328148742</v>
      </c>
    </row>
    <row r="856" spans="1:15" x14ac:dyDescent="0.45">
      <c r="A856">
        <v>2018</v>
      </c>
      <c r="B856" t="s">
        <v>58</v>
      </c>
      <c r="C856" t="str">
        <f>_xlfn.CONCAT(B856,A856)</f>
        <v>Kent State2018</v>
      </c>
      <c r="D856">
        <v>127.72</v>
      </c>
      <c r="E856">
        <v>-19.394991840882199</v>
      </c>
      <c r="F856">
        <v>0</v>
      </c>
      <c r="G856">
        <v>59.6</v>
      </c>
      <c r="H856">
        <v>288.56</v>
      </c>
      <c r="I856">
        <v>-16.5637516589555</v>
      </c>
      <c r="J856">
        <v>-18.8702170007539</v>
      </c>
      <c r="K856">
        <v>997</v>
      </c>
      <c r="L856">
        <v>944</v>
      </c>
      <c r="M856">
        <v>-0.39492553431794902</v>
      </c>
      <c r="N856">
        <v>-0.37620668144014802</v>
      </c>
      <c r="O856">
        <v>-0.39492553431794902</v>
      </c>
    </row>
    <row r="857" spans="1:15" x14ac:dyDescent="0.45">
      <c r="A857">
        <v>2018</v>
      </c>
      <c r="B857" t="s">
        <v>59</v>
      </c>
      <c r="C857" t="str">
        <f>_xlfn.CONCAT(B857,A857)</f>
        <v>Kentucky2018</v>
      </c>
      <c r="D857">
        <v>206.91</v>
      </c>
      <c r="E857">
        <v>14.6950441413547</v>
      </c>
      <c r="F857">
        <v>0</v>
      </c>
      <c r="G857">
        <v>108.9</v>
      </c>
      <c r="H857">
        <v>671.45</v>
      </c>
      <c r="I857">
        <v>0.40137396042790502</v>
      </c>
      <c r="J857">
        <v>1.1436495151972099</v>
      </c>
      <c r="K857">
        <v>1672</v>
      </c>
      <c r="L857">
        <v>1430</v>
      </c>
      <c r="M857">
        <v>0.67077853474514104</v>
      </c>
      <c r="N857">
        <v>-0.37620668144014802</v>
      </c>
      <c r="O857">
        <v>0.67077853474514104</v>
      </c>
    </row>
    <row r="858" spans="1:15" x14ac:dyDescent="0.45">
      <c r="A858">
        <v>2018</v>
      </c>
      <c r="B858" t="s">
        <v>60</v>
      </c>
      <c r="C858" t="str">
        <f>_xlfn.CONCAT(B858,A858)</f>
        <v>Liberty2018</v>
      </c>
      <c r="D858">
        <v>80.33</v>
      </c>
      <c r="E858">
        <v>-10.263824287899601</v>
      </c>
      <c r="F858">
        <v>0</v>
      </c>
      <c r="H858">
        <v>19.850000000000001</v>
      </c>
      <c r="K858">
        <v>1216</v>
      </c>
      <c r="M858">
        <v>-1.0326792384838801</v>
      </c>
      <c r="N858">
        <v>-0.37620668144014802</v>
      </c>
      <c r="O858">
        <v>-1.0326792384838801</v>
      </c>
    </row>
    <row r="859" spans="1:15" x14ac:dyDescent="0.45">
      <c r="A859">
        <v>2018</v>
      </c>
      <c r="B859" t="s">
        <v>61</v>
      </c>
      <c r="C859" t="str">
        <f>_xlfn.CONCAT(B859,A859)</f>
        <v>Louisiana2018</v>
      </c>
      <c r="D859">
        <v>124.91</v>
      </c>
      <c r="E859">
        <v>-7.4310723200463897</v>
      </c>
      <c r="F859">
        <v>0</v>
      </c>
      <c r="G859">
        <v>220.4</v>
      </c>
      <c r="H859">
        <v>329.24</v>
      </c>
      <c r="I859">
        <v>-14.603746140629401</v>
      </c>
      <c r="J859">
        <v>-14.4589974421361</v>
      </c>
      <c r="K859">
        <v>1291</v>
      </c>
      <c r="L859">
        <v>1097</v>
      </c>
      <c r="M859">
        <v>-0.43274127410917601</v>
      </c>
      <c r="N859">
        <v>-0.37620668144014802</v>
      </c>
      <c r="O859">
        <v>-0.43274127410917601</v>
      </c>
    </row>
    <row r="860" spans="1:15" x14ac:dyDescent="0.45">
      <c r="A860">
        <v>2018</v>
      </c>
      <c r="B860" t="s">
        <v>62</v>
      </c>
      <c r="C860" t="str">
        <f>_xlfn.CONCAT(B860,A860)</f>
        <v>Louisiana Monroe2018</v>
      </c>
      <c r="D860">
        <v>116.57</v>
      </c>
      <c r="E860">
        <v>-10.9141068810248</v>
      </c>
      <c r="F860">
        <v>0</v>
      </c>
      <c r="G860">
        <v>353.2</v>
      </c>
      <c r="H860">
        <v>303.95999999999998</v>
      </c>
      <c r="I860">
        <v>-9.3031379164192494</v>
      </c>
      <c r="K860">
        <v>1270</v>
      </c>
      <c r="L860">
        <v>1184</v>
      </c>
      <c r="M860">
        <v>-0.54497731320484699</v>
      </c>
      <c r="N860">
        <v>-0.37620668144014802</v>
      </c>
      <c r="O860">
        <v>-0.54497731320484699</v>
      </c>
    </row>
    <row r="861" spans="1:15" x14ac:dyDescent="0.45">
      <c r="A861">
        <v>2018</v>
      </c>
      <c r="B861" t="s">
        <v>63</v>
      </c>
      <c r="C861" t="str">
        <f>_xlfn.CONCAT(B861,A861)</f>
        <v>Louisiana Tech2018</v>
      </c>
      <c r="D861">
        <v>162.18</v>
      </c>
      <c r="E861">
        <v>-7.9363831787782804</v>
      </c>
      <c r="F861">
        <v>0</v>
      </c>
      <c r="G861">
        <v>274.5</v>
      </c>
      <c r="H861">
        <v>394.31</v>
      </c>
      <c r="I861">
        <v>-3.84764787880798</v>
      </c>
      <c r="K861">
        <v>1384</v>
      </c>
      <c r="L861">
        <v>1556</v>
      </c>
      <c r="M861">
        <v>6.8821936573756098E-2</v>
      </c>
      <c r="N861">
        <v>-0.37620668144014802</v>
      </c>
      <c r="O861">
        <v>6.8821936573756098E-2</v>
      </c>
    </row>
    <row r="862" spans="1:15" x14ac:dyDescent="0.45">
      <c r="A862">
        <v>2018</v>
      </c>
      <c r="B862" t="s">
        <v>64</v>
      </c>
      <c r="C862" t="str">
        <f>_xlfn.CONCAT(B862,A862)</f>
        <v>Louisville2018</v>
      </c>
      <c r="D862">
        <v>213.58</v>
      </c>
      <c r="E862">
        <v>-15.4485203413512</v>
      </c>
      <c r="F862">
        <v>0</v>
      </c>
      <c r="G862">
        <v>224.8</v>
      </c>
      <c r="H862">
        <v>640.98</v>
      </c>
      <c r="I862">
        <v>9.6945969266313394</v>
      </c>
      <c r="J862">
        <v>10.6196026411169</v>
      </c>
      <c r="K862">
        <v>1084</v>
      </c>
      <c r="L862">
        <v>1802</v>
      </c>
      <c r="M862">
        <v>0.76054045090438904</v>
      </c>
      <c r="N862">
        <v>-0.37620668144014802</v>
      </c>
      <c r="O862">
        <v>0.76054045090438904</v>
      </c>
    </row>
    <row r="863" spans="1:15" x14ac:dyDescent="0.45">
      <c r="A863">
        <v>2018</v>
      </c>
      <c r="B863" t="s">
        <v>65</v>
      </c>
      <c r="C863" t="str">
        <f>_xlfn.CONCAT(B863,A863)</f>
        <v>LSU2018</v>
      </c>
      <c r="D863">
        <v>254.38</v>
      </c>
      <c r="E863">
        <v>18.333272427027701</v>
      </c>
      <c r="F863">
        <v>0</v>
      </c>
      <c r="G863">
        <v>74.8</v>
      </c>
      <c r="H863">
        <v>907.1</v>
      </c>
      <c r="I863">
        <v>8.8069681925574095</v>
      </c>
      <c r="J863">
        <v>11.3548059008866</v>
      </c>
      <c r="K863">
        <v>1850</v>
      </c>
      <c r="L863">
        <v>1854</v>
      </c>
      <c r="M863">
        <v>1.3096088436026301</v>
      </c>
      <c r="N863">
        <v>-0.37620668144014802</v>
      </c>
      <c r="O863">
        <v>1.3096088436026301</v>
      </c>
    </row>
    <row r="864" spans="1:15" x14ac:dyDescent="0.45">
      <c r="A864">
        <v>2018</v>
      </c>
      <c r="B864" t="s">
        <v>66</v>
      </c>
      <c r="C864" t="str">
        <f>_xlfn.CONCAT(B864,A864)</f>
        <v>Marshall2018</v>
      </c>
      <c r="D864">
        <v>165.85</v>
      </c>
      <c r="E864">
        <v>-1.5884934853299999</v>
      </c>
      <c r="F864">
        <v>0</v>
      </c>
      <c r="G864">
        <v>161.30000000000001</v>
      </c>
      <c r="H864">
        <v>445.48</v>
      </c>
      <c r="I864">
        <v>-1.9384330933014999</v>
      </c>
      <c r="J864">
        <v>-3.6760162988481699</v>
      </c>
      <c r="K864">
        <v>1517</v>
      </c>
      <c r="L864">
        <v>1464</v>
      </c>
      <c r="M864">
        <v>0.118211176799309</v>
      </c>
      <c r="N864">
        <v>-0.37620668144014802</v>
      </c>
      <c r="O864">
        <v>0.118211176799309</v>
      </c>
    </row>
    <row r="865" spans="1:15" x14ac:dyDescent="0.45">
      <c r="A865">
        <v>2018</v>
      </c>
      <c r="B865" t="s">
        <v>67</v>
      </c>
      <c r="C865" t="str">
        <f>_xlfn.CONCAT(B865,A865)</f>
        <v>Maryland2018</v>
      </c>
      <c r="D865">
        <v>218.34</v>
      </c>
      <c r="E865">
        <v>3.9621686768613298</v>
      </c>
      <c r="F865">
        <v>0</v>
      </c>
      <c r="G865">
        <v>120.6</v>
      </c>
      <c r="H865">
        <v>696.21</v>
      </c>
      <c r="I865">
        <v>-0.61287686874785396</v>
      </c>
      <c r="J865">
        <v>-4.1661518053612498</v>
      </c>
      <c r="K865">
        <v>1452</v>
      </c>
      <c r="L865">
        <v>1203</v>
      </c>
      <c r="M865">
        <v>0.82459843005251798</v>
      </c>
      <c r="N865">
        <v>-0.37620668144014802</v>
      </c>
      <c r="O865">
        <v>0.82459843005251798</v>
      </c>
    </row>
    <row r="866" spans="1:15" x14ac:dyDescent="0.45">
      <c r="A866">
        <v>2018</v>
      </c>
      <c r="B866" t="s">
        <v>68</v>
      </c>
      <c r="C866" t="str">
        <f>_xlfn.CONCAT(B866,A866)</f>
        <v>Memphis2018</v>
      </c>
      <c r="D866">
        <v>157.28</v>
      </c>
      <c r="E866">
        <v>1.1572854267980499</v>
      </c>
      <c r="F866">
        <v>0</v>
      </c>
      <c r="G866">
        <v>268</v>
      </c>
      <c r="H866">
        <v>504.49</v>
      </c>
      <c r="I866">
        <v>7.6773279721901604</v>
      </c>
      <c r="J866">
        <v>7.2703433466108196</v>
      </c>
      <c r="K866">
        <v>1683</v>
      </c>
      <c r="L866">
        <v>1834</v>
      </c>
      <c r="M866">
        <v>2.8798992153882298E-3</v>
      </c>
      <c r="N866">
        <v>-0.37620668144014802</v>
      </c>
      <c r="O866">
        <v>2.8798992153882298E-3</v>
      </c>
    </row>
    <row r="867" spans="1:15" x14ac:dyDescent="0.45">
      <c r="A867">
        <v>2018</v>
      </c>
      <c r="B867" t="s">
        <v>69</v>
      </c>
      <c r="C867" t="str">
        <f>_xlfn.CONCAT(B867,A867)</f>
        <v>Miami2018</v>
      </c>
      <c r="D867">
        <v>280.87</v>
      </c>
      <c r="E867">
        <v>6.8910089943492503</v>
      </c>
      <c r="F867">
        <v>0</v>
      </c>
      <c r="G867">
        <v>248.9</v>
      </c>
      <c r="H867">
        <v>749.08</v>
      </c>
      <c r="I867">
        <v>11.5409204340447</v>
      </c>
      <c r="J867">
        <v>11.028048896544499</v>
      </c>
      <c r="K867">
        <v>1667</v>
      </c>
      <c r="L867">
        <v>1794</v>
      </c>
      <c r="M867">
        <v>1.6660995720971601</v>
      </c>
      <c r="N867">
        <v>-0.37620668144014802</v>
      </c>
      <c r="O867">
        <v>1.6660995720971601</v>
      </c>
    </row>
    <row r="868" spans="1:15" x14ac:dyDescent="0.45">
      <c r="A868">
        <v>2018</v>
      </c>
      <c r="B868" t="s">
        <v>70</v>
      </c>
      <c r="C868" t="str">
        <f>_xlfn.CONCAT(B868,A868)</f>
        <v>Miami (OH)2018</v>
      </c>
      <c r="D868">
        <v>103.16</v>
      </c>
      <c r="E868">
        <v>-2.1978689827172002</v>
      </c>
      <c r="F868">
        <v>0</v>
      </c>
      <c r="G868">
        <v>206.3</v>
      </c>
      <c r="H868">
        <v>413.24</v>
      </c>
      <c r="I868">
        <v>-6.1567937818207703</v>
      </c>
      <c r="J868">
        <v>-6.6985185890122096</v>
      </c>
      <c r="K868">
        <v>1437</v>
      </c>
      <c r="L868">
        <v>1327</v>
      </c>
      <c r="M868">
        <v>-0.72544317462846097</v>
      </c>
      <c r="N868">
        <v>-0.37620668144014802</v>
      </c>
      <c r="O868">
        <v>-0.72544317462846097</v>
      </c>
    </row>
    <row r="869" spans="1:15" x14ac:dyDescent="0.45">
      <c r="A869">
        <v>2018</v>
      </c>
      <c r="B869" t="s">
        <v>71</v>
      </c>
      <c r="C869" t="str">
        <f>_xlfn.CONCAT(B869,A869)</f>
        <v>Michigan2018</v>
      </c>
      <c r="D869">
        <v>230.56</v>
      </c>
      <c r="E869">
        <v>19.0241409567723</v>
      </c>
      <c r="F869">
        <v>0</v>
      </c>
      <c r="G869">
        <v>173.5</v>
      </c>
      <c r="H869">
        <v>874.28</v>
      </c>
      <c r="I869">
        <v>9.4259990413634807</v>
      </c>
      <c r="J869">
        <v>9.1491961215776492</v>
      </c>
      <c r="K869">
        <v>1866</v>
      </c>
      <c r="L869">
        <v>1802</v>
      </c>
      <c r="M869">
        <v>0.98904979668909998</v>
      </c>
      <c r="N869">
        <v>-0.37620668144014802</v>
      </c>
      <c r="O869">
        <v>0.98904979668909998</v>
      </c>
    </row>
    <row r="870" spans="1:15" x14ac:dyDescent="0.45">
      <c r="A870">
        <v>2018</v>
      </c>
      <c r="B870" t="s">
        <v>72</v>
      </c>
      <c r="C870" t="str">
        <f>_xlfn.CONCAT(B870,A870)</f>
        <v>Michigan State2018</v>
      </c>
      <c r="D870">
        <v>212.21</v>
      </c>
      <c r="E870">
        <v>6.2011782130937103</v>
      </c>
      <c r="F870">
        <v>0</v>
      </c>
      <c r="G870">
        <v>325.7</v>
      </c>
      <c r="H870">
        <v>680.94</v>
      </c>
      <c r="I870">
        <v>9.3335850780140994</v>
      </c>
      <c r="J870">
        <v>6.5351400868411798</v>
      </c>
      <c r="K870">
        <v>1673</v>
      </c>
      <c r="L870">
        <v>1684</v>
      </c>
      <c r="M870">
        <v>0.74210359556133498</v>
      </c>
      <c r="N870">
        <v>-0.37620668144014802</v>
      </c>
      <c r="O870">
        <v>0.74210359556133498</v>
      </c>
    </row>
    <row r="871" spans="1:15" x14ac:dyDescent="0.45">
      <c r="A871">
        <v>2018</v>
      </c>
      <c r="B871" t="s">
        <v>73</v>
      </c>
      <c r="C871" t="str">
        <f>_xlfn.CONCAT(B871,A871)</f>
        <v>Middle Tennessee2018</v>
      </c>
      <c r="D871">
        <v>125.31</v>
      </c>
      <c r="E871">
        <v>-0.858745453506089</v>
      </c>
      <c r="F871">
        <v>0</v>
      </c>
      <c r="G871">
        <v>259.2</v>
      </c>
      <c r="H871">
        <v>344.65</v>
      </c>
      <c r="I871">
        <v>-6.4590427534228798</v>
      </c>
      <c r="K871">
        <v>1442</v>
      </c>
      <c r="L871">
        <v>1382</v>
      </c>
      <c r="M871">
        <v>-0.42735825065135002</v>
      </c>
      <c r="N871">
        <v>-0.37620668144014802</v>
      </c>
      <c r="O871">
        <v>-0.42735825065135002</v>
      </c>
    </row>
    <row r="872" spans="1:15" x14ac:dyDescent="0.45">
      <c r="A872">
        <v>2018</v>
      </c>
      <c r="B872" t="s">
        <v>74</v>
      </c>
      <c r="C872" t="str">
        <f>_xlfn.CONCAT(B872,A872)</f>
        <v>Minnesota2018</v>
      </c>
      <c r="D872">
        <v>206.66</v>
      </c>
      <c r="E872">
        <v>5.5026157432385503</v>
      </c>
      <c r="F872">
        <v>0</v>
      </c>
      <c r="G872">
        <v>96.9</v>
      </c>
      <c r="H872">
        <v>543.79999999999995</v>
      </c>
      <c r="I872">
        <v>2.0611633419154201</v>
      </c>
      <c r="J872">
        <v>-0.16337850217103</v>
      </c>
      <c r="K872">
        <v>1642</v>
      </c>
      <c r="L872">
        <v>1499</v>
      </c>
      <c r="M872">
        <v>0.66741414508399999</v>
      </c>
      <c r="N872">
        <v>-0.37620668144014802</v>
      </c>
      <c r="O872">
        <v>0.66741414508399999</v>
      </c>
    </row>
    <row r="873" spans="1:15" x14ac:dyDescent="0.45">
      <c r="A873">
        <v>2018</v>
      </c>
      <c r="B873" t="s">
        <v>75</v>
      </c>
      <c r="C873" t="str">
        <f>_xlfn.CONCAT(B873,A873)</f>
        <v>Mississippi State2018</v>
      </c>
      <c r="D873">
        <v>218.47</v>
      </c>
      <c r="E873">
        <v>19.832329115070401</v>
      </c>
      <c r="F873">
        <v>0</v>
      </c>
      <c r="G873">
        <v>258.8</v>
      </c>
      <c r="H873">
        <v>701.06</v>
      </c>
      <c r="I873">
        <v>10.2837051193174</v>
      </c>
      <c r="K873">
        <v>1937</v>
      </c>
      <c r="L873">
        <v>1788</v>
      </c>
      <c r="M873">
        <v>0.82634791267631102</v>
      </c>
      <c r="N873">
        <v>-0.37620668144014802</v>
      </c>
      <c r="O873">
        <v>0.82634791267631102</v>
      </c>
    </row>
    <row r="874" spans="1:15" x14ac:dyDescent="0.45">
      <c r="A874">
        <v>2018</v>
      </c>
      <c r="B874" t="s">
        <v>76</v>
      </c>
      <c r="C874" t="str">
        <f>_xlfn.CONCAT(B874,A874)</f>
        <v>Missouri2018</v>
      </c>
      <c r="D874">
        <v>197.38</v>
      </c>
      <c r="E874">
        <v>18.8779384668495</v>
      </c>
      <c r="F874">
        <v>0</v>
      </c>
      <c r="G874">
        <v>448.1</v>
      </c>
      <c r="H874">
        <v>623.33000000000004</v>
      </c>
      <c r="I874">
        <v>3.8915991946930202</v>
      </c>
      <c r="J874">
        <v>4.8196658140453703</v>
      </c>
      <c r="K874">
        <v>1851</v>
      </c>
      <c r="L874">
        <v>1668</v>
      </c>
      <c r="M874">
        <v>0.54252800086243802</v>
      </c>
      <c r="N874">
        <v>-0.37620668144014802</v>
      </c>
      <c r="O874">
        <v>0.54252800086243802</v>
      </c>
    </row>
    <row r="875" spans="1:15" x14ac:dyDescent="0.45">
      <c r="A875">
        <v>2018</v>
      </c>
      <c r="B875" t="s">
        <v>77</v>
      </c>
      <c r="C875" t="str">
        <f>_xlfn.CONCAT(B875,A875)</f>
        <v>Navy2018</v>
      </c>
      <c r="D875">
        <v>124.71</v>
      </c>
      <c r="E875">
        <v>-9.7406050834472602</v>
      </c>
      <c r="F875">
        <v>0</v>
      </c>
      <c r="G875">
        <v>230.3</v>
      </c>
      <c r="H875">
        <v>376.2</v>
      </c>
      <c r="I875">
        <v>4.42384281110769</v>
      </c>
      <c r="J875">
        <v>1.7154742727958101</v>
      </c>
      <c r="K875">
        <v>1359</v>
      </c>
      <c r="L875">
        <v>1700</v>
      </c>
      <c r="M875">
        <v>-0.43543278583808898</v>
      </c>
      <c r="N875">
        <v>-0.37620668144014802</v>
      </c>
      <c r="O875">
        <v>-0.43543278583808898</v>
      </c>
    </row>
    <row r="876" spans="1:15" x14ac:dyDescent="0.45">
      <c r="A876">
        <v>2018</v>
      </c>
      <c r="B876" t="s">
        <v>78</v>
      </c>
      <c r="C876" t="str">
        <f>_xlfn.CONCAT(B876,A876)</f>
        <v>NC State2018</v>
      </c>
      <c r="D876">
        <v>220.57</v>
      </c>
      <c r="E876">
        <v>7.8762057449505596</v>
      </c>
      <c r="F876">
        <v>0</v>
      </c>
      <c r="G876">
        <v>375.8</v>
      </c>
      <c r="H876">
        <v>609.76</v>
      </c>
      <c r="I876">
        <v>9.9809577899360509</v>
      </c>
      <c r="J876">
        <v>10.7012918922024</v>
      </c>
      <c r="K876">
        <v>1668</v>
      </c>
      <c r="L876">
        <v>1698</v>
      </c>
      <c r="M876">
        <v>0.85460878582989697</v>
      </c>
      <c r="N876">
        <v>-0.37620668144014802</v>
      </c>
      <c r="O876">
        <v>0.85460878582989697</v>
      </c>
    </row>
    <row r="877" spans="1:15" x14ac:dyDescent="0.45">
      <c r="A877">
        <v>2018</v>
      </c>
      <c r="B877" t="s">
        <v>79</v>
      </c>
      <c r="C877" t="str">
        <f>_xlfn.CONCAT(B877,A877)</f>
        <v>Nebraska2018</v>
      </c>
      <c r="D877">
        <v>227.95</v>
      </c>
      <c r="E877">
        <v>2.5130849284777099</v>
      </c>
      <c r="F877">
        <v>0</v>
      </c>
      <c r="G877">
        <v>130.4</v>
      </c>
      <c r="H877">
        <v>693.46</v>
      </c>
      <c r="I877">
        <v>-0.66859001262005502</v>
      </c>
      <c r="J877">
        <v>-1.7154742727958101</v>
      </c>
      <c r="K877">
        <v>1462</v>
      </c>
      <c r="L877">
        <v>1341</v>
      </c>
      <c r="M877">
        <v>0.95392556862678601</v>
      </c>
      <c r="N877">
        <v>-0.37620668144014802</v>
      </c>
      <c r="O877">
        <v>0.95392556862678601</v>
      </c>
    </row>
    <row r="878" spans="1:15" x14ac:dyDescent="0.45">
      <c r="A878">
        <v>2018</v>
      </c>
      <c r="B878" t="s">
        <v>80</v>
      </c>
      <c r="C878" t="str">
        <f>_xlfn.CONCAT(B878,A878)</f>
        <v>Nevada2018</v>
      </c>
      <c r="D878">
        <v>155.96</v>
      </c>
      <c r="E878">
        <v>-3.9013775008329299</v>
      </c>
      <c r="F878">
        <v>0</v>
      </c>
      <c r="G878">
        <v>267</v>
      </c>
      <c r="H878">
        <v>341.11</v>
      </c>
      <c r="I878">
        <v>-6.7100548738735402</v>
      </c>
      <c r="J878">
        <v>-9.2308853726631703</v>
      </c>
      <c r="K878">
        <v>1443</v>
      </c>
      <c r="L878">
        <v>1336</v>
      </c>
      <c r="M878">
        <v>-1.48840781954373E-2</v>
      </c>
      <c r="N878">
        <v>-0.37620668144014802</v>
      </c>
      <c r="O878">
        <v>-1.48840781954373E-2</v>
      </c>
    </row>
    <row r="879" spans="1:15" x14ac:dyDescent="0.45">
      <c r="A879">
        <v>2018</v>
      </c>
      <c r="B879" t="s">
        <v>81</v>
      </c>
      <c r="C879" t="str">
        <f>_xlfn.CONCAT(B879,A879)</f>
        <v>New Mexico2018</v>
      </c>
      <c r="D879">
        <v>110.31</v>
      </c>
      <c r="E879">
        <v>-15.3899105673124</v>
      </c>
      <c r="F879">
        <v>0</v>
      </c>
      <c r="G879">
        <v>108.6</v>
      </c>
      <c r="H879">
        <v>344.64</v>
      </c>
      <c r="I879">
        <v>-11.82279379689</v>
      </c>
      <c r="J879">
        <v>-12.335076913912699</v>
      </c>
      <c r="K879">
        <v>1173</v>
      </c>
      <c r="L879">
        <v>1158</v>
      </c>
      <c r="M879">
        <v>-0.62922163031982303</v>
      </c>
      <c r="N879">
        <v>-0.37620668144014802</v>
      </c>
      <c r="O879">
        <v>-0.62922163031982303</v>
      </c>
    </row>
    <row r="880" spans="1:15" x14ac:dyDescent="0.45">
      <c r="A880">
        <v>2018</v>
      </c>
      <c r="B880" t="s">
        <v>82</v>
      </c>
      <c r="C880" t="str">
        <f>_xlfn.CONCAT(B880,A880)</f>
        <v>New Mexico State2018</v>
      </c>
      <c r="D880">
        <v>109.3</v>
      </c>
      <c r="E880">
        <v>-21.692852278034302</v>
      </c>
      <c r="F880">
        <v>0</v>
      </c>
      <c r="G880">
        <v>141.1</v>
      </c>
      <c r="H880">
        <v>233.47</v>
      </c>
      <c r="I880">
        <v>-8.2091303978197896</v>
      </c>
      <c r="K880">
        <v>1003</v>
      </c>
      <c r="L880">
        <v>1259</v>
      </c>
      <c r="M880">
        <v>-0.64281376455083294</v>
      </c>
      <c r="N880">
        <v>-0.37620668144014802</v>
      </c>
      <c r="O880">
        <v>-0.64281376455083294</v>
      </c>
    </row>
    <row r="881" spans="1:15" x14ac:dyDescent="0.45">
      <c r="A881">
        <v>2018</v>
      </c>
      <c r="B881" t="s">
        <v>83</v>
      </c>
      <c r="C881" t="str">
        <f>_xlfn.CONCAT(B881,A881)</f>
        <v>North Carolina2018</v>
      </c>
      <c r="D881">
        <v>232.27</v>
      </c>
      <c r="E881">
        <v>-6.4929493627159696</v>
      </c>
      <c r="F881">
        <v>0</v>
      </c>
      <c r="G881">
        <v>234.3</v>
      </c>
      <c r="H881">
        <v>697.54</v>
      </c>
      <c r="I881">
        <v>-1.66098705015429</v>
      </c>
      <c r="K881">
        <v>1364</v>
      </c>
      <c r="L881">
        <v>1442</v>
      </c>
      <c r="M881">
        <v>1.01206222197131</v>
      </c>
      <c r="N881">
        <v>-0.37620668144014802</v>
      </c>
      <c r="O881">
        <v>1.01206222197131</v>
      </c>
    </row>
    <row r="882" spans="1:15" x14ac:dyDescent="0.45">
      <c r="A882">
        <v>2018</v>
      </c>
      <c r="B882" t="s">
        <v>84</v>
      </c>
      <c r="C882" t="str">
        <f>_xlfn.CONCAT(B882,A882)</f>
        <v>Northern Illinois2018</v>
      </c>
      <c r="D882">
        <v>141.69</v>
      </c>
      <c r="E882">
        <v>-4.4594807654774202</v>
      </c>
      <c r="F882">
        <v>0</v>
      </c>
      <c r="G882">
        <v>163.1</v>
      </c>
      <c r="H882">
        <v>373.99</v>
      </c>
      <c r="I882">
        <v>-0.104674866491746</v>
      </c>
      <c r="K882">
        <v>1413</v>
      </c>
      <c r="L882">
        <v>1522</v>
      </c>
      <c r="M882">
        <v>-0.20692344005337801</v>
      </c>
      <c r="N882">
        <v>-0.37620668144014802</v>
      </c>
      <c r="O882">
        <v>-0.20692344005337801</v>
      </c>
    </row>
    <row r="883" spans="1:15" x14ac:dyDescent="0.45">
      <c r="A883">
        <v>2018</v>
      </c>
      <c r="B883" t="s">
        <v>85</v>
      </c>
      <c r="C883" t="str">
        <f>_xlfn.CONCAT(B883,A883)</f>
        <v>North Texas2018</v>
      </c>
      <c r="D883">
        <v>127.14</v>
      </c>
      <c r="E883">
        <v>-2.2802362081894199</v>
      </c>
      <c r="F883">
        <v>0</v>
      </c>
      <c r="G883">
        <v>400</v>
      </c>
      <c r="H883">
        <v>303.13</v>
      </c>
      <c r="I883">
        <v>-6.0190508934394904</v>
      </c>
      <c r="J883">
        <v>-6.7802078400977299</v>
      </c>
      <c r="K883">
        <v>1477</v>
      </c>
      <c r="L883">
        <v>1253</v>
      </c>
      <c r="M883">
        <v>-0.40273091833179597</v>
      </c>
      <c r="N883">
        <v>-0.37620668144014802</v>
      </c>
      <c r="O883">
        <v>-0.40273091833179597</v>
      </c>
    </row>
    <row r="884" spans="1:15" x14ac:dyDescent="0.45">
      <c r="A884">
        <v>2018</v>
      </c>
      <c r="B884" t="s">
        <v>86</v>
      </c>
      <c r="C884" t="str">
        <f>_xlfn.CONCAT(B884,A884)</f>
        <v>Northwestern2018</v>
      </c>
      <c r="D884">
        <v>180.18</v>
      </c>
      <c r="E884">
        <v>6.3460089013144296</v>
      </c>
      <c r="F884">
        <v>0</v>
      </c>
      <c r="G884">
        <v>212.8</v>
      </c>
      <c r="H884">
        <v>627.54</v>
      </c>
      <c r="I884">
        <v>9.5945956437751807</v>
      </c>
      <c r="J884">
        <v>8.0872358574659593</v>
      </c>
      <c r="K884">
        <v>1668</v>
      </c>
      <c r="L884">
        <v>1786</v>
      </c>
      <c r="M884">
        <v>0.311057992175923</v>
      </c>
      <c r="N884">
        <v>-0.37620668144014802</v>
      </c>
      <c r="O884">
        <v>0.311057992175923</v>
      </c>
    </row>
    <row r="885" spans="1:15" x14ac:dyDescent="0.45">
      <c r="A885">
        <v>2018</v>
      </c>
      <c r="B885" t="s">
        <v>87</v>
      </c>
      <c r="C885" t="str">
        <f>_xlfn.CONCAT(B885,A885)</f>
        <v>Notre Dame2018</v>
      </c>
      <c r="D885">
        <v>268.86</v>
      </c>
      <c r="E885">
        <v>17.7430716435744</v>
      </c>
      <c r="F885">
        <v>0</v>
      </c>
      <c r="G885">
        <v>254</v>
      </c>
      <c r="H885">
        <v>837.71</v>
      </c>
      <c r="I885">
        <v>16.030830791010199</v>
      </c>
      <c r="J885">
        <v>15.439268455162299</v>
      </c>
      <c r="K885">
        <v>1912</v>
      </c>
      <c r="L885">
        <v>1835</v>
      </c>
      <c r="M885">
        <v>1.50447429277593</v>
      </c>
      <c r="N885">
        <v>-0.37620668144014802</v>
      </c>
      <c r="O885">
        <v>1.50447429277593</v>
      </c>
    </row>
    <row r="886" spans="1:15" x14ac:dyDescent="0.45">
      <c r="A886">
        <v>2018</v>
      </c>
      <c r="B886" t="s">
        <v>88</v>
      </c>
      <c r="C886" t="str">
        <f>_xlfn.CONCAT(B886,A886)</f>
        <v>Ohio2018</v>
      </c>
      <c r="D886">
        <v>110.94</v>
      </c>
      <c r="E886">
        <v>7.3791704810785701</v>
      </c>
      <c r="F886">
        <v>0</v>
      </c>
      <c r="G886">
        <v>266.7</v>
      </c>
      <c r="H886">
        <v>326.14</v>
      </c>
      <c r="I886">
        <v>2.0700583007199098</v>
      </c>
      <c r="J886">
        <v>0.89858176194066297</v>
      </c>
      <c r="K886">
        <v>1829</v>
      </c>
      <c r="L886">
        <v>1659</v>
      </c>
      <c r="M886">
        <v>-0.620743368373747</v>
      </c>
      <c r="N886">
        <v>-0.37620668144014802</v>
      </c>
      <c r="O886">
        <v>-0.620743368373747</v>
      </c>
    </row>
    <row r="887" spans="1:15" x14ac:dyDescent="0.45">
      <c r="A887">
        <v>2018</v>
      </c>
      <c r="B887" t="s">
        <v>89</v>
      </c>
      <c r="C887" t="str">
        <f>_xlfn.CONCAT(B887,A887)</f>
        <v>Ohio State2018</v>
      </c>
      <c r="D887">
        <v>317.06</v>
      </c>
      <c r="E887">
        <v>18.059935081172402</v>
      </c>
      <c r="F887">
        <v>0</v>
      </c>
      <c r="G887">
        <v>370.1</v>
      </c>
      <c r="H887">
        <v>959.12</v>
      </c>
      <c r="I887">
        <v>18.6721518698753</v>
      </c>
      <c r="K887">
        <v>2020</v>
      </c>
      <c r="L887">
        <v>2123</v>
      </c>
      <c r="M887">
        <v>2.1531286194439598</v>
      </c>
      <c r="N887">
        <v>-0.37620668144014802</v>
      </c>
      <c r="O887">
        <v>2.1531286194439598</v>
      </c>
    </row>
    <row r="888" spans="1:15" x14ac:dyDescent="0.45">
      <c r="A888">
        <v>2018</v>
      </c>
      <c r="B888" t="s">
        <v>90</v>
      </c>
      <c r="C888" t="str">
        <f>_xlfn.CONCAT(B888,A888)</f>
        <v>Oklahoma2018</v>
      </c>
      <c r="D888">
        <v>276.62</v>
      </c>
      <c r="E888">
        <v>21.399948560717199</v>
      </c>
      <c r="F888">
        <v>0</v>
      </c>
      <c r="G888">
        <v>336.9</v>
      </c>
      <c r="H888">
        <v>801.67</v>
      </c>
      <c r="I888">
        <v>16.558959375956299</v>
      </c>
      <c r="J888">
        <v>18.216702992069798</v>
      </c>
      <c r="K888">
        <v>2023</v>
      </c>
      <c r="L888">
        <v>2063</v>
      </c>
      <c r="M888">
        <v>1.6089049478577599</v>
      </c>
      <c r="N888">
        <v>-0.37620668144014802</v>
      </c>
      <c r="O888">
        <v>1.6089049478577599</v>
      </c>
    </row>
    <row r="889" spans="1:15" x14ac:dyDescent="0.45">
      <c r="A889">
        <v>2018</v>
      </c>
      <c r="B889" t="s">
        <v>91</v>
      </c>
      <c r="C889" t="str">
        <f>_xlfn.CONCAT(B889,A889)</f>
        <v>Oklahoma State2018</v>
      </c>
      <c r="D889">
        <v>209.93</v>
      </c>
      <c r="E889">
        <v>9.5641032282249991</v>
      </c>
      <c r="F889">
        <v>0</v>
      </c>
      <c r="G889">
        <v>219.5</v>
      </c>
      <c r="H889">
        <v>633.57000000000005</v>
      </c>
      <c r="I889">
        <v>13.4505509426633</v>
      </c>
      <c r="J889">
        <v>13.8871726845375</v>
      </c>
      <c r="K889">
        <v>1705</v>
      </c>
      <c r="L889">
        <v>1917</v>
      </c>
      <c r="M889">
        <v>0.71142036185172697</v>
      </c>
      <c r="N889">
        <v>-0.37620668144014802</v>
      </c>
      <c r="O889">
        <v>0.71142036185172697</v>
      </c>
    </row>
    <row r="890" spans="1:15" x14ac:dyDescent="0.45">
      <c r="A890">
        <v>2018</v>
      </c>
      <c r="B890" t="s">
        <v>92</v>
      </c>
      <c r="C890" t="str">
        <f>_xlfn.CONCAT(B890,A890)</f>
        <v>Old Dominion2018</v>
      </c>
      <c r="D890">
        <v>108.27</v>
      </c>
      <c r="E890">
        <v>-18.8766340192483</v>
      </c>
      <c r="F890">
        <v>0</v>
      </c>
      <c r="G890">
        <v>103.4</v>
      </c>
      <c r="H890">
        <v>331.2</v>
      </c>
      <c r="I890">
        <v>-15.045867860232599</v>
      </c>
      <c r="J890">
        <v>-14.867443697563701</v>
      </c>
      <c r="K890">
        <v>1089</v>
      </c>
      <c r="L890">
        <v>1127</v>
      </c>
      <c r="M890">
        <v>-0.65667504995473502</v>
      </c>
      <c r="N890">
        <v>-0.37620668144014802</v>
      </c>
      <c r="O890">
        <v>-0.65667504995473502</v>
      </c>
    </row>
    <row r="891" spans="1:15" x14ac:dyDescent="0.45">
      <c r="A891">
        <v>2018</v>
      </c>
      <c r="B891" t="s">
        <v>93</v>
      </c>
      <c r="C891" t="str">
        <f>_xlfn.CONCAT(B891,A891)</f>
        <v>Ole Miss2018</v>
      </c>
      <c r="D891">
        <v>211.49</v>
      </c>
      <c r="E891">
        <v>3.4581633101739699</v>
      </c>
      <c r="F891">
        <v>0</v>
      </c>
      <c r="G891">
        <v>297.3</v>
      </c>
      <c r="H891">
        <v>795.7</v>
      </c>
      <c r="I891">
        <v>1.18910913463912</v>
      </c>
      <c r="J891">
        <v>1.7154742727958101</v>
      </c>
      <c r="K891">
        <v>1465</v>
      </c>
      <c r="L891">
        <v>1550</v>
      </c>
      <c r="M891">
        <v>0.73241415333724902</v>
      </c>
      <c r="N891">
        <v>-0.37620668144014802</v>
      </c>
      <c r="O891">
        <v>0.73241415333724902</v>
      </c>
    </row>
    <row r="892" spans="1:15" x14ac:dyDescent="0.45">
      <c r="A892">
        <v>2018</v>
      </c>
      <c r="B892" t="s">
        <v>94</v>
      </c>
      <c r="C892" t="str">
        <f>_xlfn.CONCAT(B892,A892)</f>
        <v>Oregon2018</v>
      </c>
      <c r="D892">
        <v>260.22000000000003</v>
      </c>
      <c r="E892">
        <v>5.1685611007724503</v>
      </c>
      <c r="F892">
        <v>0</v>
      </c>
      <c r="G892">
        <v>255.4</v>
      </c>
      <c r="H892">
        <v>720.23</v>
      </c>
      <c r="I892">
        <v>3.3531915062020499</v>
      </c>
      <c r="J892">
        <v>7.6787896020383899</v>
      </c>
      <c r="K892">
        <v>1640</v>
      </c>
      <c r="L892">
        <v>1671</v>
      </c>
      <c r="M892">
        <v>1.38820098608689</v>
      </c>
      <c r="N892">
        <v>-0.37620668144014802</v>
      </c>
      <c r="O892">
        <v>1.38820098608689</v>
      </c>
    </row>
    <row r="893" spans="1:15" x14ac:dyDescent="0.45">
      <c r="A893">
        <v>2018</v>
      </c>
      <c r="B893" t="s">
        <v>95</v>
      </c>
      <c r="C893" t="str">
        <f>_xlfn.CONCAT(B893,A893)</f>
        <v>Oregon State2018</v>
      </c>
      <c r="D893">
        <v>173.14</v>
      </c>
      <c r="E893">
        <v>-16.044901381899798</v>
      </c>
      <c r="F893">
        <v>0</v>
      </c>
      <c r="G893">
        <v>135.80000000000001</v>
      </c>
      <c r="H893">
        <v>557.02</v>
      </c>
      <c r="I893">
        <v>-12.075861840452401</v>
      </c>
      <c r="J893">
        <v>-10.374534887860399</v>
      </c>
      <c r="K893">
        <v>1061</v>
      </c>
      <c r="L893">
        <v>1093</v>
      </c>
      <c r="M893">
        <v>0.21631677931818599</v>
      </c>
      <c r="N893">
        <v>-0.37620668144014802</v>
      </c>
      <c r="O893">
        <v>0.21631677931818599</v>
      </c>
    </row>
    <row r="894" spans="1:15" x14ac:dyDescent="0.45">
      <c r="A894">
        <v>2018</v>
      </c>
      <c r="B894" t="s">
        <v>96</v>
      </c>
      <c r="C894" t="str">
        <f>_xlfn.CONCAT(B894,A894)</f>
        <v>Penn State2018</v>
      </c>
      <c r="D894">
        <v>285.92</v>
      </c>
      <c r="E894">
        <v>14.909218185017499</v>
      </c>
      <c r="F894">
        <v>0</v>
      </c>
      <c r="G894">
        <v>319.89999999999998</v>
      </c>
      <c r="H894">
        <v>779.26</v>
      </c>
      <c r="I894">
        <v>18.687420667923799</v>
      </c>
      <c r="J894">
        <v>20.422312771378699</v>
      </c>
      <c r="K894">
        <v>1916</v>
      </c>
      <c r="L894">
        <v>2134</v>
      </c>
      <c r="M894">
        <v>1.7340602432522101</v>
      </c>
      <c r="N894">
        <v>-0.37620668144014802</v>
      </c>
      <c r="O894">
        <v>1.7340602432522101</v>
      </c>
    </row>
    <row r="895" spans="1:15" x14ac:dyDescent="0.45">
      <c r="A895">
        <v>2018</v>
      </c>
      <c r="B895" t="s">
        <v>97</v>
      </c>
      <c r="C895" t="str">
        <f>_xlfn.CONCAT(B895,A895)</f>
        <v>Pittsburgh2018</v>
      </c>
      <c r="D895">
        <v>193.19</v>
      </c>
      <c r="E895">
        <v>5.8140442366070104</v>
      </c>
      <c r="F895">
        <v>0</v>
      </c>
      <c r="G895">
        <v>152.9</v>
      </c>
      <c r="H895">
        <v>660.36</v>
      </c>
      <c r="I895">
        <v>2.8428959639232199</v>
      </c>
      <c r="K895">
        <v>1595</v>
      </c>
      <c r="L895">
        <v>1585</v>
      </c>
      <c r="M895">
        <v>0.486140830141712</v>
      </c>
      <c r="N895">
        <v>-0.37620668144014802</v>
      </c>
      <c r="O895">
        <v>0.486140830141712</v>
      </c>
    </row>
    <row r="896" spans="1:15" x14ac:dyDescent="0.45">
      <c r="A896">
        <v>2018</v>
      </c>
      <c r="B896" t="s">
        <v>98</v>
      </c>
      <c r="C896" t="str">
        <f>_xlfn.CONCAT(B896,A896)</f>
        <v>Purdue2018</v>
      </c>
      <c r="D896">
        <v>188.31</v>
      </c>
      <c r="E896">
        <v>7.6232509621869298</v>
      </c>
      <c r="F896">
        <v>0</v>
      </c>
      <c r="G896">
        <v>213.9</v>
      </c>
      <c r="H896">
        <v>502.71</v>
      </c>
      <c r="I896">
        <v>7.9070182424864903</v>
      </c>
      <c r="J896">
        <v>3.1858807923350798</v>
      </c>
      <c r="K896">
        <v>1511</v>
      </c>
      <c r="L896">
        <v>1582</v>
      </c>
      <c r="M896">
        <v>0.42046794395623499</v>
      </c>
      <c r="N896">
        <v>-0.37620668144014802</v>
      </c>
      <c r="O896">
        <v>0.42046794395623499</v>
      </c>
    </row>
    <row r="897" spans="1:15" x14ac:dyDescent="0.45">
      <c r="A897">
        <v>2018</v>
      </c>
      <c r="B897" t="s">
        <v>99</v>
      </c>
      <c r="C897" t="str">
        <f>_xlfn.CONCAT(B897,A897)</f>
        <v>Rice2018</v>
      </c>
      <c r="D897">
        <v>120.42</v>
      </c>
      <c r="E897">
        <v>-23.973616226395698</v>
      </c>
      <c r="F897">
        <v>0</v>
      </c>
      <c r="G897">
        <v>119.4</v>
      </c>
      <c r="H897">
        <v>345.79</v>
      </c>
      <c r="I897">
        <v>-17.843176996621299</v>
      </c>
      <c r="J897">
        <v>-18.706838498582901</v>
      </c>
      <c r="K897">
        <v>1027</v>
      </c>
      <c r="L897">
        <v>996</v>
      </c>
      <c r="M897">
        <v>-0.49316571242327201</v>
      </c>
      <c r="N897">
        <v>-0.37620668144014802</v>
      </c>
      <c r="O897">
        <v>-0.49316571242327201</v>
      </c>
    </row>
    <row r="898" spans="1:15" x14ac:dyDescent="0.45">
      <c r="A898">
        <v>2018</v>
      </c>
      <c r="B898" t="s">
        <v>100</v>
      </c>
      <c r="C898" t="str">
        <f>_xlfn.CONCAT(B898,A898)</f>
        <v>Rutgers2018</v>
      </c>
      <c r="D898">
        <v>184.28</v>
      </c>
      <c r="E898">
        <v>-12.889983492204101</v>
      </c>
      <c r="F898">
        <v>0</v>
      </c>
      <c r="G898">
        <v>55.5</v>
      </c>
      <c r="H898">
        <v>574.78</v>
      </c>
      <c r="I898">
        <v>-4.4861731615420499</v>
      </c>
      <c r="J898">
        <v>-6.6168293379267</v>
      </c>
      <c r="K898">
        <v>1147</v>
      </c>
      <c r="L898">
        <v>1097</v>
      </c>
      <c r="M898">
        <v>0.36623398261863899</v>
      </c>
      <c r="N898">
        <v>-0.37620668144014802</v>
      </c>
      <c r="O898">
        <v>0.36623398261863899</v>
      </c>
    </row>
    <row r="899" spans="1:15" x14ac:dyDescent="0.45">
      <c r="A899">
        <v>2018</v>
      </c>
      <c r="B899" t="s">
        <v>162</v>
      </c>
      <c r="C899" t="str">
        <f>_xlfn.CONCAT(B899,A899)</f>
        <v>Sam Houston State2018</v>
      </c>
      <c r="D899">
        <v>25.16</v>
      </c>
      <c r="F899">
        <v>0</v>
      </c>
      <c r="M899">
        <v>-1.7751327489045201</v>
      </c>
      <c r="N899">
        <v>-0.37620668144014802</v>
      </c>
      <c r="O899">
        <v>-1.7751327489045201</v>
      </c>
    </row>
    <row r="900" spans="1:15" x14ac:dyDescent="0.45">
      <c r="A900">
        <v>2018</v>
      </c>
      <c r="B900" t="s">
        <v>101</v>
      </c>
      <c r="C900" t="str">
        <f>_xlfn.CONCAT(B900,A900)</f>
        <v>San Diego State2018</v>
      </c>
      <c r="D900">
        <v>159.56</v>
      </c>
      <c r="E900">
        <v>-4.8146626762298599</v>
      </c>
      <c r="F900">
        <v>0</v>
      </c>
      <c r="G900">
        <v>173.3</v>
      </c>
      <c r="H900">
        <v>419.43</v>
      </c>
      <c r="I900">
        <v>2.2960535853647701</v>
      </c>
      <c r="J900">
        <v>2.1239205282233802</v>
      </c>
      <c r="K900">
        <v>1468</v>
      </c>
      <c r="L900">
        <v>1626</v>
      </c>
      <c r="M900">
        <v>3.3563132924996103E-2</v>
      </c>
      <c r="N900">
        <v>-0.37620668144014802</v>
      </c>
      <c r="O900">
        <v>3.3563132924996103E-2</v>
      </c>
    </row>
    <row r="901" spans="1:15" x14ac:dyDescent="0.45">
      <c r="A901">
        <v>2018</v>
      </c>
      <c r="B901" t="s">
        <v>102</v>
      </c>
      <c r="C901" t="str">
        <f>_xlfn.CONCAT(B901,A901)</f>
        <v>San José State2018</v>
      </c>
      <c r="D901">
        <v>140.86000000000001</v>
      </c>
      <c r="E901">
        <v>-14.0968213143407</v>
      </c>
      <c r="F901">
        <v>0</v>
      </c>
      <c r="G901">
        <v>167.7</v>
      </c>
      <c r="H901">
        <v>378.56</v>
      </c>
      <c r="I901">
        <v>-19.509023741590401</v>
      </c>
      <c r="K901">
        <v>1055</v>
      </c>
      <c r="L901">
        <v>788</v>
      </c>
      <c r="M901">
        <v>-0.21809321372836599</v>
      </c>
      <c r="N901">
        <v>-0.37620668144014802</v>
      </c>
      <c r="O901">
        <v>-0.21809321372836599</v>
      </c>
    </row>
    <row r="902" spans="1:15" x14ac:dyDescent="0.45">
      <c r="A902">
        <v>2018</v>
      </c>
      <c r="B902" t="s">
        <v>103</v>
      </c>
      <c r="C902" t="str">
        <f>_xlfn.CONCAT(B902,A902)</f>
        <v>SMU2018</v>
      </c>
      <c r="D902">
        <v>151.66999999999999</v>
      </c>
      <c r="E902">
        <v>-9.37508260011845</v>
      </c>
      <c r="F902">
        <v>0</v>
      </c>
      <c r="G902">
        <v>321.89999999999998</v>
      </c>
      <c r="H902">
        <v>492.63</v>
      </c>
      <c r="I902">
        <v>-1.43098294322291</v>
      </c>
      <c r="J902">
        <v>-2.0422312771378701</v>
      </c>
      <c r="K902">
        <v>1353</v>
      </c>
      <c r="L902">
        <v>1332</v>
      </c>
      <c r="M902">
        <v>-7.2617004780620706E-2</v>
      </c>
      <c r="N902">
        <v>-0.37620668144014802</v>
      </c>
      <c r="O902">
        <v>-7.2617004780620706E-2</v>
      </c>
    </row>
    <row r="903" spans="1:15" x14ac:dyDescent="0.45">
      <c r="A903">
        <v>2018</v>
      </c>
      <c r="B903" t="s">
        <v>104</v>
      </c>
      <c r="C903" t="str">
        <f>_xlfn.CONCAT(B903,A903)</f>
        <v>South Alabama2018</v>
      </c>
      <c r="D903">
        <v>120.03</v>
      </c>
      <c r="E903">
        <v>-22.144158894706099</v>
      </c>
      <c r="F903">
        <v>0</v>
      </c>
      <c r="G903">
        <v>137.19999999999999</v>
      </c>
      <c r="H903">
        <v>387.88</v>
      </c>
      <c r="I903">
        <v>-11.896180472314001</v>
      </c>
      <c r="J903">
        <v>-12.906901671511299</v>
      </c>
      <c r="K903">
        <v>1002</v>
      </c>
      <c r="L903">
        <v>1100</v>
      </c>
      <c r="M903">
        <v>-0.49841416029465202</v>
      </c>
      <c r="N903">
        <v>-0.37620668144014802</v>
      </c>
      <c r="O903">
        <v>-0.49841416029465202</v>
      </c>
    </row>
    <row r="904" spans="1:15" x14ac:dyDescent="0.45">
      <c r="A904">
        <v>2018</v>
      </c>
      <c r="B904" t="s">
        <v>105</v>
      </c>
      <c r="C904" t="str">
        <f>_xlfn.CONCAT(B904,A904)</f>
        <v>South Carolina2018</v>
      </c>
      <c r="D904">
        <v>242.04</v>
      </c>
      <c r="E904">
        <v>9.6523825701493209</v>
      </c>
      <c r="F904">
        <v>0</v>
      </c>
      <c r="G904">
        <v>273.8</v>
      </c>
      <c r="H904">
        <v>702.52</v>
      </c>
      <c r="I904">
        <v>5.3256058811219198</v>
      </c>
      <c r="J904">
        <v>6.0450045803280901</v>
      </c>
      <c r="K904">
        <v>1548</v>
      </c>
      <c r="L904">
        <v>1608</v>
      </c>
      <c r="M904">
        <v>1.1435425699287001</v>
      </c>
      <c r="N904">
        <v>-0.37620668144014802</v>
      </c>
      <c r="O904">
        <v>1.1435425699287001</v>
      </c>
    </row>
    <row r="905" spans="1:15" x14ac:dyDescent="0.45">
      <c r="A905">
        <v>2018</v>
      </c>
      <c r="B905" t="s">
        <v>106</v>
      </c>
      <c r="C905" t="str">
        <f>_xlfn.CONCAT(B905,A905)</f>
        <v>Southern Mississippi2018</v>
      </c>
      <c r="D905">
        <v>157.88999999999999</v>
      </c>
      <c r="E905">
        <v>-6.7711255727247801</v>
      </c>
      <c r="F905">
        <v>0</v>
      </c>
      <c r="G905">
        <v>166</v>
      </c>
      <c r="H905">
        <v>394.24</v>
      </c>
      <c r="I905">
        <v>-7.0621322696614399</v>
      </c>
      <c r="K905">
        <v>1445</v>
      </c>
      <c r="L905">
        <v>1380</v>
      </c>
      <c r="M905">
        <v>1.1089009988572599E-2</v>
      </c>
      <c r="N905">
        <v>-0.37620668144014802</v>
      </c>
      <c r="O905">
        <v>1.1089009988572599E-2</v>
      </c>
    </row>
    <row r="906" spans="1:15" x14ac:dyDescent="0.45">
      <c r="A906">
        <v>2018</v>
      </c>
      <c r="B906" t="s">
        <v>107</v>
      </c>
      <c r="C906" t="str">
        <f>_xlfn.CONCAT(B906,A906)</f>
        <v>South Florida2018</v>
      </c>
      <c r="D906">
        <v>176.25</v>
      </c>
      <c r="E906">
        <v>-10.974281860366499</v>
      </c>
      <c r="F906">
        <v>0</v>
      </c>
      <c r="G906">
        <v>126.2</v>
      </c>
      <c r="H906">
        <v>554.16999999999996</v>
      </c>
      <c r="I906">
        <v>6.5251978288957098</v>
      </c>
      <c r="K906">
        <v>1385</v>
      </c>
      <c r="L906">
        <v>1728</v>
      </c>
      <c r="M906">
        <v>0.25816978670278301</v>
      </c>
      <c r="N906">
        <v>-0.37620668144014802</v>
      </c>
      <c r="O906">
        <v>0.25816978670278301</v>
      </c>
    </row>
    <row r="907" spans="1:15" x14ac:dyDescent="0.45">
      <c r="A907">
        <v>2018</v>
      </c>
      <c r="B907" t="s">
        <v>108</v>
      </c>
      <c r="C907" t="str">
        <f>_xlfn.CONCAT(B907,A907)</f>
        <v>Stanford2018</v>
      </c>
      <c r="D907">
        <v>202.29</v>
      </c>
      <c r="E907">
        <v>8.2569951864217597</v>
      </c>
      <c r="F907">
        <v>0</v>
      </c>
      <c r="G907">
        <v>384.9</v>
      </c>
      <c r="H907">
        <v>810.31</v>
      </c>
      <c r="I907">
        <v>9.1546096369622099</v>
      </c>
      <c r="J907">
        <v>12.906901671511299</v>
      </c>
      <c r="K907">
        <v>1707</v>
      </c>
      <c r="L907">
        <v>1886</v>
      </c>
      <c r="M907">
        <v>0.60860461380725195</v>
      </c>
      <c r="N907">
        <v>-0.37620668144014802</v>
      </c>
      <c r="O907">
        <v>0.60860461380725195</v>
      </c>
    </row>
    <row r="908" spans="1:15" x14ac:dyDescent="0.45">
      <c r="A908">
        <v>2018</v>
      </c>
      <c r="B908" t="s">
        <v>109</v>
      </c>
      <c r="C908" t="str">
        <f>_xlfn.CONCAT(B908,A908)</f>
        <v>Syracuse2018</v>
      </c>
      <c r="D908">
        <v>189.14</v>
      </c>
      <c r="E908">
        <v>12.105286915107</v>
      </c>
      <c r="F908">
        <v>0</v>
      </c>
      <c r="G908">
        <v>179.3</v>
      </c>
      <c r="H908">
        <v>539.6</v>
      </c>
      <c r="I908">
        <v>0.74851317733302902</v>
      </c>
      <c r="J908">
        <v>0.57182475759860296</v>
      </c>
      <c r="K908">
        <v>1693</v>
      </c>
      <c r="L908">
        <v>1262</v>
      </c>
      <c r="M908">
        <v>0.43163771763122399</v>
      </c>
      <c r="N908">
        <v>-0.37620668144014802</v>
      </c>
      <c r="O908">
        <v>0.43163771763122399</v>
      </c>
    </row>
    <row r="909" spans="1:15" x14ac:dyDescent="0.45">
      <c r="A909">
        <v>2018</v>
      </c>
      <c r="B909" t="s">
        <v>110</v>
      </c>
      <c r="C909" t="str">
        <f>_xlfn.CONCAT(B909,A909)</f>
        <v>TCU2018</v>
      </c>
      <c r="D909">
        <v>224.13</v>
      </c>
      <c r="E909">
        <v>4.32844794930985</v>
      </c>
      <c r="F909">
        <v>0</v>
      </c>
      <c r="G909">
        <v>198.1</v>
      </c>
      <c r="H909">
        <v>672.81</v>
      </c>
      <c r="I909">
        <v>12.254315784578299</v>
      </c>
      <c r="J909">
        <v>13.7237941823665</v>
      </c>
      <c r="K909">
        <v>1586</v>
      </c>
      <c r="L909">
        <v>1817</v>
      </c>
      <c r="M909">
        <v>0.902517694604548</v>
      </c>
      <c r="N909">
        <v>-0.37620668144014802</v>
      </c>
      <c r="O909">
        <v>0.902517694604548</v>
      </c>
    </row>
    <row r="910" spans="1:15" x14ac:dyDescent="0.45">
      <c r="A910">
        <v>2018</v>
      </c>
      <c r="B910" t="s">
        <v>111</v>
      </c>
      <c r="C910" t="str">
        <f>_xlfn.CONCAT(B910,A910)</f>
        <v>Temple2018</v>
      </c>
      <c r="D910">
        <v>155.38999999999999</v>
      </c>
      <c r="E910">
        <v>3.70047287070817</v>
      </c>
      <c r="F910">
        <v>0</v>
      </c>
      <c r="G910">
        <v>192.9</v>
      </c>
      <c r="H910">
        <v>468.29</v>
      </c>
      <c r="I910">
        <v>-1.1595376251566101</v>
      </c>
      <c r="J910">
        <v>-3.1858807923350798</v>
      </c>
      <c r="K910">
        <v>1587</v>
      </c>
      <c r="L910">
        <v>1552</v>
      </c>
      <c r="M910">
        <v>-2.2554886622839498E-2</v>
      </c>
      <c r="N910">
        <v>-0.37620668144014802</v>
      </c>
      <c r="O910">
        <v>-2.2554886622839498E-2</v>
      </c>
    </row>
    <row r="911" spans="1:15" x14ac:dyDescent="0.45">
      <c r="A911">
        <v>2018</v>
      </c>
      <c r="B911" t="s">
        <v>112</v>
      </c>
      <c r="C911" t="str">
        <f>_xlfn.CONCAT(B911,A911)</f>
        <v>Tennessee2018</v>
      </c>
      <c r="D911">
        <v>231.34</v>
      </c>
      <c r="E911">
        <v>0.93405528985711805</v>
      </c>
      <c r="F911">
        <v>0</v>
      </c>
      <c r="G911">
        <v>104.2</v>
      </c>
      <c r="H911">
        <v>817.34</v>
      </c>
      <c r="I911">
        <v>-5.3541194085111696</v>
      </c>
      <c r="J911">
        <v>-2.1239205282233802</v>
      </c>
      <c r="K911">
        <v>1349</v>
      </c>
      <c r="L911">
        <v>1366</v>
      </c>
      <c r="M911">
        <v>0.99954669243186101</v>
      </c>
      <c r="N911">
        <v>-0.37620668144014802</v>
      </c>
      <c r="O911">
        <v>0.99954669243186101</v>
      </c>
    </row>
    <row r="912" spans="1:15" x14ac:dyDescent="0.45">
      <c r="A912">
        <v>2018</v>
      </c>
      <c r="B912" t="s">
        <v>113</v>
      </c>
      <c r="C912" t="str">
        <f>_xlfn.CONCAT(B912,A912)</f>
        <v>Texas2018</v>
      </c>
      <c r="D912">
        <v>300.06</v>
      </c>
      <c r="E912">
        <v>12.098261758439801</v>
      </c>
      <c r="F912">
        <v>0</v>
      </c>
      <c r="G912">
        <v>196.1</v>
      </c>
      <c r="H912">
        <v>811.03</v>
      </c>
      <c r="I912">
        <v>8.1273156084573603</v>
      </c>
      <c r="J912">
        <v>8.6590606150645701</v>
      </c>
      <c r="K912">
        <v>1771</v>
      </c>
      <c r="L912">
        <v>1735</v>
      </c>
      <c r="M912">
        <v>1.9243501224863599</v>
      </c>
      <c r="N912">
        <v>-0.37620668144014802</v>
      </c>
      <c r="O912">
        <v>1.9243501224863599</v>
      </c>
    </row>
    <row r="913" spans="1:15" x14ac:dyDescent="0.45">
      <c r="A913">
        <v>2018</v>
      </c>
      <c r="B913" t="s">
        <v>114</v>
      </c>
      <c r="C913" t="str">
        <f>_xlfn.CONCAT(B913,A913)</f>
        <v>Texas A&amp;M2018</v>
      </c>
      <c r="D913">
        <v>251.2</v>
      </c>
      <c r="E913">
        <v>17.932921991501999</v>
      </c>
      <c r="F913">
        <v>0</v>
      </c>
      <c r="G913">
        <v>244.5</v>
      </c>
      <c r="H913">
        <v>807.27</v>
      </c>
      <c r="I913">
        <v>3.9704370325327401</v>
      </c>
      <c r="J913">
        <v>4.8196658140453703</v>
      </c>
      <c r="K913">
        <v>1858</v>
      </c>
      <c r="L913">
        <v>1663</v>
      </c>
      <c r="M913">
        <v>1.26681380711292</v>
      </c>
      <c r="N913">
        <v>-0.37620668144014802</v>
      </c>
      <c r="O913">
        <v>1.26681380711292</v>
      </c>
    </row>
    <row r="914" spans="1:15" x14ac:dyDescent="0.45">
      <c r="A914">
        <v>2018</v>
      </c>
      <c r="B914" t="s">
        <v>115</v>
      </c>
      <c r="C914" t="str">
        <f>_xlfn.CONCAT(B914,A914)</f>
        <v>Texas State2018</v>
      </c>
      <c r="D914">
        <v>124.24</v>
      </c>
      <c r="E914">
        <v>-19.787245591486101</v>
      </c>
      <c r="F914">
        <v>0</v>
      </c>
      <c r="G914">
        <v>75.5</v>
      </c>
      <c r="H914">
        <v>274.67</v>
      </c>
      <c r="I914">
        <v>-18.256838619333099</v>
      </c>
      <c r="J914">
        <v>-20.912448277891801</v>
      </c>
      <c r="K914">
        <v>1076</v>
      </c>
      <c r="L914">
        <v>946</v>
      </c>
      <c r="M914">
        <v>-0.441757838401034</v>
      </c>
      <c r="N914">
        <v>-0.37620668144014802</v>
      </c>
      <c r="O914">
        <v>-0.441757838401034</v>
      </c>
    </row>
    <row r="915" spans="1:15" x14ac:dyDescent="0.45">
      <c r="A915">
        <v>2018</v>
      </c>
      <c r="B915" t="s">
        <v>116</v>
      </c>
      <c r="C915" t="str">
        <f>_xlfn.CONCAT(B915,A915)</f>
        <v>Texas Tech2018</v>
      </c>
      <c r="D915">
        <v>169.87</v>
      </c>
      <c r="E915">
        <v>7.2642034290666997</v>
      </c>
      <c r="F915">
        <v>0</v>
      </c>
      <c r="G915">
        <v>78</v>
      </c>
      <c r="H915">
        <v>574.92999999999995</v>
      </c>
      <c r="I915">
        <v>3.47967198764437</v>
      </c>
      <c r="J915">
        <v>4.5745980607888299</v>
      </c>
      <c r="K915">
        <v>1594</v>
      </c>
      <c r="L915">
        <v>1527</v>
      </c>
      <c r="M915">
        <v>0.17231056255046001</v>
      </c>
      <c r="N915">
        <v>-0.37620668144014802</v>
      </c>
      <c r="O915">
        <v>0.17231056255046001</v>
      </c>
    </row>
    <row r="916" spans="1:15" x14ac:dyDescent="0.45">
      <c r="A916">
        <v>2018</v>
      </c>
      <c r="B916" t="s">
        <v>117</v>
      </c>
      <c r="C916" t="str">
        <f>_xlfn.CONCAT(B916,A916)</f>
        <v>Toledo2018</v>
      </c>
      <c r="D916">
        <v>174</v>
      </c>
      <c r="E916">
        <v>-1.5811361723702499</v>
      </c>
      <c r="F916">
        <v>0</v>
      </c>
      <c r="G916">
        <v>294.3</v>
      </c>
      <c r="H916">
        <v>366.47</v>
      </c>
      <c r="I916">
        <v>2.80225894590941</v>
      </c>
      <c r="J916">
        <v>0.98027101302617703</v>
      </c>
      <c r="K916">
        <v>1550</v>
      </c>
      <c r="L916">
        <v>1596</v>
      </c>
      <c r="M916">
        <v>0.227890279752512</v>
      </c>
      <c r="N916">
        <v>-0.37620668144014802</v>
      </c>
      <c r="O916">
        <v>0.227890279752512</v>
      </c>
    </row>
    <row r="917" spans="1:15" x14ac:dyDescent="0.45">
      <c r="A917">
        <v>2018</v>
      </c>
      <c r="B917" t="s">
        <v>118</v>
      </c>
      <c r="C917" t="str">
        <f>_xlfn.CONCAT(B917,A917)</f>
        <v>Troy2018</v>
      </c>
      <c r="D917">
        <v>136.65</v>
      </c>
      <c r="E917">
        <v>-1.3525428141270199</v>
      </c>
      <c r="F917">
        <v>0</v>
      </c>
      <c r="G917">
        <v>165.4</v>
      </c>
      <c r="H917">
        <v>352.1</v>
      </c>
      <c r="I917">
        <v>0.90741841124627098</v>
      </c>
      <c r="J917">
        <v>-0.40844625542757401</v>
      </c>
      <c r="K917">
        <v>1560</v>
      </c>
      <c r="L917">
        <v>1641</v>
      </c>
      <c r="M917">
        <v>-0.27474953562198401</v>
      </c>
      <c r="N917">
        <v>-0.37620668144014802</v>
      </c>
      <c r="O917">
        <v>-0.27474953562198401</v>
      </c>
    </row>
    <row r="918" spans="1:15" x14ac:dyDescent="0.45">
      <c r="A918">
        <v>2018</v>
      </c>
      <c r="B918" t="s">
        <v>119</v>
      </c>
      <c r="C918" t="str">
        <f>_xlfn.CONCAT(B918,A918)</f>
        <v>Tulane2018</v>
      </c>
      <c r="D918">
        <v>173.75</v>
      </c>
      <c r="E918">
        <v>-5.3536611374252496</v>
      </c>
      <c r="F918">
        <v>0</v>
      </c>
      <c r="G918">
        <v>262.89999999999998</v>
      </c>
      <c r="H918">
        <v>396.43</v>
      </c>
      <c r="I918">
        <v>-2.5997982207759698</v>
      </c>
      <c r="J918">
        <v>-3.75770554993368</v>
      </c>
      <c r="K918">
        <v>1426</v>
      </c>
      <c r="L918">
        <v>1335</v>
      </c>
      <c r="M918">
        <v>0.224525890091371</v>
      </c>
      <c r="N918">
        <v>-0.37620668144014802</v>
      </c>
      <c r="O918">
        <v>0.224525890091371</v>
      </c>
    </row>
    <row r="919" spans="1:15" x14ac:dyDescent="0.45">
      <c r="A919">
        <v>2018</v>
      </c>
      <c r="B919" t="s">
        <v>120</v>
      </c>
      <c r="C919" t="str">
        <f>_xlfn.CONCAT(B919,A919)</f>
        <v>Tulsa2018</v>
      </c>
      <c r="D919">
        <v>137.25</v>
      </c>
      <c r="E919">
        <v>-11.990600978017399</v>
      </c>
      <c r="F919">
        <v>0</v>
      </c>
      <c r="G919">
        <v>205.8</v>
      </c>
      <c r="H919">
        <v>422.77</v>
      </c>
      <c r="I919">
        <v>-6.3479374289781196</v>
      </c>
      <c r="J919">
        <v>-5.7999368270715497</v>
      </c>
      <c r="K919">
        <v>1319</v>
      </c>
      <c r="L919">
        <v>1409</v>
      </c>
      <c r="M919">
        <v>-0.266675000435246</v>
      </c>
      <c r="N919">
        <v>-0.37620668144014802</v>
      </c>
      <c r="O919">
        <v>-0.266675000435246</v>
      </c>
    </row>
    <row r="920" spans="1:15" x14ac:dyDescent="0.45">
      <c r="A920">
        <v>2018</v>
      </c>
      <c r="B920" t="s">
        <v>121</v>
      </c>
      <c r="C920" t="str">
        <f>_xlfn.CONCAT(B920,A920)</f>
        <v>UAB2018</v>
      </c>
      <c r="D920">
        <v>125.49</v>
      </c>
      <c r="E920">
        <v>0.64775582281533595</v>
      </c>
      <c r="F920">
        <v>0</v>
      </c>
      <c r="G920">
        <v>282.10000000000002</v>
      </c>
      <c r="H920">
        <v>170.05</v>
      </c>
      <c r="I920">
        <v>-9.9581426505601396</v>
      </c>
      <c r="J920">
        <v>-10.292845636774899</v>
      </c>
      <c r="K920">
        <v>1556</v>
      </c>
      <c r="L920">
        <v>1323</v>
      </c>
      <c r="M920">
        <v>-0.42493589009532801</v>
      </c>
      <c r="N920">
        <v>-0.37620668144014802</v>
      </c>
      <c r="O920">
        <v>-0.42493589009532801</v>
      </c>
    </row>
    <row r="921" spans="1:15" x14ac:dyDescent="0.45">
      <c r="A921">
        <v>2018</v>
      </c>
      <c r="B921" t="s">
        <v>122</v>
      </c>
      <c r="C921" t="str">
        <f>_xlfn.CONCAT(B921,A921)</f>
        <v>UCF2018</v>
      </c>
      <c r="D921">
        <v>177.05</v>
      </c>
      <c r="E921">
        <v>14.857304888934401</v>
      </c>
      <c r="F921">
        <v>0</v>
      </c>
      <c r="G921">
        <v>506.9</v>
      </c>
      <c r="H921">
        <v>571.52</v>
      </c>
      <c r="I921">
        <v>15.1082786636803</v>
      </c>
      <c r="J921">
        <v>11.273116649801</v>
      </c>
      <c r="K921">
        <v>1909</v>
      </c>
      <c r="L921">
        <v>1842</v>
      </c>
      <c r="M921">
        <v>0.26893583361843498</v>
      </c>
      <c r="N921">
        <v>-0.37620668144014802</v>
      </c>
      <c r="O921">
        <v>0.26893583361843498</v>
      </c>
    </row>
    <row r="922" spans="1:15" x14ac:dyDescent="0.45">
      <c r="A922">
        <v>2018</v>
      </c>
      <c r="B922" t="s">
        <v>123</v>
      </c>
      <c r="C922" t="str">
        <f>_xlfn.CONCAT(B922,A922)</f>
        <v>UCLA2018</v>
      </c>
      <c r="D922">
        <v>237.77</v>
      </c>
      <c r="E922">
        <v>-3.95780204889263</v>
      </c>
      <c r="F922">
        <v>0</v>
      </c>
      <c r="G922">
        <v>174.9</v>
      </c>
      <c r="H922">
        <v>830.58</v>
      </c>
      <c r="I922">
        <v>0.58714782038022495</v>
      </c>
      <c r="J922">
        <v>3.9210840521047099</v>
      </c>
      <c r="K922">
        <v>1397</v>
      </c>
      <c r="L922">
        <v>1456</v>
      </c>
      <c r="M922">
        <v>1.0860787945164101</v>
      </c>
      <c r="N922">
        <v>-0.37620668144014802</v>
      </c>
      <c r="O922">
        <v>1.0860787945164101</v>
      </c>
    </row>
    <row r="923" spans="1:15" x14ac:dyDescent="0.45">
      <c r="A923">
        <v>2018</v>
      </c>
      <c r="B923" t="s">
        <v>124</v>
      </c>
      <c r="C923" t="str">
        <f>_xlfn.CONCAT(B923,A923)</f>
        <v>UMass2018</v>
      </c>
      <c r="D923">
        <v>123.66</v>
      </c>
      <c r="E923">
        <v>-18.394396751699301</v>
      </c>
      <c r="F923">
        <v>0</v>
      </c>
      <c r="G923">
        <v>380</v>
      </c>
      <c r="H923">
        <v>367.59</v>
      </c>
      <c r="I923">
        <v>-7.5039111203713</v>
      </c>
      <c r="J923">
        <v>-7.5971003509528696</v>
      </c>
      <c r="K923">
        <v>1141</v>
      </c>
      <c r="L923">
        <v>1317</v>
      </c>
      <c r="M923">
        <v>-0.449563222414882</v>
      </c>
      <c r="N923">
        <v>-0.37620668144014802</v>
      </c>
      <c r="O923">
        <v>-0.449563222414882</v>
      </c>
    </row>
    <row r="924" spans="1:15" x14ac:dyDescent="0.45">
      <c r="A924">
        <v>2018</v>
      </c>
      <c r="B924" t="s">
        <v>125</v>
      </c>
      <c r="C924" t="str">
        <f>_xlfn.CONCAT(B924,A924)</f>
        <v>UNLV2018</v>
      </c>
      <c r="D924">
        <v>131.08000000000001</v>
      </c>
      <c r="E924">
        <v>-14.741380464297899</v>
      </c>
      <c r="F924">
        <v>0</v>
      </c>
      <c r="G924">
        <v>244.2</v>
      </c>
      <c r="H924">
        <v>331.18</v>
      </c>
      <c r="I924">
        <v>-7.1961558241829504</v>
      </c>
      <c r="J924">
        <v>-9.4759531259197107</v>
      </c>
      <c r="K924">
        <v>1164</v>
      </c>
      <c r="L924">
        <v>1275</v>
      </c>
      <c r="M924">
        <v>-0.34970813727221101</v>
      </c>
      <c r="N924">
        <v>-0.37620668144014802</v>
      </c>
      <c r="O924">
        <v>-0.34970813727221101</v>
      </c>
    </row>
    <row r="925" spans="1:15" x14ac:dyDescent="0.45">
      <c r="A925">
        <v>2018</v>
      </c>
      <c r="B925" t="s">
        <v>126</v>
      </c>
      <c r="C925" t="str">
        <f>_xlfn.CONCAT(B925,A925)</f>
        <v>USC2018</v>
      </c>
      <c r="D925">
        <v>291.2</v>
      </c>
      <c r="E925">
        <v>1.2824175096864501</v>
      </c>
      <c r="F925">
        <v>0</v>
      </c>
      <c r="G925">
        <v>171.8</v>
      </c>
      <c r="H925">
        <v>934</v>
      </c>
      <c r="I925">
        <v>8.6590128784084399</v>
      </c>
      <c r="J925">
        <v>11.109738147630001</v>
      </c>
      <c r="K925">
        <v>1606</v>
      </c>
      <c r="L925">
        <v>1820</v>
      </c>
      <c r="M925">
        <v>1.80511615289551</v>
      </c>
      <c r="N925">
        <v>-0.37620668144014802</v>
      </c>
      <c r="O925">
        <v>1.80511615289551</v>
      </c>
    </row>
    <row r="926" spans="1:15" x14ac:dyDescent="0.45">
      <c r="A926">
        <v>2018</v>
      </c>
      <c r="B926" t="s">
        <v>127</v>
      </c>
      <c r="C926" t="str">
        <f>_xlfn.CONCAT(B926,A926)</f>
        <v>Utah2018</v>
      </c>
      <c r="D926">
        <v>209.95</v>
      </c>
      <c r="E926">
        <v>10.567681073245501</v>
      </c>
      <c r="F926">
        <v>0</v>
      </c>
      <c r="G926">
        <v>220.8</v>
      </c>
      <c r="H926">
        <v>630.95000000000005</v>
      </c>
      <c r="I926">
        <v>5.3440225663790999</v>
      </c>
      <c r="J926">
        <v>5.1464228183874301</v>
      </c>
      <c r="K926">
        <v>1736</v>
      </c>
      <c r="L926">
        <v>1686</v>
      </c>
      <c r="M926">
        <v>0.71168951302461803</v>
      </c>
      <c r="N926">
        <v>-0.37620668144014802</v>
      </c>
      <c r="O926">
        <v>0.71168951302461803</v>
      </c>
    </row>
    <row r="927" spans="1:15" x14ac:dyDescent="0.45">
      <c r="A927">
        <v>2018</v>
      </c>
      <c r="B927" t="s">
        <v>128</v>
      </c>
      <c r="C927" t="str">
        <f>_xlfn.CONCAT(B927,A927)</f>
        <v>Utah State2018</v>
      </c>
      <c r="D927">
        <v>123.61</v>
      </c>
      <c r="E927">
        <v>13.9033400339094</v>
      </c>
      <c r="F927">
        <v>0</v>
      </c>
      <c r="G927">
        <v>204.9</v>
      </c>
      <c r="H927">
        <v>330.2</v>
      </c>
      <c r="I927">
        <v>-3.79785108176408</v>
      </c>
      <c r="J927">
        <v>-4.6562873118743404</v>
      </c>
      <c r="K927">
        <v>1847</v>
      </c>
      <c r="L927">
        <v>1463</v>
      </c>
      <c r="M927">
        <v>-0.45023610034710998</v>
      </c>
      <c r="N927">
        <v>-0.37620668144014802</v>
      </c>
      <c r="O927">
        <v>-0.45023610034710998</v>
      </c>
    </row>
    <row r="928" spans="1:15" x14ac:dyDescent="0.45">
      <c r="A928">
        <v>2018</v>
      </c>
      <c r="B928" t="s">
        <v>129</v>
      </c>
      <c r="C928" t="str">
        <f>_xlfn.CONCAT(B928,A928)</f>
        <v>UTEP2018</v>
      </c>
      <c r="D928">
        <v>105.24</v>
      </c>
      <c r="E928">
        <v>-24.741616156324799</v>
      </c>
      <c r="F928">
        <v>0</v>
      </c>
      <c r="G928">
        <v>11.3</v>
      </c>
      <c r="H928">
        <v>264.42</v>
      </c>
      <c r="I928">
        <v>-21.131847273848301</v>
      </c>
      <c r="J928">
        <v>-22.219476295260002</v>
      </c>
      <c r="K928">
        <v>972</v>
      </c>
      <c r="L928">
        <v>878</v>
      </c>
      <c r="M928">
        <v>-0.69745145264776598</v>
      </c>
      <c r="N928">
        <v>-0.37620668144014802</v>
      </c>
      <c r="O928">
        <v>-0.69745145264776598</v>
      </c>
    </row>
    <row r="929" spans="1:15" x14ac:dyDescent="0.45">
      <c r="A929">
        <v>2018</v>
      </c>
      <c r="B929" t="s">
        <v>130</v>
      </c>
      <c r="C929" t="str">
        <f>_xlfn.CONCAT(B929,A929)</f>
        <v>UT San Antonio2018</v>
      </c>
      <c r="D929">
        <v>152.97999999999999</v>
      </c>
      <c r="E929">
        <v>-21.7845260267007</v>
      </c>
      <c r="F929">
        <v>0</v>
      </c>
      <c r="G929">
        <v>23.2</v>
      </c>
      <c r="H929">
        <v>291.62</v>
      </c>
      <c r="I929">
        <v>-6.5743236250488497</v>
      </c>
      <c r="K929">
        <v>1053</v>
      </c>
      <c r="L929">
        <v>1394</v>
      </c>
      <c r="M929">
        <v>-5.4987602956240798E-2</v>
      </c>
      <c r="N929">
        <v>-0.37620668144014802</v>
      </c>
      <c r="O929">
        <v>-5.4987602956240798E-2</v>
      </c>
    </row>
    <row r="930" spans="1:15" x14ac:dyDescent="0.45">
      <c r="A930">
        <v>2018</v>
      </c>
      <c r="B930" t="s">
        <v>131</v>
      </c>
      <c r="C930" t="str">
        <f>_xlfn.CONCAT(B930,A930)</f>
        <v>Vanderbilt2018</v>
      </c>
      <c r="D930">
        <v>202.04</v>
      </c>
      <c r="E930">
        <v>9.9257638834722393</v>
      </c>
      <c r="F930">
        <v>0</v>
      </c>
      <c r="G930">
        <v>215</v>
      </c>
      <c r="H930">
        <v>607.67999999999995</v>
      </c>
      <c r="I930">
        <v>-3.6926072183763399</v>
      </c>
      <c r="J930">
        <v>-2.6957452858219901</v>
      </c>
      <c r="K930">
        <v>1551</v>
      </c>
      <c r="L930">
        <v>1371</v>
      </c>
      <c r="M930">
        <v>0.60524022414611101</v>
      </c>
      <c r="N930">
        <v>-0.37620668144014802</v>
      </c>
      <c r="O930">
        <v>0.60524022414611101</v>
      </c>
    </row>
    <row r="931" spans="1:15" x14ac:dyDescent="0.45">
      <c r="A931">
        <v>2018</v>
      </c>
      <c r="B931" t="s">
        <v>132</v>
      </c>
      <c r="C931" t="str">
        <f>_xlfn.CONCAT(B931,A931)</f>
        <v>Virginia2018</v>
      </c>
      <c r="D931">
        <v>178.6</v>
      </c>
      <c r="E931">
        <v>7.6330925270792003</v>
      </c>
      <c r="F931">
        <v>0</v>
      </c>
      <c r="G931">
        <v>101.9</v>
      </c>
      <c r="H931">
        <v>603.88</v>
      </c>
      <c r="I931">
        <v>-0.58279398850986597</v>
      </c>
      <c r="K931">
        <v>1653</v>
      </c>
      <c r="L931">
        <v>1312</v>
      </c>
      <c r="M931">
        <v>0.28979504951751101</v>
      </c>
      <c r="N931">
        <v>-0.37620668144014802</v>
      </c>
      <c r="O931">
        <v>0.28979504951751101</v>
      </c>
    </row>
    <row r="932" spans="1:15" x14ac:dyDescent="0.45">
      <c r="A932">
        <v>2018</v>
      </c>
      <c r="B932" t="s">
        <v>133</v>
      </c>
      <c r="C932" t="str">
        <f>_xlfn.CONCAT(B932,A932)</f>
        <v>Virginia Tech2018</v>
      </c>
      <c r="D932">
        <v>226.01</v>
      </c>
      <c r="E932">
        <v>-2.6486922388228802</v>
      </c>
      <c r="F932">
        <v>0</v>
      </c>
      <c r="G932">
        <v>236.7</v>
      </c>
      <c r="H932">
        <v>662.18</v>
      </c>
      <c r="I932">
        <v>10.813960477492801</v>
      </c>
      <c r="K932">
        <v>1530</v>
      </c>
      <c r="L932">
        <v>1846</v>
      </c>
      <c r="M932">
        <v>0.92781790485632998</v>
      </c>
      <c r="N932">
        <v>-0.37620668144014802</v>
      </c>
      <c r="O932">
        <v>0.92781790485632998</v>
      </c>
    </row>
    <row r="933" spans="1:15" x14ac:dyDescent="0.45">
      <c r="A933">
        <v>2018</v>
      </c>
      <c r="B933" t="s">
        <v>134</v>
      </c>
      <c r="C933" t="str">
        <f>_xlfn.CONCAT(B933,A933)</f>
        <v>Wake Forest2018</v>
      </c>
      <c r="D933">
        <v>176.31</v>
      </c>
      <c r="E933">
        <v>0.82901143780097997</v>
      </c>
      <c r="F933">
        <v>0</v>
      </c>
      <c r="G933">
        <v>182.5</v>
      </c>
      <c r="H933">
        <v>527.21</v>
      </c>
      <c r="I933">
        <v>10.0649306624157</v>
      </c>
      <c r="J933">
        <v>7.2703433466108196</v>
      </c>
      <c r="K933">
        <v>1618</v>
      </c>
      <c r="L933">
        <v>1637</v>
      </c>
      <c r="M933">
        <v>0.25897724022145702</v>
      </c>
      <c r="N933">
        <v>-0.37620668144014802</v>
      </c>
      <c r="O933">
        <v>0.25897724022145702</v>
      </c>
    </row>
    <row r="934" spans="1:15" x14ac:dyDescent="0.45">
      <c r="A934">
        <v>2018</v>
      </c>
      <c r="B934" t="s">
        <v>135</v>
      </c>
      <c r="C934" t="str">
        <f>_xlfn.CONCAT(B934,A934)</f>
        <v>Washington2018</v>
      </c>
      <c r="D934">
        <v>253.23</v>
      </c>
      <c r="E934">
        <v>12.1724690722356</v>
      </c>
      <c r="F934">
        <v>0</v>
      </c>
      <c r="G934">
        <v>336</v>
      </c>
      <c r="H934">
        <v>706.52</v>
      </c>
      <c r="I934">
        <v>14.648644208910801</v>
      </c>
      <c r="J934">
        <v>17.7265674855567</v>
      </c>
      <c r="K934">
        <v>1859</v>
      </c>
      <c r="L934">
        <v>2009</v>
      </c>
      <c r="M934">
        <v>1.29413265116139</v>
      </c>
      <c r="N934">
        <v>-0.37620668144014802</v>
      </c>
      <c r="O934">
        <v>1.29413265116139</v>
      </c>
    </row>
    <row r="935" spans="1:15" x14ac:dyDescent="0.45">
      <c r="A935">
        <v>2018</v>
      </c>
      <c r="B935" t="s">
        <v>136</v>
      </c>
      <c r="C935" t="str">
        <f>_xlfn.CONCAT(B935,A935)</f>
        <v>Washington State2018</v>
      </c>
      <c r="D935">
        <v>194.84</v>
      </c>
      <c r="E935">
        <v>12.946751187547299</v>
      </c>
      <c r="F935">
        <v>0</v>
      </c>
      <c r="G935">
        <v>215.1</v>
      </c>
      <c r="H935">
        <v>549.41999999999996</v>
      </c>
      <c r="I935">
        <v>4.7872535087440999</v>
      </c>
      <c r="K935">
        <v>1783</v>
      </c>
      <c r="L935">
        <v>1578</v>
      </c>
      <c r="M935">
        <v>0.50834580190524403</v>
      </c>
      <c r="N935">
        <v>-0.37620668144014802</v>
      </c>
      <c r="O935">
        <v>0.50834580190524403</v>
      </c>
    </row>
    <row r="936" spans="1:15" x14ac:dyDescent="0.45">
      <c r="A936">
        <v>2018</v>
      </c>
      <c r="B936" t="s">
        <v>137</v>
      </c>
      <c r="C936" t="str">
        <f>_xlfn.CONCAT(B936,A936)</f>
        <v>Western Kentucky2018</v>
      </c>
      <c r="D936">
        <v>154.77000000000001</v>
      </c>
      <c r="E936">
        <v>-15.2007234236182</v>
      </c>
      <c r="F936">
        <v>0</v>
      </c>
      <c r="G936">
        <v>100.2</v>
      </c>
      <c r="H936">
        <v>332.17</v>
      </c>
      <c r="I936">
        <v>-10.923992208418101</v>
      </c>
      <c r="K936">
        <v>1297</v>
      </c>
      <c r="L936">
        <v>1404</v>
      </c>
      <c r="M936">
        <v>-3.08985729824694E-2</v>
      </c>
      <c r="N936">
        <v>-0.37620668144014802</v>
      </c>
      <c r="O936">
        <v>-3.08985729824694E-2</v>
      </c>
    </row>
    <row r="937" spans="1:15" x14ac:dyDescent="0.45">
      <c r="A937">
        <v>2018</v>
      </c>
      <c r="B937" t="s">
        <v>138</v>
      </c>
      <c r="C937" t="str">
        <f>_xlfn.CONCAT(B937,A937)</f>
        <v>Western Michigan2018</v>
      </c>
      <c r="D937">
        <v>163.69</v>
      </c>
      <c r="E937">
        <v>-10.260739891812699</v>
      </c>
      <c r="F937">
        <v>0</v>
      </c>
      <c r="G937">
        <v>206</v>
      </c>
      <c r="H937">
        <v>414.35</v>
      </c>
      <c r="I937">
        <v>-3.1958418991750501</v>
      </c>
      <c r="K937">
        <v>1228</v>
      </c>
      <c r="L937">
        <v>1580</v>
      </c>
      <c r="M937">
        <v>8.9142850127048895E-2</v>
      </c>
      <c r="N937">
        <v>-0.37620668144014802</v>
      </c>
      <c r="O937">
        <v>8.9142850127048895E-2</v>
      </c>
    </row>
    <row r="938" spans="1:15" x14ac:dyDescent="0.45">
      <c r="A938">
        <v>2018</v>
      </c>
      <c r="B938" t="s">
        <v>139</v>
      </c>
      <c r="C938" t="str">
        <f>_xlfn.CONCAT(B938,A938)</f>
        <v>West Virginia2018</v>
      </c>
      <c r="D938">
        <v>208.32</v>
      </c>
      <c r="E938">
        <v>17.942905911981299</v>
      </c>
      <c r="F938">
        <v>0</v>
      </c>
      <c r="G938">
        <v>201.7</v>
      </c>
      <c r="H938">
        <v>613.17999999999995</v>
      </c>
      <c r="I938">
        <v>4.7496842317977501</v>
      </c>
      <c r="J938">
        <v>3.8393948010191901</v>
      </c>
      <c r="K938">
        <v>1788</v>
      </c>
      <c r="L938">
        <v>1602</v>
      </c>
      <c r="M938">
        <v>0.68975369243397799</v>
      </c>
      <c r="N938">
        <v>-0.37620668144014802</v>
      </c>
      <c r="O938">
        <v>0.68975369243397799</v>
      </c>
    </row>
    <row r="939" spans="1:15" x14ac:dyDescent="0.45">
      <c r="A939">
        <v>2018</v>
      </c>
      <c r="B939" t="s">
        <v>140</v>
      </c>
      <c r="C939" t="str">
        <f>_xlfn.CONCAT(B939,A939)</f>
        <v>Wisconsin2018</v>
      </c>
      <c r="D939">
        <v>195.04</v>
      </c>
      <c r="E939">
        <v>8.8010659826997006</v>
      </c>
      <c r="F939">
        <v>0</v>
      </c>
      <c r="G939">
        <v>403.9</v>
      </c>
      <c r="H939">
        <v>639.76</v>
      </c>
      <c r="I939">
        <v>18.0672503084621</v>
      </c>
      <c r="J939">
        <v>17.7265674855567</v>
      </c>
      <c r="K939">
        <v>1764</v>
      </c>
      <c r="L939">
        <v>2028</v>
      </c>
      <c r="M939">
        <v>0.51103731363415705</v>
      </c>
      <c r="N939">
        <v>-0.37620668144014802</v>
      </c>
      <c r="O939">
        <v>0.51103731363415705</v>
      </c>
    </row>
    <row r="940" spans="1:15" x14ac:dyDescent="0.45">
      <c r="A940">
        <v>2018</v>
      </c>
      <c r="B940" t="s">
        <v>141</v>
      </c>
      <c r="C940" t="str">
        <f>_xlfn.CONCAT(B940,A940)</f>
        <v>Wyoming2018</v>
      </c>
      <c r="D940">
        <v>109.14</v>
      </c>
      <c r="E940">
        <v>-2.42107187652821</v>
      </c>
      <c r="F940">
        <v>0</v>
      </c>
      <c r="G940">
        <v>116.2</v>
      </c>
      <c r="H940">
        <v>277.07</v>
      </c>
      <c r="I940">
        <v>-1.70486243043521</v>
      </c>
      <c r="J940">
        <v>-2.7774345369075002</v>
      </c>
      <c r="K940">
        <v>1489</v>
      </c>
      <c r="L940">
        <v>1555</v>
      </c>
      <c r="M940">
        <v>-0.64496697393396396</v>
      </c>
      <c r="N940">
        <v>-0.37620668144014802</v>
      </c>
      <c r="O940">
        <v>-0.64496697393396396</v>
      </c>
    </row>
    <row r="941" spans="1:15" x14ac:dyDescent="0.45">
      <c r="A941">
        <v>2017</v>
      </c>
      <c r="B941" t="s">
        <v>11</v>
      </c>
      <c r="C941" t="str">
        <f>_xlfn.CONCAT(B941,A941)</f>
        <v>Air Force2017</v>
      </c>
      <c r="D941">
        <v>115.88</v>
      </c>
      <c r="E941">
        <v>-7.8337301458119599</v>
      </c>
      <c r="F941">
        <v>0</v>
      </c>
      <c r="G941">
        <v>223</v>
      </c>
      <c r="H941">
        <v>44.58</v>
      </c>
      <c r="I941">
        <v>0.90823221188842795</v>
      </c>
      <c r="J941">
        <v>0.73520325976963297</v>
      </c>
      <c r="K941">
        <v>1422</v>
      </c>
      <c r="L941">
        <v>1593</v>
      </c>
      <c r="M941">
        <v>-0.55426302866959598</v>
      </c>
      <c r="N941">
        <v>-0.37620668144014802</v>
      </c>
      <c r="O941">
        <v>-0.55426302866959598</v>
      </c>
    </row>
    <row r="942" spans="1:15" x14ac:dyDescent="0.45">
      <c r="A942">
        <v>2017</v>
      </c>
      <c r="B942" t="s">
        <v>12</v>
      </c>
      <c r="C942" t="str">
        <f>_xlfn.CONCAT(B942,A942)</f>
        <v>Akron2017</v>
      </c>
      <c r="D942">
        <v>88.91</v>
      </c>
      <c r="E942">
        <v>-8.9001095810407502</v>
      </c>
      <c r="F942">
        <v>0</v>
      </c>
      <c r="G942">
        <v>190.6</v>
      </c>
      <c r="H942">
        <v>443.73</v>
      </c>
      <c r="I942">
        <v>-8.4980456579563004</v>
      </c>
      <c r="J942">
        <v>-9.72102087917626</v>
      </c>
      <c r="K942">
        <v>1165</v>
      </c>
      <c r="L942">
        <v>1214</v>
      </c>
      <c r="M942">
        <v>-0.91721338531351004</v>
      </c>
      <c r="N942">
        <v>-0.37620668144014802</v>
      </c>
      <c r="O942">
        <v>-0.91721338531351004</v>
      </c>
    </row>
    <row r="943" spans="1:15" x14ac:dyDescent="0.45">
      <c r="A943">
        <v>2017</v>
      </c>
      <c r="B943" t="s">
        <v>13</v>
      </c>
      <c r="C943" t="str">
        <f>_xlfn.CONCAT(B943,A943)</f>
        <v>Alabama2017</v>
      </c>
      <c r="D943">
        <v>323.87</v>
      </c>
      <c r="E943">
        <v>26.3060179322481</v>
      </c>
      <c r="F943">
        <v>0</v>
      </c>
      <c r="G943">
        <v>323.2</v>
      </c>
      <c r="H943">
        <v>982.66</v>
      </c>
      <c r="I943">
        <v>24.5218397092533</v>
      </c>
      <c r="J943">
        <v>25.487046338680599</v>
      </c>
      <c r="K943">
        <v>2229</v>
      </c>
      <c r="L943">
        <v>2331</v>
      </c>
      <c r="M943">
        <v>2.24477459381345</v>
      </c>
      <c r="N943">
        <v>-0.37620668144014802</v>
      </c>
      <c r="O943">
        <v>2.24477459381345</v>
      </c>
    </row>
    <row r="944" spans="1:15" x14ac:dyDescent="0.45">
      <c r="A944">
        <v>2017</v>
      </c>
      <c r="B944" t="s">
        <v>14</v>
      </c>
      <c r="C944" t="str">
        <f>_xlfn.CONCAT(B944,A944)</f>
        <v>Appalachian State2017</v>
      </c>
      <c r="D944">
        <v>116.78</v>
      </c>
      <c r="E944">
        <v>1.5944606479899399</v>
      </c>
      <c r="F944">
        <v>0</v>
      </c>
      <c r="G944">
        <v>221.3</v>
      </c>
      <c r="H944">
        <v>333.36</v>
      </c>
      <c r="I944">
        <v>3.6270202581111501</v>
      </c>
      <c r="K944">
        <v>1728</v>
      </c>
      <c r="L944">
        <v>1630</v>
      </c>
      <c r="M944">
        <v>-0.54215122588948805</v>
      </c>
      <c r="N944">
        <v>-0.37620668144014802</v>
      </c>
      <c r="O944">
        <v>-0.54215122588948805</v>
      </c>
    </row>
    <row r="945" spans="1:15" x14ac:dyDescent="0.45">
      <c r="A945">
        <v>2017</v>
      </c>
      <c r="B945" t="s">
        <v>15</v>
      </c>
      <c r="C945" t="str">
        <f>_xlfn.CONCAT(B945,A945)</f>
        <v>Arizona2017</v>
      </c>
      <c r="D945">
        <v>185.88</v>
      </c>
      <c r="E945">
        <v>3.4112803717094802</v>
      </c>
      <c r="F945">
        <v>0</v>
      </c>
      <c r="G945">
        <v>167.6</v>
      </c>
      <c r="H945">
        <v>616.30999999999995</v>
      </c>
      <c r="I945">
        <v>-3.5798369089337401</v>
      </c>
      <c r="J945">
        <v>-2.0422312771378701</v>
      </c>
      <c r="K945">
        <v>1519</v>
      </c>
      <c r="L945">
        <v>1243</v>
      </c>
      <c r="M945">
        <v>0.38776607644994299</v>
      </c>
      <c r="N945">
        <v>-0.37620668144014802</v>
      </c>
      <c r="O945">
        <v>0.38776607644994299</v>
      </c>
    </row>
    <row r="946" spans="1:15" x14ac:dyDescent="0.45">
      <c r="A946">
        <v>2017</v>
      </c>
      <c r="B946" t="s">
        <v>16</v>
      </c>
      <c r="C946" t="str">
        <f>_xlfn.CONCAT(B946,A946)</f>
        <v>Arizona State2017</v>
      </c>
      <c r="D946">
        <v>206.68</v>
      </c>
      <c r="E946">
        <v>2.58581672689037</v>
      </c>
      <c r="F946">
        <v>0</v>
      </c>
      <c r="G946">
        <v>232.5</v>
      </c>
      <c r="H946">
        <v>694.21</v>
      </c>
      <c r="I946">
        <v>-1.5622408412579101</v>
      </c>
      <c r="J946">
        <v>0.32675700434205901</v>
      </c>
      <c r="K946">
        <v>1497</v>
      </c>
      <c r="L946">
        <v>1366</v>
      </c>
      <c r="M946">
        <v>0.66768329625689204</v>
      </c>
      <c r="N946">
        <v>-0.37620668144014802</v>
      </c>
      <c r="O946">
        <v>0.66768329625689204</v>
      </c>
    </row>
    <row r="947" spans="1:15" x14ac:dyDescent="0.45">
      <c r="A947">
        <v>2017</v>
      </c>
      <c r="B947" t="s">
        <v>17</v>
      </c>
      <c r="C947" t="str">
        <f>_xlfn.CONCAT(B947,A947)</f>
        <v>Arkansas2017</v>
      </c>
      <c r="D947">
        <v>212.74</v>
      </c>
      <c r="E947">
        <v>-4.7308102499051801</v>
      </c>
      <c r="F947">
        <v>0</v>
      </c>
      <c r="G947">
        <v>276.2</v>
      </c>
      <c r="H947">
        <v>689.41</v>
      </c>
      <c r="I947">
        <v>3.0386681759882199</v>
      </c>
      <c r="J947">
        <v>5.1464228183874301</v>
      </c>
      <c r="K947">
        <v>1441</v>
      </c>
      <c r="L947">
        <v>1614</v>
      </c>
      <c r="M947">
        <v>0.74923610164295495</v>
      </c>
      <c r="N947">
        <v>-0.37620668144014802</v>
      </c>
      <c r="O947">
        <v>0.74923610164295495</v>
      </c>
    </row>
    <row r="948" spans="1:15" x14ac:dyDescent="0.45">
      <c r="A948">
        <v>2017</v>
      </c>
      <c r="B948" t="s">
        <v>18</v>
      </c>
      <c r="C948" t="str">
        <f>_xlfn.CONCAT(B948,A948)</f>
        <v>Arkansas State2017</v>
      </c>
      <c r="D948">
        <v>114.91</v>
      </c>
      <c r="E948">
        <v>-2.9101315963499501</v>
      </c>
      <c r="F948">
        <v>0</v>
      </c>
      <c r="G948">
        <v>277</v>
      </c>
      <c r="H948">
        <v>471.45</v>
      </c>
      <c r="I948">
        <v>-0.87452488373738801</v>
      </c>
      <c r="J948">
        <v>-2.1239205282233802</v>
      </c>
      <c r="K948">
        <v>1596</v>
      </c>
      <c r="L948">
        <v>1567</v>
      </c>
      <c r="M948">
        <v>-0.567316860554824</v>
      </c>
      <c r="N948">
        <v>-0.37620668144014802</v>
      </c>
      <c r="O948">
        <v>-0.567316860554824</v>
      </c>
    </row>
    <row r="949" spans="1:15" x14ac:dyDescent="0.45">
      <c r="A949">
        <v>2017</v>
      </c>
      <c r="B949" t="s">
        <v>19</v>
      </c>
      <c r="C949" t="str">
        <f>_xlfn.CONCAT(B949,A949)</f>
        <v>Army2017</v>
      </c>
      <c r="D949">
        <v>106.37</v>
      </c>
      <c r="E949">
        <v>0.87493470712356503</v>
      </c>
      <c r="F949">
        <v>0</v>
      </c>
      <c r="G949">
        <v>218.5</v>
      </c>
      <c r="H949">
        <v>131.74</v>
      </c>
      <c r="I949">
        <v>-3.82405072432099</v>
      </c>
      <c r="J949">
        <v>-1.6337850217103</v>
      </c>
      <c r="K949">
        <v>1533</v>
      </c>
      <c r="L949">
        <v>1354</v>
      </c>
      <c r="M949">
        <v>-0.68224441137940794</v>
      </c>
      <c r="N949">
        <v>-0.37620668144014802</v>
      </c>
      <c r="O949">
        <v>-0.68224441137940794</v>
      </c>
    </row>
    <row r="950" spans="1:15" x14ac:dyDescent="0.45">
      <c r="A950">
        <v>2017</v>
      </c>
      <c r="B950" t="s">
        <v>20</v>
      </c>
      <c r="C950" t="str">
        <f>_xlfn.CONCAT(B950,A950)</f>
        <v>Auburn2017</v>
      </c>
      <c r="D950">
        <v>255.92</v>
      </c>
      <c r="E950">
        <v>23.619130579919901</v>
      </c>
      <c r="F950">
        <v>0</v>
      </c>
      <c r="G950">
        <v>189.5</v>
      </c>
      <c r="H950">
        <v>865.36</v>
      </c>
      <c r="I950">
        <v>12.257442621125399</v>
      </c>
      <c r="J950">
        <v>15.7660254595044</v>
      </c>
      <c r="K950">
        <v>1994</v>
      </c>
      <c r="L950">
        <v>1904</v>
      </c>
      <c r="M950">
        <v>1.3303334839152601</v>
      </c>
      <c r="N950">
        <v>-0.37620668144014802</v>
      </c>
      <c r="O950">
        <v>1.3303334839152601</v>
      </c>
    </row>
    <row r="951" spans="1:15" x14ac:dyDescent="0.45">
      <c r="A951">
        <v>2017</v>
      </c>
      <c r="B951" t="s">
        <v>21</v>
      </c>
      <c r="C951" t="str">
        <f>_xlfn.CONCAT(B951,A951)</f>
        <v>Ball State2017</v>
      </c>
      <c r="D951">
        <v>128.80000000000001</v>
      </c>
      <c r="E951">
        <v>-27.915031088187</v>
      </c>
      <c r="F951">
        <v>0</v>
      </c>
      <c r="G951">
        <v>203.4</v>
      </c>
      <c r="H951">
        <v>365.94</v>
      </c>
      <c r="I951">
        <v>-8.9086134457201105</v>
      </c>
      <c r="J951">
        <v>-8.0055466063804506</v>
      </c>
      <c r="K951">
        <v>857</v>
      </c>
      <c r="L951">
        <v>1230</v>
      </c>
      <c r="M951">
        <v>-0.38039137098181802</v>
      </c>
      <c r="N951">
        <v>-0.37620668144014802</v>
      </c>
      <c r="O951">
        <v>-0.38039137098181802</v>
      </c>
    </row>
    <row r="952" spans="1:15" x14ac:dyDescent="0.45">
      <c r="A952">
        <v>2017</v>
      </c>
      <c r="B952" t="s">
        <v>22</v>
      </c>
      <c r="C952" t="str">
        <f>_xlfn.CONCAT(B952,A952)</f>
        <v>Baylor2017</v>
      </c>
      <c r="D952">
        <v>193.36</v>
      </c>
      <c r="E952">
        <v>-4.2440144311190302</v>
      </c>
      <c r="F952">
        <v>0</v>
      </c>
      <c r="G952">
        <v>224.5</v>
      </c>
      <c r="H952">
        <v>619.17999999999995</v>
      </c>
      <c r="I952">
        <v>2.8167370250122001</v>
      </c>
      <c r="J952">
        <v>7.2703433466108196</v>
      </c>
      <c r="K952">
        <v>1400</v>
      </c>
      <c r="L952">
        <v>1607</v>
      </c>
      <c r="M952">
        <v>0.48842861511128799</v>
      </c>
      <c r="N952">
        <v>-0.37620668144014802</v>
      </c>
      <c r="O952">
        <v>0.48842861511128799</v>
      </c>
    </row>
    <row r="953" spans="1:15" x14ac:dyDescent="0.45">
      <c r="A953">
        <v>2017</v>
      </c>
      <c r="B953" t="s">
        <v>23</v>
      </c>
      <c r="C953" t="str">
        <f>_xlfn.CONCAT(B953,A953)</f>
        <v>Boise State2017</v>
      </c>
      <c r="D953">
        <v>167.43</v>
      </c>
      <c r="E953">
        <v>7.6844717209994204</v>
      </c>
      <c r="F953">
        <v>0</v>
      </c>
      <c r="G953">
        <v>343.6</v>
      </c>
      <c r="H953">
        <v>548.82000000000005</v>
      </c>
      <c r="I953">
        <v>5.0728744024137802</v>
      </c>
      <c r="J953">
        <v>7.7604788531239004</v>
      </c>
      <c r="K953">
        <v>1722</v>
      </c>
      <c r="L953">
        <v>1664</v>
      </c>
      <c r="M953">
        <v>0.13947411945772201</v>
      </c>
      <c r="N953">
        <v>-0.37620668144014802</v>
      </c>
      <c r="O953">
        <v>0.13947411945772201</v>
      </c>
    </row>
    <row r="954" spans="1:15" x14ac:dyDescent="0.45">
      <c r="A954">
        <v>2017</v>
      </c>
      <c r="B954" t="s">
        <v>24</v>
      </c>
      <c r="C954" t="str">
        <f>_xlfn.CONCAT(B954,A954)</f>
        <v>Boston College2017</v>
      </c>
      <c r="D954">
        <v>162.61000000000001</v>
      </c>
      <c r="E954">
        <v>11.1763068016829</v>
      </c>
      <c r="F954">
        <v>0</v>
      </c>
      <c r="G954">
        <v>78.400000000000006</v>
      </c>
      <c r="H954">
        <v>533.39</v>
      </c>
      <c r="I954">
        <v>-1.7488407213878701</v>
      </c>
      <c r="J954">
        <v>-0.89858176194066297</v>
      </c>
      <c r="K954">
        <v>1665</v>
      </c>
      <c r="L954">
        <v>1367</v>
      </c>
      <c r="M954">
        <v>7.4608686790919004E-2</v>
      </c>
      <c r="N954">
        <v>-0.37620668144014802</v>
      </c>
      <c r="O954">
        <v>7.4608686790919004E-2</v>
      </c>
    </row>
    <row r="955" spans="1:15" x14ac:dyDescent="0.45">
      <c r="A955">
        <v>2017</v>
      </c>
      <c r="B955" t="s">
        <v>25</v>
      </c>
      <c r="C955" t="str">
        <f>_xlfn.CONCAT(B955,A955)</f>
        <v>Bowling Green2017</v>
      </c>
      <c r="D955">
        <v>138.13999999999999</v>
      </c>
      <c r="E955">
        <v>-14.2654834287816</v>
      </c>
      <c r="F955">
        <v>0</v>
      </c>
      <c r="G955">
        <v>120.6</v>
      </c>
      <c r="H955">
        <v>392.66</v>
      </c>
      <c r="I955">
        <v>-9.2993644634909796</v>
      </c>
      <c r="J955">
        <v>-12.0083199095707</v>
      </c>
      <c r="K955">
        <v>1149</v>
      </c>
      <c r="L955">
        <v>1272</v>
      </c>
      <c r="M955">
        <v>-0.25469777324158299</v>
      </c>
      <c r="N955">
        <v>-0.37620668144014802</v>
      </c>
      <c r="O955">
        <v>-0.25469777324158299</v>
      </c>
    </row>
    <row r="956" spans="1:15" x14ac:dyDescent="0.45">
      <c r="A956">
        <v>2017</v>
      </c>
      <c r="B956" t="s">
        <v>26</v>
      </c>
      <c r="C956" t="str">
        <f>_xlfn.CONCAT(B956,A956)</f>
        <v>Buffalo2017</v>
      </c>
      <c r="D956">
        <v>112.97</v>
      </c>
      <c r="E956">
        <v>-4.2859791396083997</v>
      </c>
      <c r="F956">
        <v>0</v>
      </c>
      <c r="G956">
        <v>70</v>
      </c>
      <c r="H956">
        <v>343.64</v>
      </c>
      <c r="I956">
        <v>-16.6420088460223</v>
      </c>
      <c r="J956">
        <v>-16.092782463846401</v>
      </c>
      <c r="K956">
        <v>1308</v>
      </c>
      <c r="L956">
        <v>1080</v>
      </c>
      <c r="M956">
        <v>-0.59342452432528003</v>
      </c>
      <c r="N956">
        <v>-0.37620668144014802</v>
      </c>
      <c r="O956">
        <v>-0.59342452432528003</v>
      </c>
    </row>
    <row r="957" spans="1:15" x14ac:dyDescent="0.45">
      <c r="A957">
        <v>2017</v>
      </c>
      <c r="B957" t="s">
        <v>27</v>
      </c>
      <c r="C957" t="str">
        <f>_xlfn.CONCAT(B957,A957)</f>
        <v>BYU2017</v>
      </c>
      <c r="D957">
        <v>167.37</v>
      </c>
      <c r="E957">
        <v>-10.578498435647001</v>
      </c>
      <c r="F957">
        <v>0</v>
      </c>
      <c r="G957">
        <v>101.4</v>
      </c>
      <c r="H957">
        <v>529.04999999999995</v>
      </c>
      <c r="I957">
        <v>5.3431457167481202</v>
      </c>
      <c r="J957">
        <v>8.0055466063804506</v>
      </c>
      <c r="K957">
        <v>1342</v>
      </c>
      <c r="L957">
        <v>1730</v>
      </c>
      <c r="M957">
        <v>0.138666665939048</v>
      </c>
      <c r="N957">
        <v>-0.37620668144014802</v>
      </c>
      <c r="O957">
        <v>0.138666665939048</v>
      </c>
    </row>
    <row r="958" spans="1:15" x14ac:dyDescent="0.45">
      <c r="A958">
        <v>2017</v>
      </c>
      <c r="B958" t="s">
        <v>28</v>
      </c>
      <c r="C958" t="str">
        <f>_xlfn.CONCAT(B958,A958)</f>
        <v>California2017</v>
      </c>
      <c r="D958">
        <v>159.53</v>
      </c>
      <c r="E958">
        <v>1.94250968331527</v>
      </c>
      <c r="F958">
        <v>0</v>
      </c>
      <c r="G958">
        <v>178.7</v>
      </c>
      <c r="H958">
        <v>601.16999999999996</v>
      </c>
      <c r="I958">
        <v>1.43881948050622</v>
      </c>
      <c r="K958">
        <v>1584</v>
      </c>
      <c r="L958">
        <v>1531</v>
      </c>
      <c r="M958">
        <v>3.31594061656591E-2</v>
      </c>
      <c r="N958">
        <v>-0.37620668144014802</v>
      </c>
      <c r="O958">
        <v>3.31594061656591E-2</v>
      </c>
    </row>
    <row r="959" spans="1:15" x14ac:dyDescent="0.45">
      <c r="A959">
        <v>2017</v>
      </c>
      <c r="B959" t="s">
        <v>29</v>
      </c>
      <c r="C959" t="str">
        <f>_xlfn.CONCAT(B959,A959)</f>
        <v>Central Michigan2017</v>
      </c>
      <c r="D959">
        <v>127.4</v>
      </c>
      <c r="E959">
        <v>-5.5512396558288799</v>
      </c>
      <c r="F959">
        <v>0</v>
      </c>
      <c r="G959">
        <v>236.5</v>
      </c>
      <c r="H959">
        <v>391.81</v>
      </c>
      <c r="I959">
        <v>-6.6391314886721498</v>
      </c>
      <c r="K959">
        <v>1386</v>
      </c>
      <c r="L959">
        <v>1231</v>
      </c>
      <c r="M959">
        <v>-0.399231953084209</v>
      </c>
      <c r="N959">
        <v>-0.37620668144014802</v>
      </c>
      <c r="O959">
        <v>-0.399231953084209</v>
      </c>
    </row>
    <row r="960" spans="1:15" x14ac:dyDescent="0.45">
      <c r="A960">
        <v>2017</v>
      </c>
      <c r="B960" t="s">
        <v>30</v>
      </c>
      <c r="C960" t="str">
        <f>_xlfn.CONCAT(B960,A960)</f>
        <v>Charlotte2017</v>
      </c>
      <c r="D960">
        <v>111.82</v>
      </c>
      <c r="E960">
        <v>-25.435224339206801</v>
      </c>
      <c r="F960">
        <v>0</v>
      </c>
      <c r="G960">
        <v>117</v>
      </c>
      <c r="H960">
        <v>330.55</v>
      </c>
      <c r="I960">
        <v>-14.308719040925901</v>
      </c>
      <c r="J960">
        <v>-14.6223759443071</v>
      </c>
      <c r="K960">
        <v>954</v>
      </c>
      <c r="L960">
        <v>1040</v>
      </c>
      <c r="M960">
        <v>-0.60890071676653001</v>
      </c>
      <c r="N960">
        <v>-0.37620668144014802</v>
      </c>
      <c r="O960">
        <v>-0.60890071676653001</v>
      </c>
    </row>
    <row r="961" spans="1:15" x14ac:dyDescent="0.45">
      <c r="A961">
        <v>2017</v>
      </c>
      <c r="B961" t="s">
        <v>31</v>
      </c>
      <c r="C961" t="str">
        <f>_xlfn.CONCAT(B961,A961)</f>
        <v>Cincinnati2017</v>
      </c>
      <c r="D961">
        <v>167.8</v>
      </c>
      <c r="E961">
        <v>-12.582052767938</v>
      </c>
      <c r="F961">
        <v>0</v>
      </c>
      <c r="G961">
        <v>185.5</v>
      </c>
      <c r="H961">
        <v>541.58000000000004</v>
      </c>
      <c r="I961">
        <v>-8.5297657713414203</v>
      </c>
      <c r="J961">
        <v>-4.4929088097033096</v>
      </c>
      <c r="K961">
        <v>1184</v>
      </c>
      <c r="L961">
        <v>1309</v>
      </c>
      <c r="M961">
        <v>0.14445341615621099</v>
      </c>
      <c r="N961">
        <v>-0.37620668144014802</v>
      </c>
      <c r="O961">
        <v>0.14445341615621099</v>
      </c>
    </row>
    <row r="962" spans="1:15" x14ac:dyDescent="0.45">
      <c r="A962">
        <v>2017</v>
      </c>
      <c r="B962" t="s">
        <v>32</v>
      </c>
      <c r="C962" t="str">
        <f>_xlfn.CONCAT(B962,A962)</f>
        <v>Clemson2017</v>
      </c>
      <c r="D962">
        <v>238.91</v>
      </c>
      <c r="E962">
        <v>25.911106364798201</v>
      </c>
      <c r="F962">
        <v>0</v>
      </c>
      <c r="G962">
        <v>148.4</v>
      </c>
      <c r="H962">
        <v>846</v>
      </c>
      <c r="I962">
        <v>18.440424632464001</v>
      </c>
      <c r="J962">
        <v>22.5462332996021</v>
      </c>
      <c r="K962">
        <v>2111</v>
      </c>
      <c r="L962">
        <v>2215</v>
      </c>
      <c r="M962">
        <v>1.10142041137122</v>
      </c>
      <c r="N962">
        <v>-0.37620668144014802</v>
      </c>
      <c r="O962">
        <v>1.10142041137122</v>
      </c>
    </row>
    <row r="963" spans="1:15" x14ac:dyDescent="0.45">
      <c r="A963">
        <v>2017</v>
      </c>
      <c r="B963" t="s">
        <v>33</v>
      </c>
      <c r="C963" t="str">
        <f>_xlfn.CONCAT(B963,A963)</f>
        <v>Coastal Carolina2017</v>
      </c>
      <c r="D963">
        <v>96.51</v>
      </c>
      <c r="E963">
        <v>-17.350287666212498</v>
      </c>
      <c r="F963">
        <v>0</v>
      </c>
      <c r="H963">
        <v>71.67</v>
      </c>
      <c r="K963">
        <v>1223</v>
      </c>
      <c r="M963">
        <v>-0.81493593961481703</v>
      </c>
      <c r="N963">
        <v>-0.37620668144014802</v>
      </c>
      <c r="O963">
        <v>-0.81493593961481703</v>
      </c>
    </row>
    <row r="964" spans="1:15" x14ac:dyDescent="0.45">
      <c r="A964">
        <v>2017</v>
      </c>
      <c r="B964" t="s">
        <v>34</v>
      </c>
      <c r="C964" t="str">
        <f>_xlfn.CONCAT(B964,A964)</f>
        <v>Colorado2017</v>
      </c>
      <c r="D964">
        <v>203.78</v>
      </c>
      <c r="E964">
        <v>-2.7787592103272001</v>
      </c>
      <c r="F964">
        <v>0</v>
      </c>
      <c r="G964">
        <v>312.3</v>
      </c>
      <c r="H964">
        <v>526.39</v>
      </c>
      <c r="I964">
        <v>11.140854284134599</v>
      </c>
      <c r="J964">
        <v>11.599873654143099</v>
      </c>
      <c r="K964">
        <v>1492</v>
      </c>
      <c r="L964">
        <v>1649</v>
      </c>
      <c r="M964">
        <v>0.62865637618765402</v>
      </c>
      <c r="N964">
        <v>-0.37620668144014802</v>
      </c>
      <c r="O964">
        <v>0.62865637618765402</v>
      </c>
    </row>
    <row r="965" spans="1:15" x14ac:dyDescent="0.45">
      <c r="A965">
        <v>2017</v>
      </c>
      <c r="B965" t="s">
        <v>35</v>
      </c>
      <c r="C965" t="str">
        <f>_xlfn.CONCAT(B965,A965)</f>
        <v>Colorado State2017</v>
      </c>
      <c r="D965">
        <v>158.09</v>
      </c>
      <c r="E965">
        <v>-2.5652938242811198</v>
      </c>
      <c r="F965">
        <v>0</v>
      </c>
      <c r="G965">
        <v>353.1</v>
      </c>
      <c r="H965">
        <v>412.28</v>
      </c>
      <c r="I965">
        <v>0.851825083091591</v>
      </c>
      <c r="J965">
        <v>-0.65351400868411802</v>
      </c>
      <c r="K965">
        <v>1543</v>
      </c>
      <c r="L965">
        <v>1569</v>
      </c>
      <c r="M965">
        <v>1.37805217174858E-2</v>
      </c>
      <c r="N965">
        <v>-0.37620668144014802</v>
      </c>
      <c r="O965">
        <v>1.37805217174858E-2</v>
      </c>
    </row>
    <row r="966" spans="1:15" x14ac:dyDescent="0.45">
      <c r="A966">
        <v>2017</v>
      </c>
      <c r="B966" t="s">
        <v>36</v>
      </c>
      <c r="C966" t="str">
        <f>_xlfn.CONCAT(B966,A966)</f>
        <v>Connecticut2017</v>
      </c>
      <c r="D966">
        <v>121.64</v>
      </c>
      <c r="E966">
        <v>-13.523028033366</v>
      </c>
      <c r="F966">
        <v>0</v>
      </c>
      <c r="G966">
        <v>101.1</v>
      </c>
      <c r="H966">
        <v>423.56</v>
      </c>
      <c r="I966">
        <v>-12.7532742615195</v>
      </c>
      <c r="K966">
        <v>1111</v>
      </c>
      <c r="L966">
        <v>1102</v>
      </c>
      <c r="M966">
        <v>-0.47674749087690299</v>
      </c>
      <c r="N966">
        <v>-0.37620668144014802</v>
      </c>
      <c r="O966">
        <v>-0.47674749087690299</v>
      </c>
    </row>
    <row r="967" spans="1:15" x14ac:dyDescent="0.45">
      <c r="A967">
        <v>2017</v>
      </c>
      <c r="B967" t="s">
        <v>37</v>
      </c>
      <c r="C967" t="str">
        <f>_xlfn.CONCAT(B967,A967)</f>
        <v>Duke2017</v>
      </c>
      <c r="D967">
        <v>184.46</v>
      </c>
      <c r="E967">
        <v>8.3425806402962106</v>
      </c>
      <c r="F967">
        <v>0</v>
      </c>
      <c r="G967">
        <v>246.1</v>
      </c>
      <c r="H967">
        <v>599.82000000000005</v>
      </c>
      <c r="I967">
        <v>-0.71806982433103195</v>
      </c>
      <c r="J967">
        <v>1.30702801736824</v>
      </c>
      <c r="K967">
        <v>1641</v>
      </c>
      <c r="L967">
        <v>1383</v>
      </c>
      <c r="M967">
        <v>0.36865634317466101</v>
      </c>
      <c r="N967">
        <v>-0.37620668144014802</v>
      </c>
      <c r="O967">
        <v>0.36865634317466101</v>
      </c>
    </row>
    <row r="968" spans="1:15" x14ac:dyDescent="0.45">
      <c r="A968">
        <v>2017</v>
      </c>
      <c r="B968" t="s">
        <v>38</v>
      </c>
      <c r="C968" t="str">
        <f>_xlfn.CONCAT(B968,A968)</f>
        <v>East Carolina2017</v>
      </c>
      <c r="D968">
        <v>144.55000000000001</v>
      </c>
      <c r="E968">
        <v>-14.786921414345301</v>
      </c>
      <c r="F968">
        <v>0</v>
      </c>
      <c r="G968">
        <v>201.8</v>
      </c>
      <c r="H968">
        <v>442.26</v>
      </c>
      <c r="I968">
        <v>-9.6261115544449396</v>
      </c>
      <c r="K968">
        <v>1123</v>
      </c>
      <c r="L968">
        <v>1260</v>
      </c>
      <c r="M968">
        <v>-0.16843482232992199</v>
      </c>
      <c r="N968">
        <v>-0.37620668144014802</v>
      </c>
      <c r="O968">
        <v>-0.16843482232992199</v>
      </c>
    </row>
    <row r="969" spans="1:15" x14ac:dyDescent="0.45">
      <c r="A969">
        <v>2017</v>
      </c>
      <c r="B969" t="s">
        <v>39</v>
      </c>
      <c r="C969" t="str">
        <f>_xlfn.CONCAT(B969,A969)</f>
        <v>Eastern Michigan2017</v>
      </c>
      <c r="D969">
        <v>100.97</v>
      </c>
      <c r="E969">
        <v>-4.2223551214738704</v>
      </c>
      <c r="F969">
        <v>0</v>
      </c>
      <c r="G969">
        <v>399.7</v>
      </c>
      <c r="H969">
        <v>347.7</v>
      </c>
      <c r="I969">
        <v>-6.3687014562166002</v>
      </c>
      <c r="K969">
        <v>1398</v>
      </c>
      <c r="L969">
        <v>1207</v>
      </c>
      <c r="M969">
        <v>-0.75491522806005795</v>
      </c>
      <c r="N969">
        <v>-0.37620668144014802</v>
      </c>
      <c r="O969">
        <v>-0.75491522806005795</v>
      </c>
    </row>
    <row r="970" spans="1:15" x14ac:dyDescent="0.45">
      <c r="A970">
        <v>2017</v>
      </c>
      <c r="B970" t="s">
        <v>40</v>
      </c>
      <c r="C970" t="str">
        <f>_xlfn.CONCAT(B970,A970)</f>
        <v>Florida2017</v>
      </c>
      <c r="D970">
        <v>251.23</v>
      </c>
      <c r="E970">
        <v>-0.89482113105897898</v>
      </c>
      <c r="F970">
        <v>0</v>
      </c>
      <c r="G970">
        <v>201.8</v>
      </c>
      <c r="H970">
        <v>798.44</v>
      </c>
      <c r="I970">
        <v>9.0439729601264904</v>
      </c>
      <c r="J970">
        <v>11.273116649801</v>
      </c>
      <c r="K970">
        <v>1546</v>
      </c>
      <c r="L970">
        <v>1748</v>
      </c>
      <c r="M970">
        <v>1.26721753387226</v>
      </c>
      <c r="N970">
        <v>-0.37620668144014802</v>
      </c>
      <c r="O970">
        <v>1.26721753387226</v>
      </c>
    </row>
    <row r="971" spans="1:15" x14ac:dyDescent="0.45">
      <c r="A971">
        <v>2017</v>
      </c>
      <c r="B971" t="s">
        <v>41</v>
      </c>
      <c r="C971" t="str">
        <f>_xlfn.CONCAT(B971,A971)</f>
        <v>Florida Atlantic2017</v>
      </c>
      <c r="D971">
        <v>171.18</v>
      </c>
      <c r="E971">
        <v>9.5454705119201808</v>
      </c>
      <c r="F971">
        <v>0</v>
      </c>
      <c r="G971">
        <v>240.2</v>
      </c>
      <c r="H971">
        <v>408.4</v>
      </c>
      <c r="I971">
        <v>-14.619967922406</v>
      </c>
      <c r="K971">
        <v>1713</v>
      </c>
      <c r="L971">
        <v>1071</v>
      </c>
      <c r="M971">
        <v>0.18993996437484001</v>
      </c>
      <c r="N971">
        <v>-0.37620668144014802</v>
      </c>
      <c r="O971">
        <v>0.18993996437484001</v>
      </c>
    </row>
    <row r="972" spans="1:15" x14ac:dyDescent="0.45">
      <c r="A972">
        <v>2017</v>
      </c>
      <c r="B972" t="s">
        <v>42</v>
      </c>
      <c r="C972" t="str">
        <f>_xlfn.CONCAT(B972,A972)</f>
        <v>Florida International2017</v>
      </c>
      <c r="D972">
        <v>137.75</v>
      </c>
      <c r="E972">
        <v>-10.929035580424699</v>
      </c>
      <c r="F972">
        <v>0</v>
      </c>
      <c r="G972">
        <v>163.80000000000001</v>
      </c>
      <c r="H972">
        <v>362.84</v>
      </c>
      <c r="I972">
        <v>-13.953262345773799</v>
      </c>
      <c r="K972">
        <v>1315</v>
      </c>
      <c r="L972">
        <v>1158</v>
      </c>
      <c r="M972">
        <v>-0.25994622111296301</v>
      </c>
      <c r="N972">
        <v>-0.37620668144014802</v>
      </c>
      <c r="O972">
        <v>-0.25994622111296301</v>
      </c>
    </row>
    <row r="973" spans="1:15" x14ac:dyDescent="0.45">
      <c r="A973">
        <v>2017</v>
      </c>
      <c r="B973" t="s">
        <v>43</v>
      </c>
      <c r="C973" t="str">
        <f>_xlfn.CONCAT(B973,A973)</f>
        <v>Florida State2017</v>
      </c>
      <c r="D973">
        <v>292.88</v>
      </c>
      <c r="E973">
        <v>10.0831350696218</v>
      </c>
      <c r="F973">
        <v>0</v>
      </c>
      <c r="G973">
        <v>302.2</v>
      </c>
      <c r="H973">
        <v>906.64</v>
      </c>
      <c r="I973">
        <v>12.771957448204899</v>
      </c>
      <c r="K973">
        <v>1722</v>
      </c>
      <c r="L973">
        <v>1856</v>
      </c>
      <c r="M973">
        <v>1.8277248514183799</v>
      </c>
      <c r="N973">
        <v>-0.37620668144014802</v>
      </c>
      <c r="O973">
        <v>1.8277248514183799</v>
      </c>
    </row>
    <row r="974" spans="1:15" x14ac:dyDescent="0.45">
      <c r="A974">
        <v>2017</v>
      </c>
      <c r="B974" t="s">
        <v>44</v>
      </c>
      <c r="C974" t="str">
        <f>_xlfn.CONCAT(B974,A974)</f>
        <v>Fresno State2017</v>
      </c>
      <c r="D974">
        <v>137.74</v>
      </c>
      <c r="E974">
        <v>3.3181785205645702</v>
      </c>
      <c r="F974">
        <v>0</v>
      </c>
      <c r="G974">
        <v>174.9</v>
      </c>
      <c r="H974">
        <v>404.97</v>
      </c>
      <c r="I974">
        <v>-14.992766467539001</v>
      </c>
      <c r="J974">
        <v>-13.1519694247679</v>
      </c>
      <c r="K974">
        <v>1529</v>
      </c>
      <c r="L974">
        <v>1046</v>
      </c>
      <c r="M974">
        <v>-0.26008079669940898</v>
      </c>
      <c r="N974">
        <v>-0.37620668144014802</v>
      </c>
      <c r="O974">
        <v>-0.26008079669940898</v>
      </c>
    </row>
    <row r="975" spans="1:15" x14ac:dyDescent="0.45">
      <c r="A975">
        <v>2017</v>
      </c>
      <c r="B975" t="s">
        <v>45</v>
      </c>
      <c r="C975" t="str">
        <f>_xlfn.CONCAT(B975,A975)</f>
        <v>Georgia2017</v>
      </c>
      <c r="D975">
        <v>301.60000000000002</v>
      </c>
      <c r="E975">
        <v>27.016453138525499</v>
      </c>
      <c r="F975">
        <v>0</v>
      </c>
      <c r="G975">
        <v>259.3</v>
      </c>
      <c r="H975">
        <v>872</v>
      </c>
      <c r="I975">
        <v>3.4449277652999402</v>
      </c>
      <c r="J975">
        <v>6.6168293379267</v>
      </c>
      <c r="K975">
        <v>2054</v>
      </c>
      <c r="L975">
        <v>1658</v>
      </c>
      <c r="M975">
        <v>1.9450747627989899</v>
      </c>
      <c r="N975">
        <v>-0.37620668144014802</v>
      </c>
      <c r="O975">
        <v>1.9450747627989899</v>
      </c>
    </row>
    <row r="976" spans="1:15" x14ac:dyDescent="0.45">
      <c r="A976">
        <v>2017</v>
      </c>
      <c r="B976" t="s">
        <v>46</v>
      </c>
      <c r="C976" t="str">
        <f>_xlfn.CONCAT(B976,A976)</f>
        <v>Georgia Southern2017</v>
      </c>
      <c r="D976">
        <v>118.78</v>
      </c>
      <c r="E976">
        <v>-17.3817188452838</v>
      </c>
      <c r="F976">
        <v>0</v>
      </c>
      <c r="G976">
        <v>84.9</v>
      </c>
      <c r="H976">
        <v>435.33</v>
      </c>
      <c r="I976">
        <v>-5.7056341158667498</v>
      </c>
      <c r="K976">
        <v>1296</v>
      </c>
      <c r="L976">
        <v>1409</v>
      </c>
      <c r="M976">
        <v>-0.51523610860035796</v>
      </c>
      <c r="N976">
        <v>-0.37620668144014802</v>
      </c>
      <c r="O976">
        <v>-0.51523610860035796</v>
      </c>
    </row>
    <row r="977" spans="1:15" x14ac:dyDescent="0.45">
      <c r="A977">
        <v>2017</v>
      </c>
      <c r="B977" t="s">
        <v>47</v>
      </c>
      <c r="C977" t="str">
        <f>_xlfn.CONCAT(B977,A977)</f>
        <v>Georgia State2017</v>
      </c>
      <c r="D977">
        <v>119.23</v>
      </c>
      <c r="E977">
        <v>-12.561561711476401</v>
      </c>
      <c r="F977">
        <v>0</v>
      </c>
      <c r="G977">
        <v>185</v>
      </c>
      <c r="H977">
        <v>321.79000000000002</v>
      </c>
      <c r="I977">
        <v>-10.6866436510853</v>
      </c>
      <c r="J977">
        <v>-9.8843993813472899</v>
      </c>
      <c r="K977">
        <v>1234</v>
      </c>
      <c r="L977">
        <v>1177</v>
      </c>
      <c r="M977">
        <v>-0.50918020721030399</v>
      </c>
      <c r="N977">
        <v>-0.37620668144014802</v>
      </c>
      <c r="O977">
        <v>-0.50918020721030399</v>
      </c>
    </row>
    <row r="978" spans="1:15" x14ac:dyDescent="0.45">
      <c r="A978">
        <v>2017</v>
      </c>
      <c r="B978" t="s">
        <v>48</v>
      </c>
      <c r="C978" t="str">
        <f>_xlfn.CONCAT(B978,A978)</f>
        <v>Georgia Tech2017</v>
      </c>
      <c r="D978">
        <v>184.4</v>
      </c>
      <c r="E978">
        <v>8.6666464681640996</v>
      </c>
      <c r="F978">
        <v>0</v>
      </c>
      <c r="G978">
        <v>164</v>
      </c>
      <c r="H978">
        <v>582.54999999999995</v>
      </c>
      <c r="I978">
        <v>5.34515514151673</v>
      </c>
      <c r="J978">
        <v>6.0450045803280901</v>
      </c>
      <c r="K978">
        <v>1586</v>
      </c>
      <c r="L978">
        <v>1634</v>
      </c>
      <c r="M978">
        <v>0.367848889655987</v>
      </c>
      <c r="N978">
        <v>-0.37620668144014802</v>
      </c>
      <c r="O978">
        <v>0.367848889655987</v>
      </c>
    </row>
    <row r="979" spans="1:15" x14ac:dyDescent="0.45">
      <c r="A979">
        <v>2017</v>
      </c>
      <c r="B979" t="s">
        <v>49</v>
      </c>
      <c r="C979" t="str">
        <f>_xlfn.CONCAT(B979,A979)</f>
        <v>Hawai'i2017</v>
      </c>
      <c r="D979">
        <v>133.96</v>
      </c>
      <c r="E979">
        <v>-20.315141252550401</v>
      </c>
      <c r="F979">
        <v>0</v>
      </c>
      <c r="G979">
        <v>240.3</v>
      </c>
      <c r="H979">
        <v>384.97</v>
      </c>
      <c r="I979">
        <v>-8.3531812210552108</v>
      </c>
      <c r="J979">
        <v>-9.8843993813472899</v>
      </c>
      <c r="K979">
        <v>1075</v>
      </c>
      <c r="L979">
        <v>1161</v>
      </c>
      <c r="M979">
        <v>-0.31095036837586398</v>
      </c>
      <c r="N979">
        <v>-0.37620668144014802</v>
      </c>
      <c r="O979">
        <v>-0.31095036837586398</v>
      </c>
    </row>
    <row r="980" spans="1:15" x14ac:dyDescent="0.45">
      <c r="A980">
        <v>2017</v>
      </c>
      <c r="B980" t="s">
        <v>50</v>
      </c>
      <c r="C980" t="str">
        <f>_xlfn.CONCAT(B980,A980)</f>
        <v>Houston2017</v>
      </c>
      <c r="D980">
        <v>160.34</v>
      </c>
      <c r="E980">
        <v>2.7063685676675902</v>
      </c>
      <c r="F980">
        <v>0</v>
      </c>
      <c r="G980">
        <v>187.2</v>
      </c>
      <c r="H980">
        <v>572.70000000000005</v>
      </c>
      <c r="I980">
        <v>3.9216599800887599</v>
      </c>
      <c r="J980">
        <v>7.2703433466108196</v>
      </c>
      <c r="K980">
        <v>1610</v>
      </c>
      <c r="L980">
        <v>1746</v>
      </c>
      <c r="M980">
        <v>4.4060028667756698E-2</v>
      </c>
      <c r="N980">
        <v>-0.37620668144014802</v>
      </c>
      <c r="O980">
        <v>4.4060028667756698E-2</v>
      </c>
    </row>
    <row r="981" spans="1:15" x14ac:dyDescent="0.45">
      <c r="A981">
        <v>2017</v>
      </c>
      <c r="B981" t="s">
        <v>51</v>
      </c>
      <c r="C981" t="str">
        <f>_xlfn.CONCAT(B981,A981)</f>
        <v>Illinois2017</v>
      </c>
      <c r="D981">
        <v>185.24</v>
      </c>
      <c r="E981">
        <v>-11.384153617512499</v>
      </c>
      <c r="F981">
        <v>0</v>
      </c>
      <c r="G981">
        <v>92.9</v>
      </c>
      <c r="H981">
        <v>523.91</v>
      </c>
      <c r="I981">
        <v>-7.3604492484144304</v>
      </c>
      <c r="J981">
        <v>-4.9013550651308897</v>
      </c>
      <c r="K981">
        <v>1208</v>
      </c>
      <c r="L981">
        <v>1226</v>
      </c>
      <c r="M981">
        <v>0.37915323891742098</v>
      </c>
      <c r="N981">
        <v>-0.37620668144014802</v>
      </c>
      <c r="O981">
        <v>0.37915323891742098</v>
      </c>
    </row>
    <row r="982" spans="1:15" x14ac:dyDescent="0.45">
      <c r="A982">
        <v>2017</v>
      </c>
      <c r="B982" t="s">
        <v>52</v>
      </c>
      <c r="C982" t="str">
        <f>_xlfn.CONCAT(B982,A982)</f>
        <v>Indiana2017</v>
      </c>
      <c r="D982">
        <v>167.99</v>
      </c>
      <c r="E982">
        <v>5.9914247067840698</v>
      </c>
      <c r="F982">
        <v>0</v>
      </c>
      <c r="G982">
        <v>234.7</v>
      </c>
      <c r="H982">
        <v>565.47</v>
      </c>
      <c r="I982">
        <v>0.70427019296350202</v>
      </c>
      <c r="J982">
        <v>0.73520325976963297</v>
      </c>
      <c r="K982">
        <v>1588</v>
      </c>
      <c r="L982">
        <v>1516</v>
      </c>
      <c r="M982">
        <v>0.14701035229867801</v>
      </c>
      <c r="N982">
        <v>-0.37620668144014802</v>
      </c>
      <c r="O982">
        <v>0.14701035229867801</v>
      </c>
    </row>
    <row r="983" spans="1:15" x14ac:dyDescent="0.45">
      <c r="A983">
        <v>2017</v>
      </c>
      <c r="B983" t="s">
        <v>53</v>
      </c>
      <c r="C983" t="str">
        <f>_xlfn.CONCAT(B983,A983)</f>
        <v>Iowa2017</v>
      </c>
      <c r="D983">
        <v>191.44</v>
      </c>
      <c r="E983">
        <v>16.275689630211701</v>
      </c>
      <c r="F983">
        <v>0</v>
      </c>
      <c r="G983">
        <v>71.900000000000006</v>
      </c>
      <c r="H983">
        <v>558.73</v>
      </c>
      <c r="I983">
        <v>8.0447364473307701</v>
      </c>
      <c r="J983">
        <v>8.7407498661500806</v>
      </c>
      <c r="K983">
        <v>1818</v>
      </c>
      <c r="L983">
        <v>1661</v>
      </c>
      <c r="M983">
        <v>0.46259010251372301</v>
      </c>
      <c r="N983">
        <v>-0.37620668144014802</v>
      </c>
      <c r="O983">
        <v>0.46259010251372301</v>
      </c>
    </row>
    <row r="984" spans="1:15" x14ac:dyDescent="0.45">
      <c r="A984">
        <v>2017</v>
      </c>
      <c r="B984" t="s">
        <v>54</v>
      </c>
      <c r="C984" t="str">
        <f>_xlfn.CONCAT(B984,A984)</f>
        <v>Iowa State2017</v>
      </c>
      <c r="D984">
        <v>180.53</v>
      </c>
      <c r="E984">
        <v>14.279022363720699</v>
      </c>
      <c r="F984">
        <v>0</v>
      </c>
      <c r="G984">
        <v>362.3</v>
      </c>
      <c r="H984">
        <v>552.16999999999996</v>
      </c>
      <c r="I984">
        <v>-1.2499152302693599</v>
      </c>
      <c r="J984">
        <v>0.89858176194066297</v>
      </c>
      <c r="K984">
        <v>1717</v>
      </c>
      <c r="L984">
        <v>1542</v>
      </c>
      <c r="M984">
        <v>0.31576813770152101</v>
      </c>
      <c r="N984">
        <v>-0.37620668144014802</v>
      </c>
      <c r="O984">
        <v>0.31576813770152101</v>
      </c>
    </row>
    <row r="985" spans="1:15" x14ac:dyDescent="0.45">
      <c r="A985">
        <v>2017</v>
      </c>
      <c r="B985" t="s">
        <v>156</v>
      </c>
      <c r="C985" t="str">
        <f>_xlfn.CONCAT(B985,A985)</f>
        <v>Jacksonville State2017</v>
      </c>
      <c r="D985">
        <v>66.06</v>
      </c>
      <c r="F985">
        <v>0</v>
      </c>
      <c r="H985">
        <v>254.26</v>
      </c>
      <c r="M985">
        <v>-1.22471860034182</v>
      </c>
      <c r="N985">
        <v>-0.37620668144014802</v>
      </c>
      <c r="O985">
        <v>-1.22471860034182</v>
      </c>
    </row>
    <row r="986" spans="1:15" x14ac:dyDescent="0.45">
      <c r="A986">
        <v>2017</v>
      </c>
      <c r="B986" t="s">
        <v>55</v>
      </c>
      <c r="C986" t="str">
        <f>_xlfn.CONCAT(B986,A986)</f>
        <v>James Madison2017</v>
      </c>
      <c r="D986">
        <v>67.709999999999994</v>
      </c>
      <c r="F986">
        <v>0</v>
      </c>
      <c r="H986">
        <v>128.58000000000001</v>
      </c>
      <c r="M986">
        <v>-1.20251362857829</v>
      </c>
      <c r="N986">
        <v>-0.37620668144014802</v>
      </c>
      <c r="O986">
        <v>-1.20251362857829</v>
      </c>
    </row>
    <row r="987" spans="1:15" x14ac:dyDescent="0.45">
      <c r="A987">
        <v>2017</v>
      </c>
      <c r="B987" t="s">
        <v>56</v>
      </c>
      <c r="C987" t="str">
        <f>_xlfn.CONCAT(B987,A987)</f>
        <v>Kansas2017</v>
      </c>
      <c r="D987">
        <v>159.35</v>
      </c>
      <c r="E987">
        <v>-17.373382017373601</v>
      </c>
      <c r="F987">
        <v>0</v>
      </c>
      <c r="G987">
        <v>74.099999999999994</v>
      </c>
      <c r="H987">
        <v>491</v>
      </c>
      <c r="I987">
        <v>-11.434240208992801</v>
      </c>
      <c r="J987">
        <v>-8.0055466063804506</v>
      </c>
      <c r="K987">
        <v>987</v>
      </c>
      <c r="L987">
        <v>1038</v>
      </c>
      <c r="M987">
        <v>3.0737045609637401E-2</v>
      </c>
      <c r="N987">
        <v>-0.37620668144014802</v>
      </c>
      <c r="O987">
        <v>3.0737045609637401E-2</v>
      </c>
    </row>
    <row r="988" spans="1:15" x14ac:dyDescent="0.45">
      <c r="A988">
        <v>2017</v>
      </c>
      <c r="B988" t="s">
        <v>57</v>
      </c>
      <c r="C988" t="str">
        <f>_xlfn.CONCAT(B988,A988)</f>
        <v>Kansas State2017</v>
      </c>
      <c r="D988">
        <v>169.37</v>
      </c>
      <c r="E988">
        <v>7.2727543427249399</v>
      </c>
      <c r="F988">
        <v>0</v>
      </c>
      <c r="G988">
        <v>281.8</v>
      </c>
      <c r="H988">
        <v>505.29</v>
      </c>
      <c r="I988">
        <v>7.0911254085679403</v>
      </c>
      <c r="J988">
        <v>9.8843993813472899</v>
      </c>
      <c r="K988">
        <v>1694</v>
      </c>
      <c r="L988">
        <v>1754</v>
      </c>
      <c r="M988">
        <v>0.16558178322817699</v>
      </c>
      <c r="N988">
        <v>-0.37620668144014802</v>
      </c>
      <c r="O988">
        <v>0.16558178322817699</v>
      </c>
    </row>
    <row r="989" spans="1:15" x14ac:dyDescent="0.45">
      <c r="A989">
        <v>2017</v>
      </c>
      <c r="B989" t="s">
        <v>158</v>
      </c>
      <c r="C989" t="str">
        <f>_xlfn.CONCAT(B989,A989)</f>
        <v>Kennesaw State2017</v>
      </c>
      <c r="D989">
        <v>51.87</v>
      </c>
      <c r="F989">
        <v>0</v>
      </c>
      <c r="H989">
        <v>54.76</v>
      </c>
      <c r="M989">
        <v>-1.4156813575081899</v>
      </c>
      <c r="N989">
        <v>-0.37620668144014802</v>
      </c>
      <c r="O989">
        <v>-1.4156813575081899</v>
      </c>
    </row>
    <row r="990" spans="1:15" x14ac:dyDescent="0.45">
      <c r="A990">
        <v>2017</v>
      </c>
      <c r="B990" t="s">
        <v>58</v>
      </c>
      <c r="C990" t="str">
        <f>_xlfn.CONCAT(B990,A990)</f>
        <v>Kent State2017</v>
      </c>
      <c r="D990">
        <v>94.88</v>
      </c>
      <c r="E990">
        <v>-22.6896687324436</v>
      </c>
      <c r="F990">
        <v>0</v>
      </c>
      <c r="G990">
        <v>134.69999999999999</v>
      </c>
      <c r="H990">
        <v>334.01</v>
      </c>
      <c r="I990">
        <v>-7.6679038087503297</v>
      </c>
      <c r="J990">
        <v>-9.72102087917626</v>
      </c>
      <c r="K990">
        <v>944</v>
      </c>
      <c r="L990">
        <v>1147</v>
      </c>
      <c r="M990">
        <v>-0.83687176020545795</v>
      </c>
      <c r="N990">
        <v>-0.37620668144014802</v>
      </c>
      <c r="O990">
        <v>-0.83687176020545795</v>
      </c>
    </row>
    <row r="991" spans="1:15" x14ac:dyDescent="0.45">
      <c r="A991">
        <v>2017</v>
      </c>
      <c r="B991" t="s">
        <v>59</v>
      </c>
      <c r="C991" t="str">
        <f>_xlfn.CONCAT(B991,A991)</f>
        <v>Kentucky2017</v>
      </c>
      <c r="D991">
        <v>207.73</v>
      </c>
      <c r="E991">
        <v>0.54981760095480703</v>
      </c>
      <c r="F991">
        <v>0</v>
      </c>
      <c r="G991">
        <v>221.8</v>
      </c>
      <c r="H991">
        <v>652.07000000000005</v>
      </c>
      <c r="I991">
        <v>0.18281958623630601</v>
      </c>
      <c r="J991">
        <v>1.87885277496684</v>
      </c>
      <c r="K991">
        <v>1430</v>
      </c>
      <c r="L991">
        <v>1486</v>
      </c>
      <c r="M991">
        <v>0.68181373283368496</v>
      </c>
      <c r="N991">
        <v>-0.37620668144014802</v>
      </c>
      <c r="O991">
        <v>0.68181373283368496</v>
      </c>
    </row>
    <row r="992" spans="1:15" x14ac:dyDescent="0.45">
      <c r="A992">
        <v>2017</v>
      </c>
      <c r="B992" t="s">
        <v>60</v>
      </c>
      <c r="C992" t="str">
        <f>_xlfn.CONCAT(B992,A992)</f>
        <v>Liberty2017</v>
      </c>
      <c r="D992">
        <v>40.17</v>
      </c>
      <c r="F992">
        <v>0</v>
      </c>
      <c r="H992">
        <v>21.04</v>
      </c>
      <c r="M992">
        <v>-1.5731347936496001</v>
      </c>
      <c r="N992">
        <v>-0.37620668144014802</v>
      </c>
      <c r="O992">
        <v>-1.5731347936496001</v>
      </c>
    </row>
    <row r="993" spans="1:15" x14ac:dyDescent="0.45">
      <c r="A993">
        <v>2017</v>
      </c>
      <c r="B993" t="s">
        <v>61</v>
      </c>
      <c r="C993" t="str">
        <f>_xlfn.CONCAT(B993,A993)</f>
        <v>Louisiana2017</v>
      </c>
      <c r="D993">
        <v>104.33</v>
      </c>
      <c r="E993">
        <v>-20.0047772392452</v>
      </c>
      <c r="F993">
        <v>0</v>
      </c>
      <c r="G993">
        <v>54.6</v>
      </c>
      <c r="H993">
        <v>421.37</v>
      </c>
      <c r="I993">
        <v>-7.1841935253845302</v>
      </c>
      <c r="J993">
        <v>-8.5773713639790508</v>
      </c>
      <c r="K993">
        <v>1097</v>
      </c>
      <c r="L993">
        <v>1313</v>
      </c>
      <c r="M993">
        <v>-0.70969783101432005</v>
      </c>
      <c r="N993">
        <v>-0.37620668144014802</v>
      </c>
      <c r="O993">
        <v>-0.70969783101432005</v>
      </c>
    </row>
    <row r="994" spans="1:15" x14ac:dyDescent="0.45">
      <c r="A994">
        <v>2017</v>
      </c>
      <c r="B994" t="s">
        <v>62</v>
      </c>
      <c r="C994" t="str">
        <f>_xlfn.CONCAT(B994,A994)</f>
        <v>Louisiana Monroe2017</v>
      </c>
      <c r="D994">
        <v>121.55</v>
      </c>
      <c r="E994">
        <v>-12.7437987384737</v>
      </c>
      <c r="F994">
        <v>0</v>
      </c>
      <c r="G994">
        <v>152.69999999999999</v>
      </c>
      <c r="H994">
        <v>322.82</v>
      </c>
      <c r="I994">
        <v>-14.319545762709099</v>
      </c>
      <c r="K994">
        <v>1184</v>
      </c>
      <c r="L994">
        <v>963</v>
      </c>
      <c r="M994">
        <v>-0.47795867115491403</v>
      </c>
      <c r="N994">
        <v>-0.37620668144014802</v>
      </c>
      <c r="O994">
        <v>-0.47795867115491403</v>
      </c>
    </row>
    <row r="995" spans="1:15" x14ac:dyDescent="0.45">
      <c r="A995">
        <v>2017</v>
      </c>
      <c r="B995" t="s">
        <v>63</v>
      </c>
      <c r="C995" t="str">
        <f>_xlfn.CONCAT(B995,A995)</f>
        <v>Louisiana Tech2017</v>
      </c>
      <c r="D995">
        <v>121.72</v>
      </c>
      <c r="E995">
        <v>-5.27065712930085</v>
      </c>
      <c r="F995">
        <v>0</v>
      </c>
      <c r="G995">
        <v>184</v>
      </c>
      <c r="H995">
        <v>451.38</v>
      </c>
      <c r="I995">
        <v>1.12715114200751</v>
      </c>
      <c r="K995">
        <v>1556</v>
      </c>
      <c r="L995">
        <v>1654</v>
      </c>
      <c r="M995">
        <v>-0.47567088618533798</v>
      </c>
      <c r="N995">
        <v>-0.37620668144014802</v>
      </c>
      <c r="O995">
        <v>-0.47567088618533798</v>
      </c>
    </row>
    <row r="996" spans="1:15" x14ac:dyDescent="0.45">
      <c r="A996">
        <v>2017</v>
      </c>
      <c r="B996" t="s">
        <v>64</v>
      </c>
      <c r="C996" t="str">
        <f>_xlfn.CONCAT(B996,A996)</f>
        <v>Louisville2017</v>
      </c>
      <c r="D996">
        <v>205.15</v>
      </c>
      <c r="E996">
        <v>13.2800344564996</v>
      </c>
      <c r="F996">
        <v>0</v>
      </c>
      <c r="G996">
        <v>404.2</v>
      </c>
      <c r="H996">
        <v>654.13</v>
      </c>
      <c r="I996">
        <v>12.6185005972316</v>
      </c>
      <c r="J996">
        <v>17.6448782344712</v>
      </c>
      <c r="K996">
        <v>1802</v>
      </c>
      <c r="L996">
        <v>1872</v>
      </c>
      <c r="M996">
        <v>0.64709323153070797</v>
      </c>
      <c r="N996">
        <v>-0.37620668144014802</v>
      </c>
      <c r="O996">
        <v>0.64709323153070797</v>
      </c>
    </row>
    <row r="997" spans="1:15" x14ac:dyDescent="0.45">
      <c r="A997">
        <v>2017</v>
      </c>
      <c r="B997" t="s">
        <v>65</v>
      </c>
      <c r="C997" t="str">
        <f>_xlfn.CONCAT(B997,A997)</f>
        <v>LSU2017</v>
      </c>
      <c r="D997">
        <v>287.66000000000003</v>
      </c>
      <c r="E997">
        <v>12.064126228206</v>
      </c>
      <c r="F997">
        <v>0</v>
      </c>
      <c r="G997">
        <v>256.10000000000002</v>
      </c>
      <c r="H997">
        <v>917.72</v>
      </c>
      <c r="I997">
        <v>15.482147193485799</v>
      </c>
      <c r="J997">
        <v>18.706838498582901</v>
      </c>
      <c r="K997">
        <v>1854</v>
      </c>
      <c r="L997">
        <v>1972</v>
      </c>
      <c r="M997">
        <v>1.75747639529375</v>
      </c>
      <c r="N997">
        <v>-0.37620668144014802</v>
      </c>
      <c r="O997">
        <v>1.75747639529375</v>
      </c>
    </row>
    <row r="998" spans="1:15" x14ac:dyDescent="0.45">
      <c r="A998">
        <v>2017</v>
      </c>
      <c r="B998" t="s">
        <v>66</v>
      </c>
      <c r="C998" t="str">
        <f>_xlfn.CONCAT(B998,A998)</f>
        <v>Marshall2017</v>
      </c>
      <c r="D998">
        <v>132.84</v>
      </c>
      <c r="E998">
        <v>-2.6553407496445498</v>
      </c>
      <c r="F998">
        <v>0</v>
      </c>
      <c r="G998">
        <v>72.7</v>
      </c>
      <c r="H998">
        <v>485.46</v>
      </c>
      <c r="I998">
        <v>-14.618093869683401</v>
      </c>
      <c r="J998">
        <v>-10.456224138945901</v>
      </c>
      <c r="K998">
        <v>1464</v>
      </c>
      <c r="L998">
        <v>1200</v>
      </c>
      <c r="M998">
        <v>-0.32602283405777699</v>
      </c>
      <c r="N998">
        <v>-0.37620668144014802</v>
      </c>
      <c r="O998">
        <v>-0.32602283405777699</v>
      </c>
    </row>
    <row r="999" spans="1:15" x14ac:dyDescent="0.45">
      <c r="A999">
        <v>2017</v>
      </c>
      <c r="B999" t="s">
        <v>67</v>
      </c>
      <c r="C999" t="str">
        <f>_xlfn.CONCAT(B999,A999)</f>
        <v>Maryland2017</v>
      </c>
      <c r="D999">
        <v>230.17</v>
      </c>
      <c r="E999">
        <v>-0.83954247878062205</v>
      </c>
      <c r="F999">
        <v>0</v>
      </c>
      <c r="G999">
        <v>108.2</v>
      </c>
      <c r="H999">
        <v>651.99</v>
      </c>
      <c r="I999">
        <v>-0.57158485027476402</v>
      </c>
      <c r="J999">
        <v>-1.87885277496684</v>
      </c>
      <c r="K999">
        <v>1203</v>
      </c>
      <c r="L999">
        <v>1304</v>
      </c>
      <c r="M999">
        <v>0.98380134881771997</v>
      </c>
      <c r="N999">
        <v>-0.37620668144014802</v>
      </c>
      <c r="O999">
        <v>0.98380134881771997</v>
      </c>
    </row>
    <row r="1000" spans="1:15" x14ac:dyDescent="0.45">
      <c r="A1000">
        <v>2017</v>
      </c>
      <c r="B1000" t="s">
        <v>68</v>
      </c>
      <c r="C1000" t="str">
        <f>_xlfn.CONCAT(B1000,A1000)</f>
        <v>Memphis2017</v>
      </c>
      <c r="D1000">
        <v>177.6</v>
      </c>
      <c r="E1000">
        <v>10.516701290020601</v>
      </c>
      <c r="F1000">
        <v>0</v>
      </c>
      <c r="G1000">
        <v>493.2</v>
      </c>
      <c r="H1000">
        <v>451.24</v>
      </c>
      <c r="I1000">
        <v>2.8991020363651399</v>
      </c>
      <c r="J1000">
        <v>4.8196658140453703</v>
      </c>
      <c r="K1000">
        <v>1834</v>
      </c>
      <c r="L1000">
        <v>1707</v>
      </c>
      <c r="M1000">
        <v>0.27633749087294601</v>
      </c>
      <c r="N1000">
        <v>-0.37620668144014802</v>
      </c>
      <c r="O1000">
        <v>0.27633749087294601</v>
      </c>
    </row>
    <row r="1001" spans="1:15" x14ac:dyDescent="0.45">
      <c r="A1001">
        <v>2017</v>
      </c>
      <c r="B1001" t="s">
        <v>69</v>
      </c>
      <c r="C1001" t="str">
        <f>_xlfn.CONCAT(B1001,A1001)</f>
        <v>Miami2017</v>
      </c>
      <c r="D1001">
        <v>248.67</v>
      </c>
      <c r="E1001">
        <v>15.8091999269009</v>
      </c>
      <c r="F1001">
        <v>0</v>
      </c>
      <c r="G1001">
        <v>132.5</v>
      </c>
      <c r="H1001">
        <v>745.93</v>
      </c>
      <c r="I1001">
        <v>12.270381375086799</v>
      </c>
      <c r="J1001">
        <v>14.0505511867085</v>
      </c>
      <c r="K1001">
        <v>1794</v>
      </c>
      <c r="L1001">
        <v>1797</v>
      </c>
      <c r="M1001">
        <v>1.23276618374217</v>
      </c>
      <c r="N1001">
        <v>-0.37620668144014802</v>
      </c>
      <c r="O1001">
        <v>1.23276618374217</v>
      </c>
    </row>
    <row r="1002" spans="1:15" x14ac:dyDescent="0.45">
      <c r="A1002">
        <v>2017</v>
      </c>
      <c r="B1002" t="s">
        <v>70</v>
      </c>
      <c r="C1002" t="str">
        <f>_xlfn.CONCAT(B1002,A1002)</f>
        <v>Miami (OH)2017</v>
      </c>
      <c r="D1002">
        <v>126.73</v>
      </c>
      <c r="E1002">
        <v>-8.4338146477795792</v>
      </c>
      <c r="F1002">
        <v>0</v>
      </c>
      <c r="G1002">
        <v>350</v>
      </c>
      <c r="H1002">
        <v>418.04</v>
      </c>
      <c r="I1002">
        <v>-5.1645786327009704</v>
      </c>
      <c r="J1002">
        <v>-6.6985185890122096</v>
      </c>
      <c r="K1002">
        <v>1327</v>
      </c>
      <c r="L1002">
        <v>1312</v>
      </c>
      <c r="M1002">
        <v>-0.40824851737606799</v>
      </c>
      <c r="N1002">
        <v>-0.37620668144014802</v>
      </c>
      <c r="O1002">
        <v>-0.40824851737606799</v>
      </c>
    </row>
    <row r="1003" spans="1:15" x14ac:dyDescent="0.45">
      <c r="A1003">
        <v>2017</v>
      </c>
      <c r="B1003" t="s">
        <v>71</v>
      </c>
      <c r="C1003" t="str">
        <f>_xlfn.CONCAT(B1003,A1003)</f>
        <v>Michigan2017</v>
      </c>
      <c r="D1003">
        <v>296.02999999999997</v>
      </c>
      <c r="E1003">
        <v>12.9120986672868</v>
      </c>
      <c r="F1003">
        <v>0</v>
      </c>
      <c r="G1003">
        <v>253.8</v>
      </c>
      <c r="H1003">
        <v>852.78</v>
      </c>
      <c r="I1003">
        <v>17.587180645994302</v>
      </c>
      <c r="J1003">
        <v>22.056097793088998</v>
      </c>
      <c r="K1003">
        <v>1802</v>
      </c>
      <c r="L1003">
        <v>2133</v>
      </c>
      <c r="M1003">
        <v>1.87011616114876</v>
      </c>
      <c r="N1003">
        <v>-0.37620668144014802</v>
      </c>
      <c r="O1003">
        <v>1.87011616114876</v>
      </c>
    </row>
    <row r="1004" spans="1:15" x14ac:dyDescent="0.45">
      <c r="A1004">
        <v>2017</v>
      </c>
      <c r="B1004" t="s">
        <v>72</v>
      </c>
      <c r="C1004" t="str">
        <f>_xlfn.CONCAT(B1004,A1004)</f>
        <v>Michigan State2017</v>
      </c>
      <c r="D1004">
        <v>203.65</v>
      </c>
      <c r="E1004">
        <v>12.785506440004999</v>
      </c>
      <c r="F1004">
        <v>0</v>
      </c>
      <c r="G1004">
        <v>69.099999999999994</v>
      </c>
      <c r="H1004">
        <v>719.7</v>
      </c>
      <c r="I1004">
        <v>0.83939549490279597</v>
      </c>
      <c r="J1004">
        <v>3.1858807923350798</v>
      </c>
      <c r="K1004">
        <v>1684</v>
      </c>
      <c r="L1004">
        <v>1608</v>
      </c>
      <c r="M1004">
        <v>0.62690689356385998</v>
      </c>
      <c r="N1004">
        <v>-0.37620668144014802</v>
      </c>
      <c r="O1004">
        <v>0.62690689356385998</v>
      </c>
    </row>
    <row r="1005" spans="1:15" x14ac:dyDescent="0.45">
      <c r="A1005">
        <v>2017</v>
      </c>
      <c r="B1005" t="s">
        <v>73</v>
      </c>
      <c r="C1005" t="str">
        <f>_xlfn.CONCAT(B1005,A1005)</f>
        <v>Middle Tennessee2017</v>
      </c>
      <c r="D1005">
        <v>128.1</v>
      </c>
      <c r="E1005">
        <v>-8.8478469987576105</v>
      </c>
      <c r="F1005">
        <v>0</v>
      </c>
      <c r="G1005">
        <v>428.1</v>
      </c>
      <c r="H1005">
        <v>436.6</v>
      </c>
      <c r="I1005">
        <v>-6.8534780565153701</v>
      </c>
      <c r="K1005">
        <v>1382</v>
      </c>
      <c r="L1005">
        <v>1301</v>
      </c>
      <c r="M1005">
        <v>-0.38981166203301398</v>
      </c>
      <c r="N1005">
        <v>-0.37620668144014802</v>
      </c>
      <c r="O1005">
        <v>-0.38981166203301398</v>
      </c>
    </row>
    <row r="1006" spans="1:15" x14ac:dyDescent="0.45">
      <c r="A1006">
        <v>2017</v>
      </c>
      <c r="B1006" t="s">
        <v>74</v>
      </c>
      <c r="C1006" t="str">
        <f>_xlfn.CONCAT(B1006,A1006)</f>
        <v>Minnesota2017</v>
      </c>
      <c r="D1006">
        <v>171.42</v>
      </c>
      <c r="E1006">
        <v>2.8234613989899899</v>
      </c>
      <c r="F1006">
        <v>0</v>
      </c>
      <c r="G1006">
        <v>98.1</v>
      </c>
      <c r="H1006">
        <v>535.44000000000005</v>
      </c>
      <c r="I1006">
        <v>6.5998514401530697</v>
      </c>
      <c r="J1006">
        <v>5.8816260781570602</v>
      </c>
      <c r="K1006">
        <v>1499</v>
      </c>
      <c r="L1006">
        <v>1652</v>
      </c>
      <c r="M1006">
        <v>0.19316977844953501</v>
      </c>
      <c r="N1006">
        <v>-0.37620668144014802</v>
      </c>
      <c r="O1006">
        <v>0.19316977844953501</v>
      </c>
    </row>
    <row r="1007" spans="1:15" x14ac:dyDescent="0.45">
      <c r="A1007">
        <v>2017</v>
      </c>
      <c r="B1007" t="s">
        <v>75</v>
      </c>
      <c r="C1007" t="str">
        <f>_xlfn.CONCAT(B1007,A1007)</f>
        <v>Mississippi State2017</v>
      </c>
      <c r="D1007">
        <v>220.22</v>
      </c>
      <c r="E1007">
        <v>14.087017681968801</v>
      </c>
      <c r="F1007">
        <v>0</v>
      </c>
      <c r="G1007">
        <v>291</v>
      </c>
      <c r="H1007">
        <v>679.14</v>
      </c>
      <c r="I1007">
        <v>2.5225488766675799</v>
      </c>
      <c r="K1007">
        <v>1788</v>
      </c>
      <c r="L1007">
        <v>1668</v>
      </c>
      <c r="M1007">
        <v>0.84989864030429996</v>
      </c>
      <c r="N1007">
        <v>-0.37620668144014802</v>
      </c>
      <c r="O1007">
        <v>0.84989864030429996</v>
      </c>
    </row>
    <row r="1008" spans="1:15" x14ac:dyDescent="0.45">
      <c r="A1008">
        <v>2017</v>
      </c>
      <c r="B1008" t="s">
        <v>76</v>
      </c>
      <c r="C1008" t="str">
        <f>_xlfn.CONCAT(B1008,A1008)</f>
        <v>Missouri2017</v>
      </c>
      <c r="D1008">
        <v>187.71</v>
      </c>
      <c r="E1008">
        <v>5.3308633445544702</v>
      </c>
      <c r="F1008">
        <v>0</v>
      </c>
      <c r="G1008">
        <v>360.3</v>
      </c>
      <c r="H1008">
        <v>633.76</v>
      </c>
      <c r="I1008">
        <v>-2.6359399343179999</v>
      </c>
      <c r="J1008">
        <v>1.7154742727958101</v>
      </c>
      <c r="K1008">
        <v>1668</v>
      </c>
      <c r="L1008">
        <v>1404</v>
      </c>
      <c r="M1008">
        <v>0.41239340876949698</v>
      </c>
      <c r="N1008">
        <v>-0.37620668144014802</v>
      </c>
      <c r="O1008">
        <v>0.41239340876949698</v>
      </c>
    </row>
    <row r="1009" spans="1:15" x14ac:dyDescent="0.45">
      <c r="A1009">
        <v>2017</v>
      </c>
      <c r="B1009" t="s">
        <v>77</v>
      </c>
      <c r="C1009" t="str">
        <f>_xlfn.CONCAT(B1009,A1009)</f>
        <v>Navy2017</v>
      </c>
      <c r="D1009">
        <v>131.72999999999999</v>
      </c>
      <c r="E1009">
        <v>6.0599512704095497</v>
      </c>
      <c r="F1009">
        <v>0</v>
      </c>
      <c r="G1009">
        <v>141.9</v>
      </c>
      <c r="H1009">
        <v>342.77</v>
      </c>
      <c r="I1009">
        <v>1.7913960059607199</v>
      </c>
      <c r="J1009">
        <v>3.5943270477626501</v>
      </c>
      <c r="K1009">
        <v>1700</v>
      </c>
      <c r="L1009">
        <v>1698</v>
      </c>
      <c r="M1009">
        <v>-0.34096072415324402</v>
      </c>
      <c r="N1009">
        <v>-0.37620668144014802</v>
      </c>
      <c r="O1009">
        <v>-0.34096072415324402</v>
      </c>
    </row>
    <row r="1010" spans="1:15" x14ac:dyDescent="0.45">
      <c r="A1010">
        <v>2017</v>
      </c>
      <c r="B1010" t="s">
        <v>78</v>
      </c>
      <c r="C1010" t="str">
        <f>_xlfn.CONCAT(B1010,A1010)</f>
        <v>NC State2017</v>
      </c>
      <c r="D1010">
        <v>180.46</v>
      </c>
      <c r="E1010">
        <v>13.6723026611975</v>
      </c>
      <c r="F1010">
        <v>0</v>
      </c>
      <c r="G1010">
        <v>335.8</v>
      </c>
      <c r="H1010">
        <v>616.29</v>
      </c>
      <c r="I1010">
        <v>5.5785607730655702</v>
      </c>
      <c r="J1010">
        <v>7.2703433466108196</v>
      </c>
      <c r="K1010">
        <v>1698</v>
      </c>
      <c r="L1010">
        <v>1624</v>
      </c>
      <c r="M1010">
        <v>0.31482610859640098</v>
      </c>
      <c r="N1010">
        <v>-0.37620668144014802</v>
      </c>
      <c r="O1010">
        <v>0.31482610859640098</v>
      </c>
    </row>
    <row r="1011" spans="1:15" x14ac:dyDescent="0.45">
      <c r="A1011">
        <v>2017</v>
      </c>
      <c r="B1011" t="s">
        <v>79</v>
      </c>
      <c r="C1011" t="str">
        <f>_xlfn.CONCAT(B1011,A1011)</f>
        <v>Nebraska2017</v>
      </c>
      <c r="D1011">
        <v>224.33</v>
      </c>
      <c r="E1011">
        <v>-0.91586050168576205</v>
      </c>
      <c r="F1011">
        <v>0</v>
      </c>
      <c r="G1011">
        <v>60.3</v>
      </c>
      <c r="H1011">
        <v>691.61</v>
      </c>
      <c r="I1011">
        <v>5.0164885212651003</v>
      </c>
      <c r="J1011">
        <v>5.7182475759860303</v>
      </c>
      <c r="K1011">
        <v>1341</v>
      </c>
      <c r="L1011">
        <v>1529</v>
      </c>
      <c r="M1011">
        <v>0.90520920633346103</v>
      </c>
      <c r="N1011">
        <v>-0.37620668144014802</v>
      </c>
      <c r="O1011">
        <v>0.90520920633346103</v>
      </c>
    </row>
    <row r="1012" spans="1:15" x14ac:dyDescent="0.45">
      <c r="A1012">
        <v>2017</v>
      </c>
      <c r="B1012" t="s">
        <v>80</v>
      </c>
      <c r="C1012" t="str">
        <f>_xlfn.CONCAT(B1012,A1012)</f>
        <v>Nevada2017</v>
      </c>
      <c r="D1012">
        <v>125.03</v>
      </c>
      <c r="E1012">
        <v>-9.1916931260191497</v>
      </c>
      <c r="F1012">
        <v>0</v>
      </c>
      <c r="G1012">
        <v>142.9</v>
      </c>
      <c r="H1012">
        <v>389.56</v>
      </c>
      <c r="I1012">
        <v>-10.000436358108001</v>
      </c>
      <c r="J1012">
        <v>-7.2703433466108196</v>
      </c>
      <c r="K1012">
        <v>1336</v>
      </c>
      <c r="L1012">
        <v>1359</v>
      </c>
      <c r="M1012">
        <v>-0.431126367071828</v>
      </c>
      <c r="N1012">
        <v>-0.37620668144014802</v>
      </c>
      <c r="O1012">
        <v>-0.431126367071828</v>
      </c>
    </row>
    <row r="1013" spans="1:15" x14ac:dyDescent="0.45">
      <c r="A1013">
        <v>2017</v>
      </c>
      <c r="B1013" t="s">
        <v>81</v>
      </c>
      <c r="C1013" t="str">
        <f>_xlfn.CONCAT(B1013,A1013)</f>
        <v>New Mexico2017</v>
      </c>
      <c r="D1013">
        <v>109.85</v>
      </c>
      <c r="E1013">
        <v>-16.195320979615499</v>
      </c>
      <c r="F1013">
        <v>0</v>
      </c>
      <c r="G1013">
        <v>235.7</v>
      </c>
      <c r="H1013">
        <v>387.26</v>
      </c>
      <c r="I1013">
        <v>-3.9053684859354898</v>
      </c>
      <c r="J1013">
        <v>-2.7774345369075002</v>
      </c>
      <c r="K1013">
        <v>1158</v>
      </c>
      <c r="L1013">
        <v>1444</v>
      </c>
      <c r="M1013">
        <v>-0.63541210729632203</v>
      </c>
      <c r="N1013">
        <v>-0.37620668144014802</v>
      </c>
      <c r="O1013">
        <v>-0.63541210729632203</v>
      </c>
    </row>
    <row r="1014" spans="1:15" x14ac:dyDescent="0.45">
      <c r="A1014">
        <v>2017</v>
      </c>
      <c r="B1014" t="s">
        <v>82</v>
      </c>
      <c r="C1014" t="str">
        <f>_xlfn.CONCAT(B1014,A1014)</f>
        <v>New Mexico State2017</v>
      </c>
      <c r="D1014">
        <v>94.57</v>
      </c>
      <c r="E1014">
        <v>-11.2451848556458</v>
      </c>
      <c r="F1014">
        <v>0</v>
      </c>
      <c r="G1014">
        <v>206.3</v>
      </c>
      <c r="H1014">
        <v>267.66000000000003</v>
      </c>
      <c r="I1014">
        <v>-13.575344784843701</v>
      </c>
      <c r="K1014">
        <v>1259</v>
      </c>
      <c r="L1014">
        <v>1040</v>
      </c>
      <c r="M1014">
        <v>-0.84104360338527295</v>
      </c>
      <c r="N1014">
        <v>-0.37620668144014802</v>
      </c>
      <c r="O1014">
        <v>-0.84104360338527295</v>
      </c>
    </row>
    <row r="1015" spans="1:15" x14ac:dyDescent="0.45">
      <c r="A1015">
        <v>2017</v>
      </c>
      <c r="B1015" t="s">
        <v>83</v>
      </c>
      <c r="C1015" t="str">
        <f>_xlfn.CONCAT(B1015,A1015)</f>
        <v>North Carolina2017</v>
      </c>
      <c r="D1015">
        <v>207.81</v>
      </c>
      <c r="E1015">
        <v>-2.2752844109748098</v>
      </c>
      <c r="F1015">
        <v>0</v>
      </c>
      <c r="G1015">
        <v>83.7</v>
      </c>
      <c r="H1015">
        <v>669.61</v>
      </c>
      <c r="I1015">
        <v>7.4529081187955102</v>
      </c>
      <c r="K1015">
        <v>1442</v>
      </c>
      <c r="L1015">
        <v>1749</v>
      </c>
      <c r="M1015">
        <v>0.68289033752524997</v>
      </c>
      <c r="N1015">
        <v>-0.37620668144014802</v>
      </c>
      <c r="O1015">
        <v>0.68289033752524997</v>
      </c>
    </row>
    <row r="1016" spans="1:15" x14ac:dyDescent="0.45">
      <c r="A1016">
        <v>2017</v>
      </c>
      <c r="B1016" t="s">
        <v>84</v>
      </c>
      <c r="C1016" t="str">
        <f>_xlfn.CONCAT(B1016,A1016)</f>
        <v>Northern Illinois2017</v>
      </c>
      <c r="D1016">
        <v>122.74</v>
      </c>
      <c r="E1016">
        <v>-0.143387687415995</v>
      </c>
      <c r="F1016">
        <v>0</v>
      </c>
      <c r="G1016">
        <v>140.1</v>
      </c>
      <c r="H1016">
        <v>403.27</v>
      </c>
      <c r="I1016">
        <v>-2.3170529994051599</v>
      </c>
      <c r="K1016">
        <v>1522</v>
      </c>
      <c r="L1016">
        <v>1468</v>
      </c>
      <c r="M1016">
        <v>-0.46194417636788199</v>
      </c>
      <c r="N1016">
        <v>-0.37620668144014802</v>
      </c>
      <c r="O1016">
        <v>-0.46194417636788199</v>
      </c>
    </row>
    <row r="1017" spans="1:15" x14ac:dyDescent="0.45">
      <c r="A1017">
        <v>2017</v>
      </c>
      <c r="B1017" t="s">
        <v>85</v>
      </c>
      <c r="C1017" t="str">
        <f>_xlfn.CONCAT(B1017,A1017)</f>
        <v>North Texas2017</v>
      </c>
      <c r="D1017">
        <v>111.16</v>
      </c>
      <c r="E1017">
        <v>-8.2451291028637108</v>
      </c>
      <c r="F1017">
        <v>0</v>
      </c>
      <c r="G1017">
        <v>72.599999999999994</v>
      </c>
      <c r="H1017">
        <v>351.58</v>
      </c>
      <c r="I1017">
        <v>-12.050748034013001</v>
      </c>
      <c r="J1017">
        <v>-12.0900091606562</v>
      </c>
      <c r="K1017">
        <v>1253</v>
      </c>
      <c r="L1017">
        <v>1127</v>
      </c>
      <c r="M1017">
        <v>-0.61778270547194203</v>
      </c>
      <c r="N1017">
        <v>-0.37620668144014802</v>
      </c>
      <c r="O1017">
        <v>-0.61778270547194203</v>
      </c>
    </row>
    <row r="1018" spans="1:15" x14ac:dyDescent="0.45">
      <c r="A1018">
        <v>2017</v>
      </c>
      <c r="B1018" t="s">
        <v>86</v>
      </c>
      <c r="C1018" t="str">
        <f>_xlfn.CONCAT(B1018,A1018)</f>
        <v>Northwestern2017</v>
      </c>
      <c r="D1018">
        <v>182.07</v>
      </c>
      <c r="E1018">
        <v>13.1430488250108</v>
      </c>
      <c r="F1018">
        <v>0</v>
      </c>
      <c r="G1018">
        <v>221.8</v>
      </c>
      <c r="H1018">
        <v>613.54999999999995</v>
      </c>
      <c r="I1018">
        <v>7.2450771159625198</v>
      </c>
      <c r="J1018">
        <v>6.5351400868411798</v>
      </c>
      <c r="K1018">
        <v>1786</v>
      </c>
      <c r="L1018">
        <v>1616</v>
      </c>
      <c r="M1018">
        <v>0.33649277801415101</v>
      </c>
      <c r="N1018">
        <v>-0.37620668144014802</v>
      </c>
      <c r="O1018">
        <v>0.33649277801415101</v>
      </c>
    </row>
    <row r="1019" spans="1:15" x14ac:dyDescent="0.45">
      <c r="A1019">
        <v>2017</v>
      </c>
      <c r="B1019" t="s">
        <v>87</v>
      </c>
      <c r="C1019" t="str">
        <f>_xlfn.CONCAT(B1019,A1019)</f>
        <v>Notre Dame2017</v>
      </c>
      <c r="D1019">
        <v>251.32</v>
      </c>
      <c r="E1019">
        <v>21.959653081203999</v>
      </c>
      <c r="F1019">
        <v>0</v>
      </c>
      <c r="G1019">
        <v>201.8</v>
      </c>
      <c r="H1019">
        <v>842.35</v>
      </c>
      <c r="I1019">
        <v>4.70579149660038</v>
      </c>
      <c r="J1019">
        <v>7.9238573552949303</v>
      </c>
      <c r="K1019">
        <v>1835</v>
      </c>
      <c r="L1019">
        <v>1725</v>
      </c>
      <c r="M1019">
        <v>1.2684287141502699</v>
      </c>
      <c r="N1019">
        <v>-0.37620668144014802</v>
      </c>
      <c r="O1019">
        <v>1.2684287141502699</v>
      </c>
    </row>
    <row r="1020" spans="1:15" x14ac:dyDescent="0.45">
      <c r="A1020">
        <v>2017</v>
      </c>
      <c r="B1020" t="s">
        <v>88</v>
      </c>
      <c r="C1020" t="str">
        <f>_xlfn.CONCAT(B1020,A1020)</f>
        <v>Ohio2017</v>
      </c>
      <c r="D1020">
        <v>120.83</v>
      </c>
      <c r="E1020">
        <v>2.8356460581673502</v>
      </c>
      <c r="F1020">
        <v>0</v>
      </c>
      <c r="G1020">
        <v>126.3</v>
      </c>
      <c r="H1020">
        <v>372.56</v>
      </c>
      <c r="I1020">
        <v>-3.3409941736772701</v>
      </c>
      <c r="J1020">
        <v>-4.3295303075322797</v>
      </c>
      <c r="K1020">
        <v>1659</v>
      </c>
      <c r="L1020">
        <v>1422</v>
      </c>
      <c r="M1020">
        <v>-0.48764811337899999</v>
      </c>
      <c r="N1020">
        <v>-0.37620668144014802</v>
      </c>
      <c r="O1020">
        <v>-0.48764811337899999</v>
      </c>
    </row>
    <row r="1021" spans="1:15" x14ac:dyDescent="0.45">
      <c r="A1021">
        <v>2017</v>
      </c>
      <c r="B1021" t="s">
        <v>89</v>
      </c>
      <c r="C1021" t="str">
        <f>_xlfn.CONCAT(B1021,A1021)</f>
        <v>Ohio State2017</v>
      </c>
      <c r="D1021">
        <v>312.14</v>
      </c>
      <c r="E1021">
        <v>25.577837024638502</v>
      </c>
      <c r="F1021">
        <v>0</v>
      </c>
      <c r="G1021">
        <v>264.89999999999998</v>
      </c>
      <c r="H1021">
        <v>902.46</v>
      </c>
      <c r="I1021">
        <v>17.004156318531901</v>
      </c>
      <c r="K1021">
        <v>2123</v>
      </c>
      <c r="L1021">
        <v>2199</v>
      </c>
      <c r="M1021">
        <v>2.0869174309126999</v>
      </c>
      <c r="N1021">
        <v>-0.37620668144014802</v>
      </c>
      <c r="O1021">
        <v>2.0869174309126999</v>
      </c>
    </row>
    <row r="1022" spans="1:15" x14ac:dyDescent="0.45">
      <c r="A1022">
        <v>2017</v>
      </c>
      <c r="B1022" t="s">
        <v>90</v>
      </c>
      <c r="C1022" t="str">
        <f>_xlfn.CONCAT(B1022,A1022)</f>
        <v>Oklahoma2017</v>
      </c>
      <c r="D1022">
        <v>270.79000000000002</v>
      </c>
      <c r="E1022">
        <v>22.683104077529499</v>
      </c>
      <c r="F1022">
        <v>0</v>
      </c>
      <c r="G1022">
        <v>433.6</v>
      </c>
      <c r="H1022">
        <v>777.48</v>
      </c>
      <c r="I1022">
        <v>12.566066357641001</v>
      </c>
      <c r="J1022">
        <v>18.380081494240802</v>
      </c>
      <c r="K1022">
        <v>2063</v>
      </c>
      <c r="L1022">
        <v>2047</v>
      </c>
      <c r="M1022">
        <v>1.5304473809599399</v>
      </c>
      <c r="N1022">
        <v>-0.37620668144014802</v>
      </c>
      <c r="O1022">
        <v>1.5304473809599399</v>
      </c>
    </row>
    <row r="1023" spans="1:15" x14ac:dyDescent="0.45">
      <c r="A1023">
        <v>2017</v>
      </c>
      <c r="B1023" t="s">
        <v>91</v>
      </c>
      <c r="C1023" t="str">
        <f>_xlfn.CONCAT(B1023,A1023)</f>
        <v>Oklahoma State2017</v>
      </c>
      <c r="D1023">
        <v>194.18</v>
      </c>
      <c r="E1023">
        <v>18.425085780181998</v>
      </c>
      <c r="F1023">
        <v>0</v>
      </c>
      <c r="G1023">
        <v>434.4</v>
      </c>
      <c r="H1023">
        <v>631.67999999999995</v>
      </c>
      <c r="I1023">
        <v>9.0639303372829705</v>
      </c>
      <c r="J1023">
        <v>13.968861935623</v>
      </c>
      <c r="K1023">
        <v>1917</v>
      </c>
      <c r="L1023">
        <v>1841</v>
      </c>
      <c r="M1023">
        <v>0.49946381319983102</v>
      </c>
      <c r="N1023">
        <v>-0.37620668144014802</v>
      </c>
      <c r="O1023">
        <v>0.49946381319983102</v>
      </c>
    </row>
    <row r="1024" spans="1:15" x14ac:dyDescent="0.45">
      <c r="A1024">
        <v>2017</v>
      </c>
      <c r="B1024" t="s">
        <v>92</v>
      </c>
      <c r="C1024" t="str">
        <f>_xlfn.CONCAT(B1024,A1024)</f>
        <v>Old Dominion2017</v>
      </c>
      <c r="D1024">
        <v>99.41</v>
      </c>
      <c r="E1024">
        <v>-20.610412699361</v>
      </c>
      <c r="F1024">
        <v>0</v>
      </c>
      <c r="G1024">
        <v>202.6</v>
      </c>
      <c r="H1024">
        <v>347.2</v>
      </c>
      <c r="I1024">
        <v>-3.0545758799573299</v>
      </c>
      <c r="J1024">
        <v>-3.75770554993368</v>
      </c>
      <c r="K1024">
        <v>1127</v>
      </c>
      <c r="L1024">
        <v>1405</v>
      </c>
      <c r="M1024">
        <v>-0.775909019545579</v>
      </c>
      <c r="N1024">
        <v>-0.37620668144014802</v>
      </c>
      <c r="O1024">
        <v>-0.775909019545579</v>
      </c>
    </row>
    <row r="1025" spans="1:15" x14ac:dyDescent="0.45">
      <c r="A1025">
        <v>2017</v>
      </c>
      <c r="B1025" t="s">
        <v>93</v>
      </c>
      <c r="C1025" t="str">
        <f>_xlfn.CONCAT(B1025,A1025)</f>
        <v>Ole Miss2017</v>
      </c>
      <c r="D1025">
        <v>207.63</v>
      </c>
      <c r="E1025">
        <v>1.6288877608894099</v>
      </c>
      <c r="F1025">
        <v>0</v>
      </c>
      <c r="G1025">
        <v>134.5</v>
      </c>
      <c r="H1025">
        <v>808.15</v>
      </c>
      <c r="I1025">
        <v>4.4573322537071798</v>
      </c>
      <c r="J1025">
        <v>9.0675068704921404</v>
      </c>
      <c r="K1025">
        <v>1550</v>
      </c>
      <c r="L1025">
        <v>1600</v>
      </c>
      <c r="M1025">
        <v>0.68046797696922801</v>
      </c>
      <c r="N1025">
        <v>-0.37620668144014802</v>
      </c>
      <c r="O1025">
        <v>0.68046797696922801</v>
      </c>
    </row>
    <row r="1026" spans="1:15" x14ac:dyDescent="0.45">
      <c r="A1026">
        <v>2017</v>
      </c>
      <c r="B1026" t="s">
        <v>94</v>
      </c>
      <c r="C1026" t="str">
        <f>_xlfn.CONCAT(B1026,A1026)</f>
        <v>Oregon2017</v>
      </c>
      <c r="D1026">
        <v>230.04</v>
      </c>
      <c r="E1026">
        <v>4.5933316339618404</v>
      </c>
      <c r="F1026">
        <v>0</v>
      </c>
      <c r="G1026">
        <v>246.4</v>
      </c>
      <c r="H1026">
        <v>738.29</v>
      </c>
      <c r="I1026">
        <v>1.60907573331399</v>
      </c>
      <c r="J1026">
        <v>2.9408130390785301</v>
      </c>
      <c r="K1026">
        <v>1671</v>
      </c>
      <c r="L1026">
        <v>1483</v>
      </c>
      <c r="M1026">
        <v>0.98205186619392604</v>
      </c>
      <c r="N1026">
        <v>-0.37620668144014802</v>
      </c>
      <c r="O1026">
        <v>0.98205186619392604</v>
      </c>
    </row>
    <row r="1027" spans="1:15" x14ac:dyDescent="0.45">
      <c r="A1027">
        <v>2017</v>
      </c>
      <c r="B1027" t="s">
        <v>95</v>
      </c>
      <c r="C1027" t="str">
        <f>_xlfn.CONCAT(B1027,A1027)</f>
        <v>Oregon State2017</v>
      </c>
      <c r="D1027">
        <v>181.32</v>
      </c>
      <c r="E1027">
        <v>-16.541983390005701</v>
      </c>
      <c r="F1027">
        <v>0</v>
      </c>
      <c r="G1027">
        <v>120.5</v>
      </c>
      <c r="H1027">
        <v>524.89</v>
      </c>
      <c r="I1027">
        <v>1.16912697757496</v>
      </c>
      <c r="J1027">
        <v>0</v>
      </c>
      <c r="K1027">
        <v>1093</v>
      </c>
      <c r="L1027">
        <v>1369</v>
      </c>
      <c r="M1027">
        <v>0.32639960903072701</v>
      </c>
      <c r="N1027">
        <v>-0.37620668144014802</v>
      </c>
      <c r="O1027">
        <v>0.32639960903072701</v>
      </c>
    </row>
    <row r="1028" spans="1:15" x14ac:dyDescent="0.45">
      <c r="A1028">
        <v>2017</v>
      </c>
      <c r="B1028" t="s">
        <v>96</v>
      </c>
      <c r="C1028" t="str">
        <f>_xlfn.CONCAT(B1028,A1028)</f>
        <v>Penn State2017</v>
      </c>
      <c r="D1028">
        <v>240.47</v>
      </c>
      <c r="E1028">
        <v>25.598752815746501</v>
      </c>
      <c r="F1028">
        <v>0</v>
      </c>
      <c r="G1028">
        <v>416.4</v>
      </c>
      <c r="H1028">
        <v>742.52</v>
      </c>
      <c r="I1028">
        <v>12.7664476723695</v>
      </c>
      <c r="J1028">
        <v>14.3773081910506</v>
      </c>
      <c r="K1028">
        <v>2134</v>
      </c>
      <c r="L1028">
        <v>1869</v>
      </c>
      <c r="M1028">
        <v>1.1224142028567401</v>
      </c>
      <c r="N1028">
        <v>-0.37620668144014802</v>
      </c>
      <c r="O1028">
        <v>1.1224142028567401</v>
      </c>
    </row>
    <row r="1029" spans="1:15" x14ac:dyDescent="0.45">
      <c r="A1029">
        <v>2017</v>
      </c>
      <c r="B1029" t="s">
        <v>97</v>
      </c>
      <c r="C1029" t="str">
        <f>_xlfn.CONCAT(B1029,A1029)</f>
        <v>Pittsburgh2017</v>
      </c>
      <c r="D1029">
        <v>202.12</v>
      </c>
      <c r="E1029">
        <v>3.8943090303665202</v>
      </c>
      <c r="F1029">
        <v>0</v>
      </c>
      <c r="G1029">
        <v>188.1</v>
      </c>
      <c r="H1029">
        <v>649.85</v>
      </c>
      <c r="I1029">
        <v>7.7340676362926803</v>
      </c>
      <c r="K1029">
        <v>1585</v>
      </c>
      <c r="L1029">
        <v>1674</v>
      </c>
      <c r="M1029">
        <v>0.60631682883767601</v>
      </c>
      <c r="N1029">
        <v>-0.37620668144014802</v>
      </c>
      <c r="O1029">
        <v>0.60631682883767601</v>
      </c>
    </row>
    <row r="1030" spans="1:15" x14ac:dyDescent="0.45">
      <c r="A1030">
        <v>2017</v>
      </c>
      <c r="B1030" t="s">
        <v>98</v>
      </c>
      <c r="C1030" t="str">
        <f>_xlfn.CONCAT(B1030,A1030)</f>
        <v>Purdue2017</v>
      </c>
      <c r="D1030">
        <v>158.88999999999999</v>
      </c>
      <c r="E1030">
        <v>10.831339920893299</v>
      </c>
      <c r="F1030">
        <v>0</v>
      </c>
      <c r="G1030">
        <v>180.4</v>
      </c>
      <c r="H1030">
        <v>512.72</v>
      </c>
      <c r="I1030">
        <v>-9.2584934663776206</v>
      </c>
      <c r="J1030">
        <v>-7.1886540955253002</v>
      </c>
      <c r="K1030">
        <v>1582</v>
      </c>
      <c r="L1030">
        <v>1162</v>
      </c>
      <c r="M1030">
        <v>2.4546568633137401E-2</v>
      </c>
      <c r="N1030">
        <v>-0.37620668144014802</v>
      </c>
      <c r="O1030">
        <v>2.4546568633137401E-2</v>
      </c>
    </row>
    <row r="1031" spans="1:15" x14ac:dyDescent="0.45">
      <c r="A1031">
        <v>2017</v>
      </c>
      <c r="B1031" t="s">
        <v>99</v>
      </c>
      <c r="C1031" t="str">
        <f>_xlfn.CONCAT(B1031,A1031)</f>
        <v>Rice2017</v>
      </c>
      <c r="D1031">
        <v>101.12</v>
      </c>
      <c r="E1031">
        <v>-24.442275127253801</v>
      </c>
      <c r="F1031">
        <v>0</v>
      </c>
      <c r="G1031">
        <v>92</v>
      </c>
      <c r="H1031">
        <v>394.83</v>
      </c>
      <c r="I1031">
        <v>-15.0390216306463</v>
      </c>
      <c r="J1031">
        <v>-13.1519694247679</v>
      </c>
      <c r="K1031">
        <v>996</v>
      </c>
      <c r="L1031">
        <v>1109</v>
      </c>
      <c r="M1031">
        <v>-0.75289659426337396</v>
      </c>
      <c r="N1031">
        <v>-0.37620668144014802</v>
      </c>
      <c r="O1031">
        <v>-0.75289659426337396</v>
      </c>
    </row>
    <row r="1032" spans="1:15" x14ac:dyDescent="0.45">
      <c r="A1032">
        <v>2017</v>
      </c>
      <c r="B1032" t="s">
        <v>100</v>
      </c>
      <c r="C1032" t="str">
        <f>_xlfn.CONCAT(B1032,A1032)</f>
        <v>Rutgers2017</v>
      </c>
      <c r="D1032">
        <v>189.01</v>
      </c>
      <c r="E1032">
        <v>-6.1453337992262096</v>
      </c>
      <c r="F1032">
        <v>0</v>
      </c>
      <c r="G1032">
        <v>42.9</v>
      </c>
      <c r="H1032">
        <v>585.47</v>
      </c>
      <c r="I1032">
        <v>-7.9889600669146503</v>
      </c>
      <c r="J1032">
        <v>-9.9660886324328004</v>
      </c>
      <c r="K1032">
        <v>1097</v>
      </c>
      <c r="L1032">
        <v>1004</v>
      </c>
      <c r="M1032">
        <v>0.42988823500743101</v>
      </c>
      <c r="N1032">
        <v>-0.37620668144014802</v>
      </c>
      <c r="O1032">
        <v>0.42988823500743101</v>
      </c>
    </row>
    <row r="1033" spans="1:15" x14ac:dyDescent="0.45">
      <c r="A1033">
        <v>2017</v>
      </c>
      <c r="B1033" t="s">
        <v>162</v>
      </c>
      <c r="C1033" t="str">
        <f>_xlfn.CONCAT(B1033,A1033)</f>
        <v>Sam Houston State2017</v>
      </c>
      <c r="D1033">
        <v>69.78</v>
      </c>
      <c r="F1033">
        <v>0</v>
      </c>
      <c r="M1033">
        <v>-1.17465648218404</v>
      </c>
      <c r="N1033">
        <v>-0.37620668144014802</v>
      </c>
      <c r="O1033">
        <v>-1.17465648218404</v>
      </c>
    </row>
    <row r="1034" spans="1:15" x14ac:dyDescent="0.45">
      <c r="A1034">
        <v>2017</v>
      </c>
      <c r="B1034" t="s">
        <v>101</v>
      </c>
      <c r="C1034" t="str">
        <f>_xlfn.CONCAT(B1034,A1034)</f>
        <v>San Diego State2017</v>
      </c>
      <c r="D1034">
        <v>149.69</v>
      </c>
      <c r="E1034">
        <v>3.14522315454417</v>
      </c>
      <c r="F1034">
        <v>0</v>
      </c>
      <c r="G1034">
        <v>275.3</v>
      </c>
      <c r="H1034">
        <v>482.31</v>
      </c>
      <c r="I1034">
        <v>3.92144803800258</v>
      </c>
      <c r="J1034">
        <v>6.1266938314136103</v>
      </c>
      <c r="K1034">
        <v>1626</v>
      </c>
      <c r="L1034">
        <v>1756</v>
      </c>
      <c r="M1034">
        <v>-9.9262970896858996E-2</v>
      </c>
      <c r="N1034">
        <v>-0.37620668144014802</v>
      </c>
      <c r="O1034">
        <v>-9.9262970896858996E-2</v>
      </c>
    </row>
    <row r="1035" spans="1:15" x14ac:dyDescent="0.45">
      <c r="A1035">
        <v>2017</v>
      </c>
      <c r="B1035" t="s">
        <v>102</v>
      </c>
      <c r="C1035" t="str">
        <f>_xlfn.CONCAT(B1035,A1035)</f>
        <v>San José State2017</v>
      </c>
      <c r="D1035">
        <v>122.11</v>
      </c>
      <c r="E1035">
        <v>-26.724216536459299</v>
      </c>
      <c r="F1035">
        <v>0</v>
      </c>
      <c r="G1035">
        <v>119.7</v>
      </c>
      <c r="H1035">
        <v>437.36</v>
      </c>
      <c r="I1035">
        <v>-12.566966544690199</v>
      </c>
      <c r="K1035">
        <v>788</v>
      </c>
      <c r="L1035">
        <v>1150</v>
      </c>
      <c r="M1035">
        <v>-0.47042243831395703</v>
      </c>
      <c r="N1035">
        <v>-0.37620668144014802</v>
      </c>
      <c r="O1035">
        <v>-0.47042243831395703</v>
      </c>
    </row>
    <row r="1036" spans="1:15" x14ac:dyDescent="0.45">
      <c r="A1036">
        <v>2017</v>
      </c>
      <c r="B1036" t="s">
        <v>103</v>
      </c>
      <c r="C1036" t="str">
        <f>_xlfn.CONCAT(B1036,A1036)</f>
        <v>SMU2017</v>
      </c>
      <c r="D1036">
        <v>140.4</v>
      </c>
      <c r="E1036">
        <v>-1.96021587452081</v>
      </c>
      <c r="F1036">
        <v>0</v>
      </c>
      <c r="G1036">
        <v>289.3</v>
      </c>
      <c r="H1036">
        <v>474.03</v>
      </c>
      <c r="I1036">
        <v>-6.0856376330998696</v>
      </c>
      <c r="J1036">
        <v>-4.9013550651308897</v>
      </c>
      <c r="K1036">
        <v>1332</v>
      </c>
      <c r="L1036">
        <v>1274</v>
      </c>
      <c r="M1036">
        <v>-0.22428369070486601</v>
      </c>
      <c r="N1036">
        <v>-0.37620668144014802</v>
      </c>
      <c r="O1036">
        <v>-0.22428369070486601</v>
      </c>
    </row>
    <row r="1037" spans="1:15" x14ac:dyDescent="0.45">
      <c r="A1037">
        <v>2017</v>
      </c>
      <c r="B1037" t="s">
        <v>104</v>
      </c>
      <c r="C1037" t="str">
        <f>_xlfn.CONCAT(B1037,A1037)</f>
        <v>South Alabama2017</v>
      </c>
      <c r="D1037">
        <v>110.24</v>
      </c>
      <c r="E1037">
        <v>-16.295848890745201</v>
      </c>
      <c r="F1037">
        <v>0</v>
      </c>
      <c r="G1037">
        <v>180.4</v>
      </c>
      <c r="H1037">
        <v>389.36</v>
      </c>
      <c r="I1037">
        <v>-7.3147950794610201</v>
      </c>
      <c r="J1037">
        <v>-10.2111563856893</v>
      </c>
      <c r="K1037">
        <v>1100</v>
      </c>
      <c r="L1037">
        <v>1245</v>
      </c>
      <c r="M1037">
        <v>-0.63016365942494201</v>
      </c>
      <c r="N1037">
        <v>-0.37620668144014802</v>
      </c>
      <c r="O1037">
        <v>-0.63016365942494201</v>
      </c>
    </row>
    <row r="1038" spans="1:15" x14ac:dyDescent="0.45">
      <c r="A1038">
        <v>2017</v>
      </c>
      <c r="B1038" t="s">
        <v>105</v>
      </c>
      <c r="C1038" t="str">
        <f>_xlfn.CONCAT(B1038,A1038)</f>
        <v>South Carolina2017</v>
      </c>
      <c r="D1038">
        <v>227.58</v>
      </c>
      <c r="E1038">
        <v>7.2952212596641797</v>
      </c>
      <c r="F1038">
        <v>0</v>
      </c>
      <c r="G1038">
        <v>220.2</v>
      </c>
      <c r="H1038">
        <v>706.9</v>
      </c>
      <c r="I1038">
        <v>-2.0677124224252998</v>
      </c>
      <c r="J1038">
        <v>-0.24506775325654401</v>
      </c>
      <c r="K1038">
        <v>1608</v>
      </c>
      <c r="L1038">
        <v>1428</v>
      </c>
      <c r="M1038">
        <v>0.94894627192829695</v>
      </c>
      <c r="N1038">
        <v>-0.37620668144014802</v>
      </c>
      <c r="O1038">
        <v>0.94894627192829695</v>
      </c>
    </row>
    <row r="1039" spans="1:15" x14ac:dyDescent="0.45">
      <c r="A1039">
        <v>2017</v>
      </c>
      <c r="B1039" t="s">
        <v>106</v>
      </c>
      <c r="C1039" t="str">
        <f>_xlfn.CONCAT(B1039,A1039)</f>
        <v>Southern Mississippi2017</v>
      </c>
      <c r="D1039">
        <v>152.71</v>
      </c>
      <c r="E1039">
        <v>-9.6739823828910794</v>
      </c>
      <c r="F1039">
        <v>0</v>
      </c>
      <c r="G1039">
        <v>260</v>
      </c>
      <c r="H1039">
        <v>441.29</v>
      </c>
      <c r="I1039">
        <v>-6.4082479271307804</v>
      </c>
      <c r="K1039">
        <v>1380</v>
      </c>
      <c r="L1039">
        <v>1401</v>
      </c>
      <c r="M1039">
        <v>-5.8621143790273E-2</v>
      </c>
      <c r="N1039">
        <v>-0.37620668144014802</v>
      </c>
      <c r="O1039">
        <v>-5.8621143790273E-2</v>
      </c>
    </row>
    <row r="1040" spans="1:15" x14ac:dyDescent="0.45">
      <c r="A1040">
        <v>2017</v>
      </c>
      <c r="B1040" t="s">
        <v>107</v>
      </c>
      <c r="C1040" t="str">
        <f>_xlfn.CONCAT(B1040,A1040)</f>
        <v>South Florida2017</v>
      </c>
      <c r="D1040">
        <v>150.65</v>
      </c>
      <c r="E1040">
        <v>8.9384687841087995</v>
      </c>
      <c r="F1040">
        <v>0</v>
      </c>
      <c r="G1040">
        <v>390.7</v>
      </c>
      <c r="H1040">
        <v>563.99</v>
      </c>
      <c r="I1040">
        <v>5.2614026147081399</v>
      </c>
      <c r="K1040">
        <v>1728</v>
      </c>
      <c r="L1040">
        <v>1691</v>
      </c>
      <c r="M1040">
        <v>-8.6343714598076604E-2</v>
      </c>
      <c r="N1040">
        <v>-0.37620668144014802</v>
      </c>
      <c r="O1040">
        <v>-8.6343714598076604E-2</v>
      </c>
    </row>
    <row r="1041" spans="1:15" x14ac:dyDescent="0.45">
      <c r="A1041">
        <v>2017</v>
      </c>
      <c r="B1041" t="s">
        <v>108</v>
      </c>
      <c r="C1041" t="str">
        <f>_xlfn.CONCAT(B1041,A1041)</f>
        <v>Stanford2017</v>
      </c>
      <c r="D1041">
        <v>246.79</v>
      </c>
      <c r="E1041">
        <v>12.540338947016499</v>
      </c>
      <c r="F1041">
        <v>0</v>
      </c>
      <c r="G1041">
        <v>168.5</v>
      </c>
      <c r="H1041">
        <v>778.45</v>
      </c>
      <c r="I1041">
        <v>9.2628877021894702</v>
      </c>
      <c r="J1041">
        <v>11.681562905228599</v>
      </c>
      <c r="K1041">
        <v>1886</v>
      </c>
      <c r="L1041">
        <v>1750</v>
      </c>
      <c r="M1041">
        <v>1.2074659734903901</v>
      </c>
      <c r="N1041">
        <v>-0.37620668144014802</v>
      </c>
      <c r="O1041">
        <v>1.2074659734903901</v>
      </c>
    </row>
    <row r="1042" spans="1:15" x14ac:dyDescent="0.45">
      <c r="A1042">
        <v>2017</v>
      </c>
      <c r="B1042" t="s">
        <v>109</v>
      </c>
      <c r="C1042" t="str">
        <f>_xlfn.CONCAT(B1042,A1042)</f>
        <v>Syracuse2017</v>
      </c>
      <c r="D1042">
        <v>180.08</v>
      </c>
      <c r="E1042">
        <v>1.0253423490790401</v>
      </c>
      <c r="F1042">
        <v>0</v>
      </c>
      <c r="G1042">
        <v>252.3</v>
      </c>
      <c r="H1042">
        <v>520.26</v>
      </c>
      <c r="I1042">
        <v>-5.0270424815302999</v>
      </c>
      <c r="J1042">
        <v>-2.2056097793089</v>
      </c>
      <c r="K1042">
        <v>1262</v>
      </c>
      <c r="L1042">
        <v>1278</v>
      </c>
      <c r="M1042">
        <v>0.30971223631146699</v>
      </c>
      <c r="N1042">
        <v>-0.37620668144014802</v>
      </c>
      <c r="O1042">
        <v>0.30971223631146699</v>
      </c>
    </row>
    <row r="1043" spans="1:15" x14ac:dyDescent="0.45">
      <c r="A1043">
        <v>2017</v>
      </c>
      <c r="B1043" t="s">
        <v>110</v>
      </c>
      <c r="C1043" t="str">
        <f>_xlfn.CONCAT(B1043,A1043)</f>
        <v>TCU2017</v>
      </c>
      <c r="D1043">
        <v>210.03</v>
      </c>
      <c r="E1043">
        <v>16.786436516301301</v>
      </c>
      <c r="F1043">
        <v>0</v>
      </c>
      <c r="G1043">
        <v>420.1</v>
      </c>
      <c r="H1043">
        <v>665.53</v>
      </c>
      <c r="I1043">
        <v>3.1274695849707199</v>
      </c>
      <c r="J1043">
        <v>7.8421681042094198</v>
      </c>
      <c r="K1043">
        <v>1817</v>
      </c>
      <c r="L1043">
        <v>1703</v>
      </c>
      <c r="M1043">
        <v>0.71276611771618403</v>
      </c>
      <c r="N1043">
        <v>-0.37620668144014802</v>
      </c>
      <c r="O1043">
        <v>0.71276611771618403</v>
      </c>
    </row>
    <row r="1044" spans="1:15" x14ac:dyDescent="0.45">
      <c r="A1044">
        <v>2017</v>
      </c>
      <c r="B1044" t="s">
        <v>111</v>
      </c>
      <c r="C1044" t="str">
        <f>_xlfn.CONCAT(B1044,A1044)</f>
        <v>Temple2017</v>
      </c>
      <c r="D1044">
        <v>108.13</v>
      </c>
      <c r="E1044">
        <v>-1.5883795615459599</v>
      </c>
      <c r="F1044">
        <v>0</v>
      </c>
      <c r="G1044">
        <v>251.4</v>
      </c>
      <c r="H1044">
        <v>492.72</v>
      </c>
      <c r="I1044">
        <v>5.6910842043498198</v>
      </c>
      <c r="J1044">
        <v>7.0252755933542703</v>
      </c>
      <c r="K1044">
        <v>1552</v>
      </c>
      <c r="L1044">
        <v>1739</v>
      </c>
      <c r="M1044">
        <v>-0.65855910816497398</v>
      </c>
      <c r="N1044">
        <v>-0.37620668144014802</v>
      </c>
      <c r="O1044">
        <v>-0.65855910816497398</v>
      </c>
    </row>
    <row r="1045" spans="1:15" x14ac:dyDescent="0.45">
      <c r="A1045">
        <v>2017</v>
      </c>
      <c r="B1045" t="s">
        <v>112</v>
      </c>
      <c r="C1045" t="str">
        <f>_xlfn.CONCAT(B1045,A1045)</f>
        <v>Tennessee2017</v>
      </c>
      <c r="D1045">
        <v>237.21</v>
      </c>
      <c r="E1045">
        <v>-7.3342801941481301</v>
      </c>
      <c r="F1045">
        <v>0</v>
      </c>
      <c r="G1045">
        <v>90.2</v>
      </c>
      <c r="H1045">
        <v>813.92</v>
      </c>
      <c r="I1045">
        <v>7.6233133972894702</v>
      </c>
      <c r="J1045">
        <v>12.6618339182548</v>
      </c>
      <c r="K1045">
        <v>1366</v>
      </c>
      <c r="L1045">
        <v>1729</v>
      </c>
      <c r="M1045">
        <v>1.07854256167546</v>
      </c>
      <c r="N1045">
        <v>-0.37620668144014802</v>
      </c>
      <c r="O1045">
        <v>1.07854256167546</v>
      </c>
    </row>
    <row r="1046" spans="1:15" x14ac:dyDescent="0.45">
      <c r="A1046">
        <v>2017</v>
      </c>
      <c r="B1046" t="s">
        <v>113</v>
      </c>
      <c r="C1046" t="str">
        <f>_xlfn.CONCAT(B1046,A1046)</f>
        <v>Texas2017</v>
      </c>
      <c r="D1046">
        <v>217.76</v>
      </c>
      <c r="E1046">
        <v>11.133111787522701</v>
      </c>
      <c r="F1046">
        <v>0</v>
      </c>
      <c r="G1046">
        <v>248.1</v>
      </c>
      <c r="H1046">
        <v>838.97</v>
      </c>
      <c r="I1046">
        <v>1.89635187006518</v>
      </c>
      <c r="J1046">
        <v>6.3717615846701499</v>
      </c>
      <c r="K1046">
        <v>1735</v>
      </c>
      <c r="L1046">
        <v>1560</v>
      </c>
      <c r="M1046">
        <v>0.81679304603866998</v>
      </c>
      <c r="N1046">
        <v>-0.37620668144014802</v>
      </c>
      <c r="O1046">
        <v>0.81679304603866998</v>
      </c>
    </row>
    <row r="1047" spans="1:15" x14ac:dyDescent="0.45">
      <c r="A1047">
        <v>2017</v>
      </c>
      <c r="B1047" t="s">
        <v>114</v>
      </c>
      <c r="C1047" t="str">
        <f>_xlfn.CONCAT(B1047,A1047)</f>
        <v>Texas A&amp;M2017</v>
      </c>
      <c r="D1047">
        <v>248.58</v>
      </c>
      <c r="E1047">
        <v>5.4388584691492099</v>
      </c>
      <c r="F1047">
        <v>0</v>
      </c>
      <c r="G1047">
        <v>146.6</v>
      </c>
      <c r="H1047">
        <v>814.63</v>
      </c>
      <c r="I1047">
        <v>8.3716976096383409</v>
      </c>
      <c r="J1047">
        <v>12.6618339182548</v>
      </c>
      <c r="K1047">
        <v>1663</v>
      </c>
      <c r="L1047">
        <v>1727</v>
      </c>
      <c r="M1047">
        <v>1.23155500346416</v>
      </c>
      <c r="N1047">
        <v>-0.37620668144014802</v>
      </c>
      <c r="O1047">
        <v>1.23155500346416</v>
      </c>
    </row>
    <row r="1048" spans="1:15" x14ac:dyDescent="0.45">
      <c r="A1048">
        <v>2017</v>
      </c>
      <c r="B1048" t="s">
        <v>115</v>
      </c>
      <c r="C1048" t="str">
        <f>_xlfn.CONCAT(B1048,A1048)</f>
        <v>Texas State2017</v>
      </c>
      <c r="D1048">
        <v>127.89</v>
      </c>
      <c r="E1048">
        <v>-25.008924844051499</v>
      </c>
      <c r="F1048">
        <v>0</v>
      </c>
      <c r="G1048">
        <v>113.4</v>
      </c>
      <c r="H1048">
        <v>351.76</v>
      </c>
      <c r="I1048">
        <v>-21.3396199405102</v>
      </c>
      <c r="J1048">
        <v>-21.3208945333194</v>
      </c>
      <c r="K1048">
        <v>946</v>
      </c>
      <c r="L1048">
        <v>801</v>
      </c>
      <c r="M1048">
        <v>-0.39263774934837298</v>
      </c>
      <c r="N1048">
        <v>-0.37620668144014802</v>
      </c>
      <c r="O1048">
        <v>-0.39263774934837298</v>
      </c>
    </row>
    <row r="1049" spans="1:15" x14ac:dyDescent="0.45">
      <c r="A1049">
        <v>2017</v>
      </c>
      <c r="B1049" t="s">
        <v>116</v>
      </c>
      <c r="C1049" t="str">
        <f>_xlfn.CONCAT(B1049,A1049)</f>
        <v>Texas Tech2017</v>
      </c>
      <c r="D1049">
        <v>183.07</v>
      </c>
      <c r="E1049">
        <v>4.7665894975265104</v>
      </c>
      <c r="F1049">
        <v>0</v>
      </c>
      <c r="G1049">
        <v>238.2</v>
      </c>
      <c r="H1049">
        <v>604.92999999999995</v>
      </c>
      <c r="I1049">
        <v>0.73320890600256305</v>
      </c>
      <c r="J1049">
        <v>3.8393948010191901</v>
      </c>
      <c r="K1049">
        <v>1527</v>
      </c>
      <c r="L1049">
        <v>1416</v>
      </c>
      <c r="M1049">
        <v>0.349950336658715</v>
      </c>
      <c r="N1049">
        <v>-0.37620668144014802</v>
      </c>
      <c r="O1049">
        <v>0.349950336658715</v>
      </c>
    </row>
    <row r="1050" spans="1:15" x14ac:dyDescent="0.45">
      <c r="A1050">
        <v>2017</v>
      </c>
      <c r="B1050" t="s">
        <v>117</v>
      </c>
      <c r="C1050" t="str">
        <f>_xlfn.CONCAT(B1050,A1050)</f>
        <v>Toledo2017</v>
      </c>
      <c r="D1050">
        <v>146.6</v>
      </c>
      <c r="E1050">
        <v>3.8386428687388801</v>
      </c>
      <c r="F1050">
        <v>0</v>
      </c>
      <c r="G1050">
        <v>405.4</v>
      </c>
      <c r="H1050">
        <v>460.86</v>
      </c>
      <c r="I1050">
        <v>3.6427185079858599</v>
      </c>
      <c r="J1050">
        <v>3.6760162988481699</v>
      </c>
      <c r="K1050">
        <v>1596</v>
      </c>
      <c r="L1050">
        <v>1660</v>
      </c>
      <c r="M1050">
        <v>-0.140846827108564</v>
      </c>
      <c r="N1050">
        <v>-0.37620668144014802</v>
      </c>
      <c r="O1050">
        <v>-0.140846827108564</v>
      </c>
    </row>
    <row r="1051" spans="1:15" x14ac:dyDescent="0.45">
      <c r="A1051">
        <v>2017</v>
      </c>
      <c r="B1051" t="s">
        <v>118</v>
      </c>
      <c r="C1051" t="str">
        <f>_xlfn.CONCAT(B1051,A1051)</f>
        <v>Troy2017</v>
      </c>
      <c r="D1051">
        <v>123.9</v>
      </c>
      <c r="E1051">
        <v>1.24301689477253</v>
      </c>
      <c r="F1051">
        <v>0</v>
      </c>
      <c r="G1051">
        <v>259.7</v>
      </c>
      <c r="H1051">
        <v>390.47</v>
      </c>
      <c r="I1051">
        <v>1.1390284269541</v>
      </c>
      <c r="J1051">
        <v>0.32675700434205901</v>
      </c>
      <c r="K1051">
        <v>1641</v>
      </c>
      <c r="L1051">
        <v>1461</v>
      </c>
      <c r="M1051">
        <v>-0.44633340834018598</v>
      </c>
      <c r="N1051">
        <v>-0.37620668144014802</v>
      </c>
      <c r="O1051">
        <v>-0.44633340834018598</v>
      </c>
    </row>
    <row r="1052" spans="1:15" x14ac:dyDescent="0.45">
      <c r="A1052">
        <v>2017</v>
      </c>
      <c r="B1052" t="s">
        <v>119</v>
      </c>
      <c r="C1052" t="str">
        <f>_xlfn.CONCAT(B1052,A1052)</f>
        <v>Tulane2017</v>
      </c>
      <c r="D1052">
        <v>114.66</v>
      </c>
      <c r="E1052">
        <v>-3.5613043237526401</v>
      </c>
      <c r="F1052">
        <v>0</v>
      </c>
      <c r="G1052">
        <v>11.3</v>
      </c>
      <c r="H1052">
        <v>388.04</v>
      </c>
      <c r="I1052">
        <v>-7.5395871611209699</v>
      </c>
      <c r="J1052">
        <v>-6.0450045803280901</v>
      </c>
      <c r="K1052">
        <v>1335</v>
      </c>
      <c r="L1052">
        <v>1222</v>
      </c>
      <c r="M1052">
        <v>-0.57068125021596605</v>
      </c>
      <c r="N1052">
        <v>-0.37620668144014802</v>
      </c>
      <c r="O1052">
        <v>-0.57068125021596605</v>
      </c>
    </row>
    <row r="1053" spans="1:15" x14ac:dyDescent="0.45">
      <c r="A1053">
        <v>2017</v>
      </c>
      <c r="B1053" t="s">
        <v>120</v>
      </c>
      <c r="C1053" t="str">
        <f>_xlfn.CONCAT(B1053,A1053)</f>
        <v>Tulsa2017</v>
      </c>
      <c r="D1053">
        <v>135.07</v>
      </c>
      <c r="E1053">
        <v>-8.6956506209098805</v>
      </c>
      <c r="F1053">
        <v>0</v>
      </c>
      <c r="G1053">
        <v>136</v>
      </c>
      <c r="H1053">
        <v>409.17</v>
      </c>
      <c r="I1053">
        <v>4.2917777946451903</v>
      </c>
      <c r="J1053">
        <v>5.7182475759860303</v>
      </c>
      <c r="K1053">
        <v>1409</v>
      </c>
      <c r="L1053">
        <v>1748</v>
      </c>
      <c r="M1053">
        <v>-0.29601247828039701</v>
      </c>
      <c r="N1053">
        <v>-0.37620668144014802</v>
      </c>
      <c r="O1053">
        <v>-0.29601247828039701</v>
      </c>
    </row>
    <row r="1054" spans="1:15" x14ac:dyDescent="0.45">
      <c r="A1054">
        <v>2017</v>
      </c>
      <c r="B1054" t="s">
        <v>121</v>
      </c>
      <c r="C1054" t="str">
        <f>_xlfn.CONCAT(B1054,A1054)</f>
        <v>UAB2017</v>
      </c>
      <c r="D1054">
        <v>115.95</v>
      </c>
      <c r="E1054">
        <v>-13.641049599380199</v>
      </c>
      <c r="F1054">
        <v>0</v>
      </c>
      <c r="K1054">
        <v>1323</v>
      </c>
      <c r="M1054">
        <v>-0.553320999564477</v>
      </c>
      <c r="N1054">
        <v>-0.37620668144014802</v>
      </c>
      <c r="O1054">
        <v>-0.553320999564477</v>
      </c>
    </row>
    <row r="1055" spans="1:15" x14ac:dyDescent="0.45">
      <c r="A1055">
        <v>2017</v>
      </c>
      <c r="B1055" t="s">
        <v>122</v>
      </c>
      <c r="C1055" t="str">
        <f>_xlfn.CONCAT(B1055,A1055)</f>
        <v>UCF2017</v>
      </c>
      <c r="D1055">
        <v>178.34</v>
      </c>
      <c r="E1055">
        <v>20.695905435832199</v>
      </c>
      <c r="F1055">
        <v>0</v>
      </c>
      <c r="G1055">
        <v>110.7</v>
      </c>
      <c r="H1055">
        <v>510.27</v>
      </c>
      <c r="I1055">
        <v>-0.84665689239059905</v>
      </c>
      <c r="J1055">
        <v>-0.24506775325654401</v>
      </c>
      <c r="K1055">
        <v>1842</v>
      </c>
      <c r="L1055">
        <v>1419</v>
      </c>
      <c r="M1055">
        <v>0.28629608426992398</v>
      </c>
      <c r="N1055">
        <v>-0.37620668144014802</v>
      </c>
      <c r="O1055">
        <v>0.28629608426992398</v>
      </c>
    </row>
    <row r="1056" spans="1:15" x14ac:dyDescent="0.45">
      <c r="A1056">
        <v>2017</v>
      </c>
      <c r="B1056" t="s">
        <v>123</v>
      </c>
      <c r="C1056" t="str">
        <f>_xlfn.CONCAT(B1056,A1056)</f>
        <v>UCLA2017</v>
      </c>
      <c r="D1056">
        <v>229.13</v>
      </c>
      <c r="E1056">
        <v>0.80429783153629597</v>
      </c>
      <c r="F1056">
        <v>0</v>
      </c>
      <c r="G1056">
        <v>249.6</v>
      </c>
      <c r="H1056">
        <v>819.16</v>
      </c>
      <c r="I1056">
        <v>2.4968278025869899</v>
      </c>
      <c r="J1056">
        <v>6.4534508357556701</v>
      </c>
      <c r="K1056">
        <v>1456</v>
      </c>
      <c r="L1056">
        <v>1532</v>
      </c>
      <c r="M1056">
        <v>0.96980548782737197</v>
      </c>
      <c r="N1056">
        <v>-0.37620668144014802</v>
      </c>
      <c r="O1056">
        <v>0.96980548782737197</v>
      </c>
    </row>
    <row r="1057" spans="1:15" x14ac:dyDescent="0.45">
      <c r="A1057">
        <v>2017</v>
      </c>
      <c r="B1057" t="s">
        <v>124</v>
      </c>
      <c r="C1057" t="str">
        <f>_xlfn.CONCAT(B1057,A1057)</f>
        <v>UMass2017</v>
      </c>
      <c r="D1057">
        <v>115.82</v>
      </c>
      <c r="E1057">
        <v>-10.2791481679134</v>
      </c>
      <c r="F1057">
        <v>0</v>
      </c>
      <c r="G1057">
        <v>231.8</v>
      </c>
      <c r="H1057">
        <v>370.9</v>
      </c>
      <c r="I1057">
        <v>-12.412129180622699</v>
      </c>
      <c r="J1057">
        <v>-12.6618339182548</v>
      </c>
      <c r="K1057">
        <v>1317</v>
      </c>
      <c r="L1057">
        <v>1095</v>
      </c>
      <c r="M1057">
        <v>-0.55507048218827004</v>
      </c>
      <c r="N1057">
        <v>-0.37620668144014802</v>
      </c>
      <c r="O1057">
        <v>-0.55507048218827004</v>
      </c>
    </row>
    <row r="1058" spans="1:15" x14ac:dyDescent="0.45">
      <c r="A1058">
        <v>2017</v>
      </c>
      <c r="B1058" t="s">
        <v>125</v>
      </c>
      <c r="C1058" t="str">
        <f>_xlfn.CONCAT(B1058,A1058)</f>
        <v>UNLV2017</v>
      </c>
      <c r="D1058">
        <v>109.9</v>
      </c>
      <c r="E1058">
        <v>-9.8575730401920598</v>
      </c>
      <c r="F1058">
        <v>0</v>
      </c>
      <c r="G1058">
        <v>220.7</v>
      </c>
      <c r="H1058">
        <v>376.26</v>
      </c>
      <c r="I1058">
        <v>-11.157829199879099</v>
      </c>
      <c r="J1058">
        <v>-9.0675068704921404</v>
      </c>
      <c r="K1058">
        <v>1275</v>
      </c>
      <c r="L1058">
        <v>1121</v>
      </c>
      <c r="M1058">
        <v>-0.63473922936409399</v>
      </c>
      <c r="N1058">
        <v>-0.37620668144014802</v>
      </c>
      <c r="O1058">
        <v>-0.63473922936409399</v>
      </c>
    </row>
    <row r="1059" spans="1:15" x14ac:dyDescent="0.45">
      <c r="A1059">
        <v>2017</v>
      </c>
      <c r="B1059" t="s">
        <v>126</v>
      </c>
      <c r="C1059" t="str">
        <f>_xlfn.CONCAT(B1059,A1059)</f>
        <v>USC2017</v>
      </c>
      <c r="D1059">
        <v>297.10000000000002</v>
      </c>
      <c r="E1059">
        <v>11.861451306825501</v>
      </c>
      <c r="F1059">
        <v>0</v>
      </c>
      <c r="G1059">
        <v>376.1</v>
      </c>
      <c r="H1059">
        <v>936.86</v>
      </c>
      <c r="I1059">
        <v>14.1362491282158</v>
      </c>
      <c r="J1059">
        <v>16.4195394681885</v>
      </c>
      <c r="K1059">
        <v>1820</v>
      </c>
      <c r="L1059">
        <v>1948</v>
      </c>
      <c r="M1059">
        <v>1.8845157488984501</v>
      </c>
      <c r="N1059">
        <v>-0.37620668144014802</v>
      </c>
      <c r="O1059">
        <v>1.8845157488984501</v>
      </c>
    </row>
    <row r="1060" spans="1:15" x14ac:dyDescent="0.45">
      <c r="A1060">
        <v>2017</v>
      </c>
      <c r="B1060" t="s">
        <v>127</v>
      </c>
      <c r="C1060" t="str">
        <f>_xlfn.CONCAT(B1060,A1060)</f>
        <v>Utah2017</v>
      </c>
      <c r="D1060">
        <v>205.78</v>
      </c>
      <c r="E1060">
        <v>7.3204491486255003</v>
      </c>
      <c r="F1060">
        <v>0</v>
      </c>
      <c r="G1060">
        <v>195.6</v>
      </c>
      <c r="H1060">
        <v>580.07000000000005</v>
      </c>
      <c r="I1060">
        <v>6.7304727306548404</v>
      </c>
      <c r="J1060">
        <v>7.9238573552949303</v>
      </c>
      <c r="K1060">
        <v>1686</v>
      </c>
      <c r="L1060">
        <v>1704</v>
      </c>
      <c r="M1060">
        <v>0.65557149347678301</v>
      </c>
      <c r="N1060">
        <v>-0.37620668144014802</v>
      </c>
      <c r="O1060">
        <v>0.65557149347678301</v>
      </c>
    </row>
    <row r="1061" spans="1:15" x14ac:dyDescent="0.45">
      <c r="A1061">
        <v>2017</v>
      </c>
      <c r="B1061" t="s">
        <v>128</v>
      </c>
      <c r="C1061" t="str">
        <f>_xlfn.CONCAT(B1061,A1061)</f>
        <v>Utah State2017</v>
      </c>
      <c r="D1061">
        <v>120</v>
      </c>
      <c r="E1061">
        <v>-5.2024435474911996</v>
      </c>
      <c r="F1061">
        <v>0</v>
      </c>
      <c r="G1061">
        <v>149.19999999999999</v>
      </c>
      <c r="H1061">
        <v>357.13</v>
      </c>
      <c r="I1061">
        <v>-6.7871215221890298</v>
      </c>
      <c r="J1061">
        <v>-4.3295303075322797</v>
      </c>
      <c r="K1061">
        <v>1463</v>
      </c>
      <c r="L1061">
        <v>1329</v>
      </c>
      <c r="M1061">
        <v>-0.498817887053989</v>
      </c>
      <c r="N1061">
        <v>-0.37620668144014802</v>
      </c>
      <c r="O1061">
        <v>-0.498817887053989</v>
      </c>
    </row>
    <row r="1062" spans="1:15" x14ac:dyDescent="0.45">
      <c r="A1062">
        <v>2017</v>
      </c>
      <c r="B1062" t="s">
        <v>129</v>
      </c>
      <c r="C1062" t="str">
        <f>_xlfn.CONCAT(B1062,A1062)</f>
        <v>UTEP2017</v>
      </c>
      <c r="D1062">
        <v>85.51</v>
      </c>
      <c r="E1062">
        <v>-28.947223082095299</v>
      </c>
      <c r="F1062">
        <v>0</v>
      </c>
      <c r="G1062">
        <v>75.7</v>
      </c>
      <c r="H1062">
        <v>290.39999999999998</v>
      </c>
      <c r="I1062">
        <v>-15.5460730176603</v>
      </c>
      <c r="J1062">
        <v>-14.3773081910506</v>
      </c>
      <c r="K1062">
        <v>878</v>
      </c>
      <c r="L1062">
        <v>1092</v>
      </c>
      <c r="M1062">
        <v>-0.96296908470503095</v>
      </c>
      <c r="N1062">
        <v>-0.37620668144014802</v>
      </c>
      <c r="O1062">
        <v>-0.96296908470503095</v>
      </c>
    </row>
    <row r="1063" spans="1:15" x14ac:dyDescent="0.45">
      <c r="A1063">
        <v>2017</v>
      </c>
      <c r="B1063" t="s">
        <v>130</v>
      </c>
      <c r="C1063" t="str">
        <f>_xlfn.CONCAT(B1063,A1063)</f>
        <v>UT San Antonio2017</v>
      </c>
      <c r="D1063">
        <v>151.47999999999999</v>
      </c>
      <c r="E1063">
        <v>-9.0057632029024806</v>
      </c>
      <c r="F1063">
        <v>0</v>
      </c>
      <c r="G1063">
        <v>285.39999999999998</v>
      </c>
      <c r="H1063">
        <v>397.64</v>
      </c>
      <c r="I1063">
        <v>-5.3635606615335902</v>
      </c>
      <c r="K1063">
        <v>1394</v>
      </c>
      <c r="L1063">
        <v>1377</v>
      </c>
      <c r="M1063">
        <v>-7.5173940923088003E-2</v>
      </c>
      <c r="N1063">
        <v>-0.37620668144014802</v>
      </c>
      <c r="O1063">
        <v>-7.5173940923088003E-2</v>
      </c>
    </row>
    <row r="1064" spans="1:15" x14ac:dyDescent="0.45">
      <c r="A1064">
        <v>2017</v>
      </c>
      <c r="B1064" t="s">
        <v>131</v>
      </c>
      <c r="C1064" t="str">
        <f>_xlfn.CONCAT(B1064,A1064)</f>
        <v>Vanderbilt2017</v>
      </c>
      <c r="D1064">
        <v>167.42</v>
      </c>
      <c r="E1064">
        <v>-5.0582764260830997</v>
      </c>
      <c r="F1064">
        <v>0</v>
      </c>
      <c r="G1064">
        <v>254.6</v>
      </c>
      <c r="H1064">
        <v>619.03</v>
      </c>
      <c r="I1064">
        <v>1.91153306518578</v>
      </c>
      <c r="J1064">
        <v>3.6760162988481699</v>
      </c>
      <c r="K1064">
        <v>1371</v>
      </c>
      <c r="L1064">
        <v>1510</v>
      </c>
      <c r="M1064">
        <v>0.13933954387127601</v>
      </c>
      <c r="N1064">
        <v>-0.37620668144014802</v>
      </c>
      <c r="O1064">
        <v>0.13933954387127601</v>
      </c>
    </row>
    <row r="1065" spans="1:15" x14ac:dyDescent="0.45">
      <c r="A1065">
        <v>2017</v>
      </c>
      <c r="B1065" t="s">
        <v>132</v>
      </c>
      <c r="C1065" t="str">
        <f>_xlfn.CONCAT(B1065,A1065)</f>
        <v>Virginia2017</v>
      </c>
      <c r="D1065">
        <v>172.5</v>
      </c>
      <c r="E1065">
        <v>-0.79833378396487498</v>
      </c>
      <c r="F1065">
        <v>0</v>
      </c>
      <c r="G1065">
        <v>153.5</v>
      </c>
      <c r="H1065">
        <v>618.91</v>
      </c>
      <c r="I1065">
        <v>-3.91143380726266</v>
      </c>
      <c r="K1065">
        <v>1312</v>
      </c>
      <c r="L1065">
        <v>1350</v>
      </c>
      <c r="M1065">
        <v>0.20770394178566501</v>
      </c>
      <c r="N1065">
        <v>-0.37620668144014802</v>
      </c>
      <c r="O1065">
        <v>0.20770394178566501</v>
      </c>
    </row>
    <row r="1066" spans="1:15" x14ac:dyDescent="0.45">
      <c r="A1066">
        <v>2017</v>
      </c>
      <c r="B1066" t="s">
        <v>133</v>
      </c>
      <c r="C1066" t="str">
        <f>_xlfn.CONCAT(B1066,A1066)</f>
        <v>Virginia Tech2017</v>
      </c>
      <c r="D1066">
        <v>217.74</v>
      </c>
      <c r="E1066">
        <v>14.813382014659</v>
      </c>
      <c r="F1066">
        <v>0</v>
      </c>
      <c r="G1066">
        <v>112.8</v>
      </c>
      <c r="H1066">
        <v>646.82000000000005</v>
      </c>
      <c r="I1066">
        <v>10.9185322282092</v>
      </c>
      <c r="K1066">
        <v>1846</v>
      </c>
      <c r="L1066">
        <v>1864</v>
      </c>
      <c r="M1066">
        <v>0.81652389486577903</v>
      </c>
      <c r="N1066">
        <v>-0.37620668144014802</v>
      </c>
      <c r="O1066">
        <v>0.81652389486577903</v>
      </c>
    </row>
    <row r="1067" spans="1:15" x14ac:dyDescent="0.45">
      <c r="A1067">
        <v>2017</v>
      </c>
      <c r="B1067" t="s">
        <v>134</v>
      </c>
      <c r="C1067" t="str">
        <f>_xlfn.CONCAT(B1067,A1067)</f>
        <v>Wake Forest2017</v>
      </c>
      <c r="D1067">
        <v>161.99</v>
      </c>
      <c r="E1067">
        <v>13.7873319551826</v>
      </c>
      <c r="F1067">
        <v>0</v>
      </c>
      <c r="G1067">
        <v>185.9</v>
      </c>
      <c r="H1067">
        <v>517.63</v>
      </c>
      <c r="I1067">
        <v>0.16751861693130399</v>
      </c>
      <c r="J1067">
        <v>1.7971635238813299</v>
      </c>
      <c r="K1067">
        <v>1637</v>
      </c>
      <c r="L1067">
        <v>1463</v>
      </c>
      <c r="M1067">
        <v>6.6265000431288801E-2</v>
      </c>
      <c r="N1067">
        <v>-0.37620668144014802</v>
      </c>
      <c r="O1067">
        <v>6.6265000431288801E-2</v>
      </c>
    </row>
    <row r="1068" spans="1:15" x14ac:dyDescent="0.45">
      <c r="A1068">
        <v>2017</v>
      </c>
      <c r="B1068" t="s">
        <v>135</v>
      </c>
      <c r="C1068" t="str">
        <f>_xlfn.CONCAT(B1068,A1068)</f>
        <v>Washington2017</v>
      </c>
      <c r="D1068">
        <v>224.74</v>
      </c>
      <c r="E1068">
        <v>20.066280352610299</v>
      </c>
      <c r="F1068">
        <v>0</v>
      </c>
      <c r="G1068">
        <v>489.2</v>
      </c>
      <c r="H1068">
        <v>699.64</v>
      </c>
      <c r="I1068">
        <v>19.920629870323499</v>
      </c>
      <c r="J1068">
        <v>20.585691273549699</v>
      </c>
      <c r="K1068">
        <v>2009</v>
      </c>
      <c r="L1068">
        <v>2120</v>
      </c>
      <c r="M1068">
        <v>0.91072680537773298</v>
      </c>
      <c r="N1068">
        <v>-0.37620668144014802</v>
      </c>
      <c r="O1068">
        <v>0.91072680537773298</v>
      </c>
    </row>
    <row r="1069" spans="1:15" x14ac:dyDescent="0.45">
      <c r="A1069">
        <v>2017</v>
      </c>
      <c r="B1069" t="s">
        <v>136</v>
      </c>
      <c r="C1069" t="str">
        <f>_xlfn.CONCAT(B1069,A1069)</f>
        <v>Washington State2017</v>
      </c>
      <c r="D1069">
        <v>186.45</v>
      </c>
      <c r="E1069">
        <v>6.5577653232264002</v>
      </c>
      <c r="F1069">
        <v>0</v>
      </c>
      <c r="G1069">
        <v>442.9</v>
      </c>
      <c r="H1069">
        <v>522.58000000000004</v>
      </c>
      <c r="I1069">
        <v>11.2989879274439</v>
      </c>
      <c r="K1069">
        <v>1578</v>
      </c>
      <c r="L1069">
        <v>1812</v>
      </c>
      <c r="M1069">
        <v>0.39543688487734502</v>
      </c>
      <c r="N1069">
        <v>-0.37620668144014802</v>
      </c>
      <c r="O1069">
        <v>0.39543688487734502</v>
      </c>
    </row>
    <row r="1070" spans="1:15" x14ac:dyDescent="0.45">
      <c r="A1070">
        <v>2017</v>
      </c>
      <c r="B1070" t="s">
        <v>137</v>
      </c>
      <c r="C1070" t="str">
        <f>_xlfn.CONCAT(B1070,A1070)</f>
        <v>Western Kentucky2017</v>
      </c>
      <c r="D1070">
        <v>138.03</v>
      </c>
      <c r="E1070">
        <v>-14.9641077425108</v>
      </c>
      <c r="F1070">
        <v>0</v>
      </c>
      <c r="G1070">
        <v>271.8</v>
      </c>
      <c r="H1070">
        <v>401.82</v>
      </c>
      <c r="I1070">
        <v>7.3673713363391302</v>
      </c>
      <c r="K1070">
        <v>1404</v>
      </c>
      <c r="L1070">
        <v>1975</v>
      </c>
      <c r="M1070">
        <v>-0.25617810469248498</v>
      </c>
      <c r="N1070">
        <v>-0.37620668144014802</v>
      </c>
      <c r="O1070">
        <v>-0.25617810469248498</v>
      </c>
    </row>
    <row r="1071" spans="1:15" x14ac:dyDescent="0.45">
      <c r="A1071">
        <v>2017</v>
      </c>
      <c r="B1071" t="s">
        <v>138</v>
      </c>
      <c r="C1071" t="str">
        <f>_xlfn.CONCAT(B1071,A1071)</f>
        <v>Western Michigan2017</v>
      </c>
      <c r="D1071">
        <v>129.94</v>
      </c>
      <c r="E1071">
        <v>-4.3777880462449597</v>
      </c>
      <c r="F1071">
        <v>0</v>
      </c>
      <c r="G1071">
        <v>134.9</v>
      </c>
      <c r="H1071">
        <v>443.16</v>
      </c>
      <c r="I1071">
        <v>9.8401248616757098</v>
      </c>
      <c r="K1071">
        <v>1580</v>
      </c>
      <c r="L1071">
        <v>1842</v>
      </c>
      <c r="M1071">
        <v>-0.36504975412701501</v>
      </c>
      <c r="N1071">
        <v>-0.37620668144014802</v>
      </c>
      <c r="O1071">
        <v>-0.36504975412701501</v>
      </c>
    </row>
    <row r="1072" spans="1:15" x14ac:dyDescent="0.45">
      <c r="A1072">
        <v>2017</v>
      </c>
      <c r="B1072" t="s">
        <v>139</v>
      </c>
      <c r="C1072" t="str">
        <f>_xlfn.CONCAT(B1072,A1072)</f>
        <v>West Virginia2017</v>
      </c>
      <c r="D1072">
        <v>174.68</v>
      </c>
      <c r="E1072">
        <v>6.5063014721628498</v>
      </c>
      <c r="F1072">
        <v>0</v>
      </c>
      <c r="G1072">
        <v>129.69999999999999</v>
      </c>
      <c r="H1072">
        <v>654.64</v>
      </c>
      <c r="I1072">
        <v>7.6182699643471503</v>
      </c>
      <c r="J1072">
        <v>11.028048896544499</v>
      </c>
      <c r="K1072">
        <v>1602</v>
      </c>
      <c r="L1072">
        <v>1728</v>
      </c>
      <c r="M1072">
        <v>0.23704141963081701</v>
      </c>
      <c r="N1072">
        <v>-0.37620668144014802</v>
      </c>
      <c r="O1072">
        <v>0.23704141963081701</v>
      </c>
    </row>
    <row r="1073" spans="1:15" x14ac:dyDescent="0.45">
      <c r="A1073">
        <v>2017</v>
      </c>
      <c r="B1073" t="s">
        <v>140</v>
      </c>
      <c r="C1073" t="str">
        <f>_xlfn.CONCAT(B1073,A1073)</f>
        <v>Wisconsin2017</v>
      </c>
      <c r="D1073">
        <v>193.87</v>
      </c>
      <c r="E1073">
        <v>24.749219430822802</v>
      </c>
      <c r="F1073">
        <v>0</v>
      </c>
      <c r="G1073">
        <v>234.7</v>
      </c>
      <c r="H1073">
        <v>643.76</v>
      </c>
      <c r="I1073">
        <v>13.0892196841512</v>
      </c>
      <c r="J1073">
        <v>14.5406866932216</v>
      </c>
      <c r="K1073">
        <v>2028</v>
      </c>
      <c r="L1073">
        <v>1918</v>
      </c>
      <c r="M1073">
        <v>0.49529197002001601</v>
      </c>
      <c r="N1073">
        <v>-0.37620668144014802</v>
      </c>
      <c r="O1073">
        <v>0.49529197002001601</v>
      </c>
    </row>
    <row r="1074" spans="1:15" x14ac:dyDescent="0.45">
      <c r="A1074">
        <v>2017</v>
      </c>
      <c r="B1074" t="s">
        <v>141</v>
      </c>
      <c r="C1074" t="str">
        <f>_xlfn.CONCAT(B1074,A1074)</f>
        <v>Wyoming2017</v>
      </c>
      <c r="D1074">
        <v>122.05</v>
      </c>
      <c r="E1074">
        <v>-2.3353866066960198</v>
      </c>
      <c r="F1074">
        <v>0</v>
      </c>
      <c r="G1074">
        <v>242.4</v>
      </c>
      <c r="H1074">
        <v>316.18</v>
      </c>
      <c r="I1074">
        <v>-1.38770872346959</v>
      </c>
      <c r="J1074">
        <v>-1.55209577062478</v>
      </c>
      <c r="K1074">
        <v>1555</v>
      </c>
      <c r="L1074">
        <v>1393</v>
      </c>
      <c r="M1074">
        <v>-0.47122989183263098</v>
      </c>
      <c r="N1074">
        <v>-0.37620668144014802</v>
      </c>
      <c r="O1074">
        <v>-0.47122989183263098</v>
      </c>
    </row>
    <row r="1075" spans="1:15" x14ac:dyDescent="0.45">
      <c r="A1075">
        <v>2016</v>
      </c>
      <c r="B1075" t="s">
        <v>11</v>
      </c>
      <c r="C1075" t="str">
        <f>_xlfn.CONCAT(B1075,A1075)</f>
        <v>Air Force2016</v>
      </c>
      <c r="D1075">
        <v>110.9</v>
      </c>
      <c r="E1075">
        <v>1.2441316704202801</v>
      </c>
      <c r="F1075">
        <v>0</v>
      </c>
      <c r="G1075">
        <v>220.2</v>
      </c>
      <c r="H1075">
        <v>70.95</v>
      </c>
      <c r="I1075">
        <v>0.17865344578065001</v>
      </c>
      <c r="J1075">
        <v>1.4704065195392699</v>
      </c>
      <c r="K1075">
        <v>1593</v>
      </c>
      <c r="L1075">
        <v>1533</v>
      </c>
      <c r="M1075">
        <v>-0.621281670719529</v>
      </c>
      <c r="N1075">
        <v>-0.37620668144014802</v>
      </c>
      <c r="O1075">
        <v>-0.621281670719529</v>
      </c>
    </row>
    <row r="1076" spans="1:15" x14ac:dyDescent="0.45">
      <c r="A1076">
        <v>2016</v>
      </c>
      <c r="B1076" t="s">
        <v>12</v>
      </c>
      <c r="C1076" t="str">
        <f>_xlfn.CONCAT(B1076,A1076)</f>
        <v>Akron2016</v>
      </c>
      <c r="D1076">
        <v>82.29</v>
      </c>
      <c r="E1076">
        <v>-11.6409521720859</v>
      </c>
      <c r="F1076">
        <v>0</v>
      </c>
      <c r="G1076">
        <v>184.1</v>
      </c>
      <c r="H1076">
        <v>412.65</v>
      </c>
      <c r="I1076">
        <v>-3.9718042018208499</v>
      </c>
      <c r="J1076">
        <v>-5.30980132055846</v>
      </c>
      <c r="K1076">
        <v>1214</v>
      </c>
      <c r="L1076">
        <v>1324</v>
      </c>
      <c r="M1076">
        <v>-1.00630242354053</v>
      </c>
      <c r="N1076">
        <v>-0.37620668144014802</v>
      </c>
      <c r="O1076">
        <v>-1.00630242354053</v>
      </c>
    </row>
    <row r="1077" spans="1:15" x14ac:dyDescent="0.45">
      <c r="A1077">
        <v>2016</v>
      </c>
      <c r="B1077" t="s">
        <v>13</v>
      </c>
      <c r="C1077" t="str">
        <f>_xlfn.CONCAT(B1077,A1077)</f>
        <v>Alabama2016</v>
      </c>
      <c r="D1077">
        <v>302.04000000000002</v>
      </c>
      <c r="E1077">
        <v>33.590966054614597</v>
      </c>
      <c r="F1077">
        <v>0</v>
      </c>
      <c r="G1077">
        <v>148.19999999999999</v>
      </c>
      <c r="H1077">
        <v>981.9</v>
      </c>
      <c r="I1077">
        <v>19.9044939922147</v>
      </c>
      <c r="J1077">
        <v>22.382854797431001</v>
      </c>
      <c r="K1077">
        <v>2331</v>
      </c>
      <c r="L1077">
        <v>2197</v>
      </c>
      <c r="M1077">
        <v>1.9509960886026001</v>
      </c>
      <c r="N1077">
        <v>-0.37620668144014802</v>
      </c>
      <c r="O1077">
        <v>1.9509960886026001</v>
      </c>
    </row>
    <row r="1078" spans="1:15" x14ac:dyDescent="0.45">
      <c r="A1078">
        <v>2016</v>
      </c>
      <c r="B1078" t="s">
        <v>14</v>
      </c>
      <c r="C1078" t="str">
        <f>_xlfn.CONCAT(B1078,A1078)</f>
        <v>Appalachian State2016</v>
      </c>
      <c r="D1078">
        <v>111.72</v>
      </c>
      <c r="E1078">
        <v>4.9684328669531501</v>
      </c>
      <c r="F1078">
        <v>0</v>
      </c>
      <c r="G1078">
        <v>327.9</v>
      </c>
      <c r="H1078">
        <v>312.88</v>
      </c>
      <c r="I1078">
        <v>1.75062416736198</v>
      </c>
      <c r="K1078">
        <v>1630</v>
      </c>
      <c r="L1078">
        <v>1635</v>
      </c>
      <c r="M1078">
        <v>-0.61024647263098597</v>
      </c>
      <c r="N1078">
        <v>-0.37620668144014802</v>
      </c>
      <c r="O1078">
        <v>-0.61024647263098597</v>
      </c>
    </row>
    <row r="1079" spans="1:15" x14ac:dyDescent="0.45">
      <c r="A1079">
        <v>2016</v>
      </c>
      <c r="B1079" t="s">
        <v>15</v>
      </c>
      <c r="C1079" t="str">
        <f>_xlfn.CONCAT(B1079,A1079)</f>
        <v>Arizona2016</v>
      </c>
      <c r="D1079">
        <v>180.42</v>
      </c>
      <c r="E1079">
        <v>-4.9037992872807603</v>
      </c>
      <c r="F1079">
        <v>0</v>
      </c>
      <c r="G1079">
        <v>272.3</v>
      </c>
      <c r="H1079">
        <v>606.91999999999996</v>
      </c>
      <c r="I1079">
        <v>-6.9221714826263006E-2</v>
      </c>
      <c r="J1079">
        <v>4.5745980607888299</v>
      </c>
      <c r="K1079">
        <v>1243</v>
      </c>
      <c r="L1079">
        <v>1494</v>
      </c>
      <c r="M1079">
        <v>0.31428780625061897</v>
      </c>
      <c r="N1079">
        <v>-0.37620668144014802</v>
      </c>
      <c r="O1079">
        <v>0.31428780625061897</v>
      </c>
    </row>
    <row r="1080" spans="1:15" x14ac:dyDescent="0.45">
      <c r="A1080">
        <v>2016</v>
      </c>
      <c r="B1080" t="s">
        <v>16</v>
      </c>
      <c r="C1080" t="str">
        <f>_xlfn.CONCAT(B1080,A1080)</f>
        <v>Arizona State2016</v>
      </c>
      <c r="D1080">
        <v>217.62</v>
      </c>
      <c r="E1080">
        <v>-2.1400180284199699</v>
      </c>
      <c r="F1080">
        <v>0</v>
      </c>
      <c r="G1080">
        <v>165.1</v>
      </c>
      <c r="H1080">
        <v>680.87</v>
      </c>
      <c r="I1080">
        <v>5.0708867032226701</v>
      </c>
      <c r="J1080">
        <v>7.9238573552949303</v>
      </c>
      <c r="K1080">
        <v>1366</v>
      </c>
      <c r="L1080">
        <v>1669</v>
      </c>
      <c r="M1080">
        <v>0.81490898782843102</v>
      </c>
      <c r="N1080">
        <v>-0.37620668144014802</v>
      </c>
      <c r="O1080">
        <v>0.81490898782843102</v>
      </c>
    </row>
    <row r="1081" spans="1:15" x14ac:dyDescent="0.45">
      <c r="A1081">
        <v>2016</v>
      </c>
      <c r="B1081" t="s">
        <v>17</v>
      </c>
      <c r="C1081" t="str">
        <f>_xlfn.CONCAT(B1081,A1081)</f>
        <v>Arkansas2016</v>
      </c>
      <c r="D1081">
        <v>219.34</v>
      </c>
      <c r="E1081">
        <v>4.1624853910263999</v>
      </c>
      <c r="F1081">
        <v>0</v>
      </c>
      <c r="G1081">
        <v>229.6</v>
      </c>
      <c r="H1081">
        <v>695.04</v>
      </c>
      <c r="I1081">
        <v>11.059317254333999</v>
      </c>
      <c r="J1081">
        <v>14.213929688879601</v>
      </c>
      <c r="K1081">
        <v>1614</v>
      </c>
      <c r="L1081">
        <v>1862</v>
      </c>
      <c r="M1081">
        <v>0.83805598869708298</v>
      </c>
      <c r="N1081">
        <v>-0.37620668144014802</v>
      </c>
      <c r="O1081">
        <v>0.83805598869708298</v>
      </c>
    </row>
    <row r="1082" spans="1:15" x14ac:dyDescent="0.45">
      <c r="A1082">
        <v>2016</v>
      </c>
      <c r="B1082" t="s">
        <v>18</v>
      </c>
      <c r="C1082" t="str">
        <f>_xlfn.CONCAT(B1082,A1082)</f>
        <v>Arkansas State2016</v>
      </c>
      <c r="D1082">
        <v>132.18</v>
      </c>
      <c r="E1082">
        <v>-1.1979580664355001</v>
      </c>
      <c r="F1082">
        <v>0</v>
      </c>
      <c r="G1082">
        <v>131.9</v>
      </c>
      <c r="H1082">
        <v>408.08</v>
      </c>
      <c r="I1082">
        <v>-2.2997168884517398</v>
      </c>
      <c r="J1082">
        <v>1.30702801736824</v>
      </c>
      <c r="K1082">
        <v>1567</v>
      </c>
      <c r="L1082">
        <v>1515</v>
      </c>
      <c r="M1082">
        <v>-0.334904822763189</v>
      </c>
      <c r="N1082">
        <v>-0.37620668144014802</v>
      </c>
      <c r="O1082">
        <v>-0.334904822763189</v>
      </c>
    </row>
    <row r="1083" spans="1:15" x14ac:dyDescent="0.45">
      <c r="A1083">
        <v>2016</v>
      </c>
      <c r="B1083" t="s">
        <v>19</v>
      </c>
      <c r="C1083" t="str">
        <f>_xlfn.CONCAT(B1083,A1083)</f>
        <v>Army2016</v>
      </c>
      <c r="D1083">
        <v>108.9</v>
      </c>
      <c r="E1083">
        <v>-5.2383328328876804</v>
      </c>
      <c r="F1083">
        <v>0</v>
      </c>
      <c r="G1083">
        <v>199.3</v>
      </c>
      <c r="H1083">
        <v>186.45</v>
      </c>
      <c r="I1083">
        <v>-8.4153567505909592</v>
      </c>
      <c r="J1083">
        <v>-12.1716984117417</v>
      </c>
      <c r="K1083">
        <v>1354</v>
      </c>
      <c r="L1083">
        <v>1222</v>
      </c>
      <c r="M1083">
        <v>-0.64819678800865899</v>
      </c>
      <c r="N1083">
        <v>-0.37620668144014802</v>
      </c>
      <c r="O1083">
        <v>-0.64819678800865899</v>
      </c>
    </row>
    <row r="1084" spans="1:15" x14ac:dyDescent="0.45">
      <c r="A1084">
        <v>2016</v>
      </c>
      <c r="B1084" t="s">
        <v>20</v>
      </c>
      <c r="C1084" t="str">
        <f>_xlfn.CONCAT(B1084,A1084)</f>
        <v>Auburn2016</v>
      </c>
      <c r="D1084">
        <v>275.14</v>
      </c>
      <c r="E1084">
        <v>16.790719778142901</v>
      </c>
      <c r="F1084">
        <v>0</v>
      </c>
      <c r="G1084">
        <v>182.5</v>
      </c>
      <c r="H1084">
        <v>865.41</v>
      </c>
      <c r="I1084">
        <v>6.6751069341769202</v>
      </c>
      <c r="J1084">
        <v>10.6196026411169</v>
      </c>
      <c r="K1084">
        <v>1904</v>
      </c>
      <c r="L1084">
        <v>1734</v>
      </c>
      <c r="M1084">
        <v>1.5889877610637999</v>
      </c>
      <c r="N1084">
        <v>-0.37620668144014802</v>
      </c>
      <c r="O1084">
        <v>1.5889877610637999</v>
      </c>
    </row>
    <row r="1085" spans="1:15" x14ac:dyDescent="0.45">
      <c r="A1085">
        <v>2016</v>
      </c>
      <c r="B1085" t="s">
        <v>21</v>
      </c>
      <c r="C1085" t="str">
        <f>_xlfn.CONCAT(B1085,A1085)</f>
        <v>Ball State2016</v>
      </c>
      <c r="D1085">
        <v>110.91</v>
      </c>
      <c r="E1085">
        <v>-12.2033638339111</v>
      </c>
      <c r="F1085">
        <v>0</v>
      </c>
      <c r="G1085">
        <v>172.2</v>
      </c>
      <c r="H1085">
        <v>349.94</v>
      </c>
      <c r="I1085">
        <v>-10.855309867785699</v>
      </c>
      <c r="J1085">
        <v>-9.6393316280907406</v>
      </c>
      <c r="K1085">
        <v>1230</v>
      </c>
      <c r="L1085">
        <v>1122</v>
      </c>
      <c r="M1085">
        <v>-0.62114709513308397</v>
      </c>
      <c r="N1085">
        <v>-0.37620668144014802</v>
      </c>
      <c r="O1085">
        <v>-0.62114709513308397</v>
      </c>
    </row>
    <row r="1086" spans="1:15" x14ac:dyDescent="0.45">
      <c r="A1086">
        <v>2016</v>
      </c>
      <c r="B1086" t="s">
        <v>22</v>
      </c>
      <c r="C1086" t="str">
        <f>_xlfn.CONCAT(B1086,A1086)</f>
        <v>Baylor2016</v>
      </c>
      <c r="D1086">
        <v>191.99</v>
      </c>
      <c r="E1086">
        <v>3.8584755024011099</v>
      </c>
      <c r="F1086">
        <v>0</v>
      </c>
      <c r="G1086">
        <v>393.4</v>
      </c>
      <c r="H1086">
        <v>660.35</v>
      </c>
      <c r="I1086">
        <v>12.965303381559499</v>
      </c>
      <c r="J1086">
        <v>17.8082567366422</v>
      </c>
      <c r="K1086">
        <v>1607</v>
      </c>
      <c r="L1086">
        <v>1991</v>
      </c>
      <c r="M1086">
        <v>0.46999175976823399</v>
      </c>
      <c r="N1086">
        <v>-0.37620668144014802</v>
      </c>
      <c r="O1086">
        <v>0.46999175976823399</v>
      </c>
    </row>
    <row r="1087" spans="1:15" x14ac:dyDescent="0.45">
      <c r="A1087">
        <v>2016</v>
      </c>
      <c r="B1087" t="s">
        <v>23</v>
      </c>
      <c r="C1087" t="str">
        <f>_xlfn.CONCAT(B1087,A1087)</f>
        <v>Boise State2016</v>
      </c>
      <c r="D1087">
        <v>160.66</v>
      </c>
      <c r="E1087">
        <v>6.9490198888504704</v>
      </c>
      <c r="F1087">
        <v>0</v>
      </c>
      <c r="G1087">
        <v>404.1</v>
      </c>
      <c r="H1087">
        <v>568.96</v>
      </c>
      <c r="I1087">
        <v>5.9277939386115497</v>
      </c>
      <c r="J1087">
        <v>9.9660886324328004</v>
      </c>
      <c r="K1087">
        <v>1664</v>
      </c>
      <c r="L1087">
        <v>1840</v>
      </c>
      <c r="M1087">
        <v>4.8366447434017301E-2</v>
      </c>
      <c r="N1087">
        <v>-0.37620668144014802</v>
      </c>
      <c r="O1087">
        <v>4.8366447434017301E-2</v>
      </c>
    </row>
    <row r="1088" spans="1:15" x14ac:dyDescent="0.45">
      <c r="A1088">
        <v>2016</v>
      </c>
      <c r="B1088" t="s">
        <v>24</v>
      </c>
      <c r="C1088" t="str">
        <f>_xlfn.CONCAT(B1088,A1088)</f>
        <v>Boston College2016</v>
      </c>
      <c r="D1088">
        <v>146.69</v>
      </c>
      <c r="E1088">
        <v>-2.3956297734423302</v>
      </c>
      <c r="F1088">
        <v>0</v>
      </c>
      <c r="G1088">
        <v>104.6</v>
      </c>
      <c r="H1088">
        <v>534.6</v>
      </c>
      <c r="I1088">
        <v>-4.4263808024331601E-2</v>
      </c>
      <c r="J1088">
        <v>1.22533876628272</v>
      </c>
      <c r="K1088">
        <v>1367</v>
      </c>
      <c r="L1088">
        <v>1468</v>
      </c>
      <c r="M1088">
        <v>-0.13963564683055399</v>
      </c>
      <c r="N1088">
        <v>-0.37620668144014802</v>
      </c>
      <c r="O1088">
        <v>-0.13963564683055399</v>
      </c>
    </row>
    <row r="1089" spans="1:15" x14ac:dyDescent="0.45">
      <c r="A1089">
        <v>2016</v>
      </c>
      <c r="B1089" t="s">
        <v>25</v>
      </c>
      <c r="C1089" t="str">
        <f>_xlfn.CONCAT(B1089,A1089)</f>
        <v>Bowling Green2016</v>
      </c>
      <c r="D1089">
        <v>111.58</v>
      </c>
      <c r="E1089">
        <v>-12.7386297164621</v>
      </c>
      <c r="F1089">
        <v>0</v>
      </c>
      <c r="G1089">
        <v>142.6</v>
      </c>
      <c r="H1089">
        <v>433.59</v>
      </c>
      <c r="I1089">
        <v>6.21374040782033</v>
      </c>
      <c r="J1089">
        <v>5.8816260781570602</v>
      </c>
      <c r="K1089">
        <v>1272</v>
      </c>
      <c r="L1089">
        <v>1661</v>
      </c>
      <c r="M1089">
        <v>-0.61213053084122504</v>
      </c>
      <c r="N1089">
        <v>-0.37620668144014802</v>
      </c>
      <c r="O1089">
        <v>-0.61213053084122504</v>
      </c>
    </row>
    <row r="1090" spans="1:15" x14ac:dyDescent="0.45">
      <c r="A1090">
        <v>2016</v>
      </c>
      <c r="B1090" t="s">
        <v>26</v>
      </c>
      <c r="C1090" t="str">
        <f>_xlfn.CONCAT(B1090,A1090)</f>
        <v>Buffalo2016</v>
      </c>
      <c r="D1090">
        <v>107.51</v>
      </c>
      <c r="E1090">
        <v>-22.796868459114201</v>
      </c>
      <c r="F1090">
        <v>0</v>
      </c>
      <c r="G1090">
        <v>75.3</v>
      </c>
      <c r="H1090">
        <v>316.44</v>
      </c>
      <c r="I1090">
        <v>-7.89826266501042</v>
      </c>
      <c r="J1090">
        <v>-8.6590606150645701</v>
      </c>
      <c r="K1090">
        <v>1080</v>
      </c>
      <c r="L1090">
        <v>1252</v>
      </c>
      <c r="M1090">
        <v>-0.66690279452460399</v>
      </c>
      <c r="N1090">
        <v>-0.37620668144014802</v>
      </c>
      <c r="O1090">
        <v>-0.66690279452460399</v>
      </c>
    </row>
    <row r="1091" spans="1:15" x14ac:dyDescent="0.45">
      <c r="A1091">
        <v>2016</v>
      </c>
      <c r="B1091" t="s">
        <v>27</v>
      </c>
      <c r="C1091" t="str">
        <f>_xlfn.CONCAT(B1091,A1091)</f>
        <v>BYU2016</v>
      </c>
      <c r="D1091">
        <v>177.85</v>
      </c>
      <c r="E1091">
        <v>7.3192480060302403</v>
      </c>
      <c r="F1091">
        <v>0</v>
      </c>
      <c r="G1091">
        <v>331.8</v>
      </c>
      <c r="H1091">
        <v>521.42999999999995</v>
      </c>
      <c r="I1091">
        <v>6.1639699761005504</v>
      </c>
      <c r="J1091">
        <v>7.3520325976963301</v>
      </c>
      <c r="K1091">
        <v>1730</v>
      </c>
      <c r="L1091">
        <v>1680</v>
      </c>
      <c r="M1091">
        <v>0.27970188053408701</v>
      </c>
      <c r="N1091">
        <v>-0.37620668144014802</v>
      </c>
      <c r="O1091">
        <v>0.27970188053408701</v>
      </c>
    </row>
    <row r="1092" spans="1:15" x14ac:dyDescent="0.45">
      <c r="A1092">
        <v>2016</v>
      </c>
      <c r="B1092" t="s">
        <v>28</v>
      </c>
      <c r="C1092" t="str">
        <f>_xlfn.CONCAT(B1092,A1092)</f>
        <v>California2016</v>
      </c>
      <c r="D1092">
        <v>207.8</v>
      </c>
      <c r="E1092">
        <v>1.9709506668932699</v>
      </c>
      <c r="F1092">
        <v>0</v>
      </c>
      <c r="G1092">
        <v>97.8</v>
      </c>
      <c r="H1092">
        <v>626</v>
      </c>
      <c r="I1092">
        <v>8.0469659653340493</v>
      </c>
      <c r="K1092">
        <v>1531</v>
      </c>
      <c r="L1092">
        <v>1607</v>
      </c>
      <c r="M1092">
        <v>0.68275576193880405</v>
      </c>
      <c r="N1092">
        <v>-0.37620668144014802</v>
      </c>
      <c r="O1092">
        <v>0.68275576193880405</v>
      </c>
    </row>
    <row r="1093" spans="1:15" x14ac:dyDescent="0.45">
      <c r="A1093">
        <v>2016</v>
      </c>
      <c r="B1093" t="s">
        <v>29</v>
      </c>
      <c r="C1093" t="str">
        <f>_xlfn.CONCAT(B1093,A1093)</f>
        <v>Central Michigan2016</v>
      </c>
      <c r="D1093">
        <v>112.52</v>
      </c>
      <c r="E1093">
        <v>-9.0945395252687398</v>
      </c>
      <c r="F1093">
        <v>0</v>
      </c>
      <c r="G1093">
        <v>378.9</v>
      </c>
      <c r="H1093">
        <v>376.81</v>
      </c>
      <c r="I1093">
        <v>-0.143109144192576</v>
      </c>
      <c r="K1093">
        <v>1231</v>
      </c>
      <c r="L1093">
        <v>1473</v>
      </c>
      <c r="M1093">
        <v>-0.599480425715334</v>
      </c>
      <c r="N1093">
        <v>-0.37620668144014802</v>
      </c>
      <c r="O1093">
        <v>-0.599480425715334</v>
      </c>
    </row>
    <row r="1094" spans="1:15" x14ac:dyDescent="0.45">
      <c r="A1094">
        <v>2016</v>
      </c>
      <c r="B1094" t="s">
        <v>30</v>
      </c>
      <c r="C1094" t="str">
        <f>_xlfn.CONCAT(B1094,A1094)</f>
        <v>Charlotte2016</v>
      </c>
      <c r="D1094">
        <v>106.83</v>
      </c>
      <c r="E1094">
        <v>-19.600637688182399</v>
      </c>
      <c r="F1094">
        <v>0</v>
      </c>
      <c r="G1094">
        <v>78.5</v>
      </c>
      <c r="H1094">
        <v>304.05</v>
      </c>
      <c r="I1094">
        <v>-20.351363220648999</v>
      </c>
      <c r="J1094">
        <v>-17.4814997323002</v>
      </c>
      <c r="K1094">
        <v>1040</v>
      </c>
      <c r="L1094">
        <v>951</v>
      </c>
      <c r="M1094">
        <v>-0.67605393440290795</v>
      </c>
      <c r="N1094">
        <v>-0.37620668144014802</v>
      </c>
      <c r="O1094">
        <v>-0.67605393440290795</v>
      </c>
    </row>
    <row r="1095" spans="1:15" x14ac:dyDescent="0.45">
      <c r="A1095">
        <v>2016</v>
      </c>
      <c r="B1095" t="s">
        <v>31</v>
      </c>
      <c r="C1095" t="str">
        <f>_xlfn.CONCAT(B1095,A1095)</f>
        <v>Cincinnati2016</v>
      </c>
      <c r="D1095">
        <v>152.74</v>
      </c>
      <c r="E1095">
        <v>-11.684403612296</v>
      </c>
      <c r="F1095">
        <v>0</v>
      </c>
      <c r="G1095">
        <v>303.3</v>
      </c>
      <c r="H1095">
        <v>494.65</v>
      </c>
      <c r="I1095">
        <v>6.7155010747829993E-2</v>
      </c>
      <c r="J1095">
        <v>1.1436495151972099</v>
      </c>
      <c r="K1095">
        <v>1309</v>
      </c>
      <c r="L1095">
        <v>1469</v>
      </c>
      <c r="M1095">
        <v>-5.8217417030936101E-2</v>
      </c>
      <c r="N1095">
        <v>-0.37620668144014802</v>
      </c>
      <c r="O1095">
        <v>-5.8217417030936101E-2</v>
      </c>
    </row>
    <row r="1096" spans="1:15" x14ac:dyDescent="0.45">
      <c r="A1096">
        <v>2016</v>
      </c>
      <c r="B1096" t="s">
        <v>32</v>
      </c>
      <c r="C1096" t="str">
        <f>_xlfn.CONCAT(B1096,A1096)</f>
        <v>Clemson2016</v>
      </c>
      <c r="D1096">
        <v>271.16000000000003</v>
      </c>
      <c r="E1096">
        <v>25.260408077295899</v>
      </c>
      <c r="F1096">
        <v>0</v>
      </c>
      <c r="G1096">
        <v>576.9</v>
      </c>
      <c r="H1096">
        <v>807.56</v>
      </c>
      <c r="I1096">
        <v>16.261773148942201</v>
      </c>
      <c r="J1096">
        <v>18.216702992069798</v>
      </c>
      <c r="K1096">
        <v>2215</v>
      </c>
      <c r="L1096">
        <v>2047</v>
      </c>
      <c r="M1096">
        <v>1.53542667765843</v>
      </c>
      <c r="N1096">
        <v>-0.37620668144014802</v>
      </c>
      <c r="O1096">
        <v>1.53542667765843</v>
      </c>
    </row>
    <row r="1097" spans="1:15" x14ac:dyDescent="0.45">
      <c r="A1097">
        <v>2016</v>
      </c>
      <c r="B1097" t="s">
        <v>33</v>
      </c>
      <c r="C1097" t="str">
        <f>_xlfn.CONCAT(B1097,A1097)</f>
        <v>Coastal Carolina2016</v>
      </c>
      <c r="D1097">
        <v>97.11</v>
      </c>
      <c r="F1097">
        <v>0</v>
      </c>
      <c r="H1097">
        <v>41.5</v>
      </c>
      <c r="M1097">
        <v>-0.80686140442807897</v>
      </c>
      <c r="N1097">
        <v>-0.37620668144014802</v>
      </c>
      <c r="O1097">
        <v>-0.80686140442807897</v>
      </c>
    </row>
    <row r="1098" spans="1:15" x14ac:dyDescent="0.45">
      <c r="A1098">
        <v>2016</v>
      </c>
      <c r="B1098" t="s">
        <v>34</v>
      </c>
      <c r="C1098" t="str">
        <f>_xlfn.CONCAT(B1098,A1098)</f>
        <v>Colorado2016</v>
      </c>
      <c r="D1098">
        <v>160.41999999999999</v>
      </c>
      <c r="E1098">
        <v>15.261173815460401</v>
      </c>
      <c r="F1098">
        <v>0</v>
      </c>
      <c r="G1098">
        <v>255.2</v>
      </c>
      <c r="H1098">
        <v>542.05999999999995</v>
      </c>
      <c r="I1098">
        <v>-3.3544023214308898</v>
      </c>
      <c r="J1098">
        <v>-0.57182475759860296</v>
      </c>
      <c r="K1098">
        <v>1649</v>
      </c>
      <c r="L1098">
        <v>1366</v>
      </c>
      <c r="M1098">
        <v>4.51366333593217E-2</v>
      </c>
      <c r="N1098">
        <v>-0.37620668144014802</v>
      </c>
      <c r="O1098">
        <v>4.51366333593217E-2</v>
      </c>
    </row>
    <row r="1099" spans="1:15" x14ac:dyDescent="0.45">
      <c r="A1099">
        <v>2016</v>
      </c>
      <c r="B1099" t="s">
        <v>35</v>
      </c>
      <c r="C1099" t="str">
        <f>_xlfn.CONCAT(B1099,A1099)</f>
        <v>Colorado State2016</v>
      </c>
      <c r="D1099">
        <v>150.5</v>
      </c>
      <c r="E1099">
        <v>1.16686300007913</v>
      </c>
      <c r="F1099">
        <v>0</v>
      </c>
      <c r="G1099">
        <v>204.6</v>
      </c>
      <c r="H1099">
        <v>389.1</v>
      </c>
      <c r="I1099">
        <v>-6.18371277247115</v>
      </c>
      <c r="J1099">
        <v>-4.8196658140453703</v>
      </c>
      <c r="K1099">
        <v>1569</v>
      </c>
      <c r="L1099">
        <v>1435</v>
      </c>
      <c r="M1099">
        <v>-8.8362348394761397E-2</v>
      </c>
      <c r="N1099">
        <v>-0.37620668144014802</v>
      </c>
      <c r="O1099">
        <v>-8.8362348394761397E-2</v>
      </c>
    </row>
    <row r="1100" spans="1:15" x14ac:dyDescent="0.45">
      <c r="A1100">
        <v>2016</v>
      </c>
      <c r="B1100" t="s">
        <v>36</v>
      </c>
      <c r="C1100" t="str">
        <f>_xlfn.CONCAT(B1100,A1100)</f>
        <v>Connecticut2016</v>
      </c>
      <c r="D1100">
        <v>126.83</v>
      </c>
      <c r="E1100">
        <v>-17.469929168578499</v>
      </c>
      <c r="F1100">
        <v>0</v>
      </c>
      <c r="G1100">
        <v>224.3</v>
      </c>
      <c r="H1100">
        <v>402.23</v>
      </c>
      <c r="I1100">
        <v>-1.8145407509739</v>
      </c>
      <c r="K1100">
        <v>1102</v>
      </c>
      <c r="L1100">
        <v>1354</v>
      </c>
      <c r="M1100">
        <v>-0.40690276151161098</v>
      </c>
      <c r="N1100">
        <v>-0.37620668144014802</v>
      </c>
      <c r="O1100">
        <v>-0.40690276151161098</v>
      </c>
    </row>
    <row r="1101" spans="1:15" x14ac:dyDescent="0.45">
      <c r="A1101">
        <v>2016</v>
      </c>
      <c r="B1101" t="s">
        <v>37</v>
      </c>
      <c r="C1101" t="str">
        <f>_xlfn.CONCAT(B1101,A1101)</f>
        <v>Duke2016</v>
      </c>
      <c r="D1101">
        <v>204.67</v>
      </c>
      <c r="E1101">
        <v>-0.98363986470577902</v>
      </c>
      <c r="F1101">
        <v>0</v>
      </c>
      <c r="G1101">
        <v>237</v>
      </c>
      <c r="H1101">
        <v>563.19000000000005</v>
      </c>
      <c r="I1101">
        <v>2.1946155994694299</v>
      </c>
      <c r="J1101">
        <v>4.1661518053612498</v>
      </c>
      <c r="K1101">
        <v>1383</v>
      </c>
      <c r="L1101">
        <v>1532</v>
      </c>
      <c r="M1101">
        <v>0.64063360338131603</v>
      </c>
      <c r="N1101">
        <v>-0.37620668144014802</v>
      </c>
      <c r="O1101">
        <v>0.64063360338131603</v>
      </c>
    </row>
    <row r="1102" spans="1:15" x14ac:dyDescent="0.45">
      <c r="A1102">
        <v>2016</v>
      </c>
      <c r="B1102" t="s">
        <v>38</v>
      </c>
      <c r="C1102" t="str">
        <f>_xlfn.CONCAT(B1102,A1102)</f>
        <v>East Carolina2016</v>
      </c>
      <c r="D1102">
        <v>146.62</v>
      </c>
      <c r="E1102">
        <v>-13.186220540430201</v>
      </c>
      <c r="F1102">
        <v>0</v>
      </c>
      <c r="G1102">
        <v>143.9</v>
      </c>
      <c r="H1102">
        <v>403.62</v>
      </c>
      <c r="I1102">
        <v>1.2835670123840699</v>
      </c>
      <c r="K1102">
        <v>1260</v>
      </c>
      <c r="L1102">
        <v>1539</v>
      </c>
      <c r="M1102">
        <v>-0.140577675935673</v>
      </c>
      <c r="N1102">
        <v>-0.37620668144014802</v>
      </c>
      <c r="O1102">
        <v>-0.140577675935673</v>
      </c>
    </row>
    <row r="1103" spans="1:15" x14ac:dyDescent="0.45">
      <c r="A1103">
        <v>2016</v>
      </c>
      <c r="B1103" t="s">
        <v>39</v>
      </c>
      <c r="C1103" t="str">
        <f>_xlfn.CONCAT(B1103,A1103)</f>
        <v>Eastern Michigan2016</v>
      </c>
      <c r="D1103">
        <v>102.89</v>
      </c>
      <c r="E1103">
        <v>-8.7240939898575096</v>
      </c>
      <c r="F1103">
        <v>0</v>
      </c>
      <c r="G1103">
        <v>179.3</v>
      </c>
      <c r="H1103">
        <v>341.36</v>
      </c>
      <c r="I1103">
        <v>-16.447095413848299</v>
      </c>
      <c r="K1103">
        <v>1207</v>
      </c>
      <c r="L1103">
        <v>945</v>
      </c>
      <c r="M1103">
        <v>-0.72907671546249397</v>
      </c>
      <c r="N1103">
        <v>-0.37620668144014802</v>
      </c>
      <c r="O1103">
        <v>-0.72907671546249397</v>
      </c>
    </row>
    <row r="1104" spans="1:15" x14ac:dyDescent="0.45">
      <c r="A1104">
        <v>2016</v>
      </c>
      <c r="B1104" t="s">
        <v>40</v>
      </c>
      <c r="C1104" t="str">
        <f>_xlfn.CONCAT(B1104,A1104)</f>
        <v>Florida2016</v>
      </c>
      <c r="D1104">
        <v>260.95999999999998</v>
      </c>
      <c r="E1104">
        <v>12.3887845408199</v>
      </c>
      <c r="F1104">
        <v>0</v>
      </c>
      <c r="G1104">
        <v>102.2</v>
      </c>
      <c r="H1104">
        <v>789.79</v>
      </c>
      <c r="I1104">
        <v>7.0727132164009596</v>
      </c>
      <c r="J1104">
        <v>10.7829811432879</v>
      </c>
      <c r="K1104">
        <v>1748</v>
      </c>
      <c r="L1104">
        <v>1699</v>
      </c>
      <c r="M1104">
        <v>1.3981595794838699</v>
      </c>
      <c r="N1104">
        <v>-0.37620668144014802</v>
      </c>
      <c r="O1104">
        <v>1.3981595794838699</v>
      </c>
    </row>
    <row r="1105" spans="1:15" x14ac:dyDescent="0.45">
      <c r="A1105">
        <v>2016</v>
      </c>
      <c r="B1105" t="s">
        <v>41</v>
      </c>
      <c r="C1105" t="str">
        <f>_xlfn.CONCAT(B1105,A1105)</f>
        <v>Florida Atlantic2016</v>
      </c>
      <c r="D1105">
        <v>132.74</v>
      </c>
      <c r="E1105">
        <v>-20.026998464384299</v>
      </c>
      <c r="F1105">
        <v>0</v>
      </c>
      <c r="G1105">
        <v>77.3</v>
      </c>
      <c r="H1105">
        <v>401.61</v>
      </c>
      <c r="I1105">
        <v>-10.5767622437493</v>
      </c>
      <c r="K1105">
        <v>1071</v>
      </c>
      <c r="L1105">
        <v>1288</v>
      </c>
      <c r="M1105">
        <v>-0.327368589922233</v>
      </c>
      <c r="N1105">
        <v>-0.37620668144014802</v>
      </c>
      <c r="O1105">
        <v>-0.327368589922233</v>
      </c>
    </row>
    <row r="1106" spans="1:15" x14ac:dyDescent="0.45">
      <c r="A1106">
        <v>2016</v>
      </c>
      <c r="B1106" t="s">
        <v>42</v>
      </c>
      <c r="C1106" t="str">
        <f>_xlfn.CONCAT(B1106,A1106)</f>
        <v>Florida International2016</v>
      </c>
      <c r="D1106">
        <v>119.8</v>
      </c>
      <c r="E1106">
        <v>-19.1137193361212</v>
      </c>
      <c r="F1106">
        <v>0</v>
      </c>
      <c r="G1106">
        <v>196.4</v>
      </c>
      <c r="H1106">
        <v>360.11</v>
      </c>
      <c r="I1106">
        <v>-9.8372497315787495</v>
      </c>
      <c r="K1106">
        <v>1158</v>
      </c>
      <c r="L1106">
        <v>1154</v>
      </c>
      <c r="M1106">
        <v>-0.50150939878290202</v>
      </c>
      <c r="N1106">
        <v>-0.37620668144014802</v>
      </c>
      <c r="O1106">
        <v>-0.50150939878290202</v>
      </c>
    </row>
    <row r="1107" spans="1:15" x14ac:dyDescent="0.45">
      <c r="A1107">
        <v>2016</v>
      </c>
      <c r="B1107" t="s">
        <v>43</v>
      </c>
      <c r="C1107" t="str">
        <f>_xlfn.CONCAT(B1107,A1107)</f>
        <v>Florida State2016</v>
      </c>
      <c r="D1107">
        <v>294.83</v>
      </c>
      <c r="E1107">
        <v>17.495522121520899</v>
      </c>
      <c r="F1107">
        <v>0</v>
      </c>
      <c r="G1107">
        <v>360.4</v>
      </c>
      <c r="H1107">
        <v>889.92</v>
      </c>
      <c r="I1107">
        <v>11.5538726674113</v>
      </c>
      <c r="K1107">
        <v>1856</v>
      </c>
      <c r="L1107">
        <v>1909</v>
      </c>
      <c r="M1107">
        <v>1.8539670907752801</v>
      </c>
      <c r="N1107">
        <v>-0.37620668144014802</v>
      </c>
      <c r="O1107">
        <v>1.8539670907752801</v>
      </c>
    </row>
    <row r="1108" spans="1:15" x14ac:dyDescent="0.45">
      <c r="A1108">
        <v>2016</v>
      </c>
      <c r="B1108" t="s">
        <v>44</v>
      </c>
      <c r="C1108" t="str">
        <f>_xlfn.CONCAT(B1108,A1108)</f>
        <v>Fresno State2016</v>
      </c>
      <c r="D1108">
        <v>137.22</v>
      </c>
      <c r="E1108">
        <v>-20.5376723544043</v>
      </c>
      <c r="F1108">
        <v>0</v>
      </c>
      <c r="G1108">
        <v>57.9</v>
      </c>
      <c r="H1108">
        <v>402.58</v>
      </c>
      <c r="I1108">
        <v>-13.0669517029157</v>
      </c>
      <c r="J1108">
        <v>-12.8252124204258</v>
      </c>
      <c r="K1108">
        <v>1046</v>
      </c>
      <c r="L1108">
        <v>1087</v>
      </c>
      <c r="M1108">
        <v>-0.26707872719458298</v>
      </c>
      <c r="N1108">
        <v>-0.37620668144014802</v>
      </c>
      <c r="O1108">
        <v>-0.26707872719458298</v>
      </c>
    </row>
    <row r="1109" spans="1:15" x14ac:dyDescent="0.45">
      <c r="A1109">
        <v>2016</v>
      </c>
      <c r="B1109" t="s">
        <v>45</v>
      </c>
      <c r="C1109" t="str">
        <f>_xlfn.CONCAT(B1109,A1109)</f>
        <v>Georgia2016</v>
      </c>
      <c r="D1109">
        <v>281.31</v>
      </c>
      <c r="E1109">
        <v>4.7189955157044396</v>
      </c>
      <c r="F1109">
        <v>0</v>
      </c>
      <c r="G1109">
        <v>249.1</v>
      </c>
      <c r="H1109">
        <v>877.74</v>
      </c>
      <c r="I1109">
        <v>7.5180016399003096</v>
      </c>
      <c r="J1109">
        <v>12.988590922596901</v>
      </c>
      <c r="K1109">
        <v>1658</v>
      </c>
      <c r="L1109">
        <v>1797</v>
      </c>
      <c r="M1109">
        <v>1.67202089790077</v>
      </c>
      <c r="N1109">
        <v>-0.37620668144014802</v>
      </c>
      <c r="O1109">
        <v>1.67202089790077</v>
      </c>
    </row>
    <row r="1110" spans="1:15" x14ac:dyDescent="0.45">
      <c r="A1110">
        <v>2016</v>
      </c>
      <c r="B1110" t="s">
        <v>46</v>
      </c>
      <c r="C1110" t="str">
        <f>_xlfn.CONCAT(B1110,A1110)</f>
        <v>Georgia Southern2016</v>
      </c>
      <c r="D1110">
        <v>149.4</v>
      </c>
      <c r="E1110">
        <v>-7.8157986586058898</v>
      </c>
      <c r="F1110">
        <v>0</v>
      </c>
      <c r="G1110">
        <v>213</v>
      </c>
      <c r="H1110">
        <v>391.18</v>
      </c>
      <c r="I1110">
        <v>2.93442035496233</v>
      </c>
      <c r="K1110">
        <v>1409</v>
      </c>
      <c r="L1110">
        <v>1635</v>
      </c>
      <c r="M1110">
        <v>-0.103165662903783</v>
      </c>
      <c r="N1110">
        <v>-0.37620668144014802</v>
      </c>
      <c r="O1110">
        <v>-0.103165662903783</v>
      </c>
    </row>
    <row r="1111" spans="1:15" x14ac:dyDescent="0.45">
      <c r="A1111">
        <v>2016</v>
      </c>
      <c r="B1111" t="s">
        <v>47</v>
      </c>
      <c r="C1111" t="str">
        <f>_xlfn.CONCAT(B1111,A1111)</f>
        <v>Georgia State2016</v>
      </c>
      <c r="D1111">
        <v>96.32</v>
      </c>
      <c r="E1111">
        <v>-14.638978493359501</v>
      </c>
      <c r="F1111">
        <v>0</v>
      </c>
      <c r="G1111">
        <v>208.6</v>
      </c>
      <c r="H1111">
        <v>335.67</v>
      </c>
      <c r="I1111">
        <v>-8.0092469711410104</v>
      </c>
      <c r="J1111">
        <v>-8.5773713639790508</v>
      </c>
      <c r="K1111">
        <v>1177</v>
      </c>
      <c r="L1111">
        <v>1344</v>
      </c>
      <c r="M1111">
        <v>-0.81749287575728502</v>
      </c>
      <c r="N1111">
        <v>-0.37620668144014802</v>
      </c>
      <c r="O1111">
        <v>-0.81749287575728502</v>
      </c>
    </row>
    <row r="1112" spans="1:15" x14ac:dyDescent="0.45">
      <c r="A1112">
        <v>2016</v>
      </c>
      <c r="B1112" t="s">
        <v>48</v>
      </c>
      <c r="C1112" t="str">
        <f>_xlfn.CONCAT(B1112,A1112)</f>
        <v>Georgia Tech2016</v>
      </c>
      <c r="D1112">
        <v>167.13</v>
      </c>
      <c r="E1112">
        <v>7.3220005939270596</v>
      </c>
      <c r="F1112">
        <v>0</v>
      </c>
      <c r="G1112">
        <v>218.3</v>
      </c>
      <c r="H1112">
        <v>590.34</v>
      </c>
      <c r="I1112">
        <v>3.3435829778470501</v>
      </c>
      <c r="J1112">
        <v>8.3323036107225104</v>
      </c>
      <c r="K1112">
        <v>1634</v>
      </c>
      <c r="L1112">
        <v>1632</v>
      </c>
      <c r="M1112">
        <v>0.135436851864352</v>
      </c>
      <c r="N1112">
        <v>-0.37620668144014802</v>
      </c>
      <c r="O1112">
        <v>0.135436851864352</v>
      </c>
    </row>
    <row r="1113" spans="1:15" x14ac:dyDescent="0.45">
      <c r="A1113">
        <v>2016</v>
      </c>
      <c r="B1113" t="s">
        <v>49</v>
      </c>
      <c r="C1113" t="str">
        <f>_xlfn.CONCAT(B1113,A1113)</f>
        <v>Hawai'i2016</v>
      </c>
      <c r="D1113">
        <v>111.87</v>
      </c>
      <c r="E1113">
        <v>-11.442511254105799</v>
      </c>
      <c r="F1113">
        <v>0</v>
      </c>
      <c r="G1113">
        <v>134.6</v>
      </c>
      <c r="H1113">
        <v>385.63</v>
      </c>
      <c r="I1113">
        <v>-15.840087432116301</v>
      </c>
      <c r="K1113">
        <v>1161</v>
      </c>
      <c r="L1113">
        <v>949</v>
      </c>
      <c r="M1113">
        <v>-0.60822783883430098</v>
      </c>
      <c r="N1113">
        <v>-0.37620668144014802</v>
      </c>
      <c r="O1113">
        <v>-0.60822783883430098</v>
      </c>
    </row>
    <row r="1114" spans="1:15" x14ac:dyDescent="0.45">
      <c r="A1114">
        <v>2016</v>
      </c>
      <c r="B1114" t="s">
        <v>50</v>
      </c>
      <c r="C1114" t="str">
        <f>_xlfn.CONCAT(B1114,A1114)</f>
        <v>Houston2016</v>
      </c>
      <c r="D1114">
        <v>201.5</v>
      </c>
      <c r="E1114">
        <v>5.3720417729993102</v>
      </c>
      <c r="F1114">
        <v>0</v>
      </c>
      <c r="G1114">
        <v>398.5</v>
      </c>
      <c r="H1114">
        <v>511.45</v>
      </c>
      <c r="I1114">
        <v>10.4058828401167</v>
      </c>
      <c r="J1114">
        <v>8.9041283683211105</v>
      </c>
      <c r="K1114">
        <v>1746</v>
      </c>
      <c r="L1114">
        <v>1920</v>
      </c>
      <c r="M1114">
        <v>0.597973142478046</v>
      </c>
      <c r="N1114">
        <v>-0.37620668144014802</v>
      </c>
      <c r="O1114">
        <v>0.597973142478046</v>
      </c>
    </row>
    <row r="1115" spans="1:15" x14ac:dyDescent="0.45">
      <c r="A1115">
        <v>2016</v>
      </c>
      <c r="B1115" t="s">
        <v>51</v>
      </c>
      <c r="C1115" t="str">
        <f>_xlfn.CONCAT(B1115,A1115)</f>
        <v>Illinois2016</v>
      </c>
      <c r="D1115">
        <v>153.63999999999999</v>
      </c>
      <c r="E1115">
        <v>-10.0826285377318</v>
      </c>
      <c r="F1115">
        <v>0</v>
      </c>
      <c r="G1115">
        <v>132.9</v>
      </c>
      <c r="H1115">
        <v>530.96</v>
      </c>
      <c r="I1115">
        <v>-1.12170519274595</v>
      </c>
      <c r="J1115">
        <v>2.5323667836509598</v>
      </c>
      <c r="K1115">
        <v>1226</v>
      </c>
      <c r="L1115">
        <v>1437</v>
      </c>
      <c r="M1115">
        <v>-4.6105614250828E-2</v>
      </c>
      <c r="N1115">
        <v>-0.37620668144014802</v>
      </c>
      <c r="O1115">
        <v>-4.6105614250828E-2</v>
      </c>
    </row>
    <row r="1116" spans="1:15" x14ac:dyDescent="0.45">
      <c r="A1116">
        <v>2016</v>
      </c>
      <c r="B1116" t="s">
        <v>52</v>
      </c>
      <c r="C1116" t="str">
        <f>_xlfn.CONCAT(B1116,A1116)</f>
        <v>Indiana2016</v>
      </c>
      <c r="D1116">
        <v>172.23</v>
      </c>
      <c r="E1116">
        <v>0.96473659503560105</v>
      </c>
      <c r="F1116">
        <v>0</v>
      </c>
      <c r="G1116">
        <v>194.8</v>
      </c>
      <c r="H1116">
        <v>559.08000000000004</v>
      </c>
      <c r="I1116">
        <v>1.5811727846452399</v>
      </c>
      <c r="J1116">
        <v>1.3887172684537501</v>
      </c>
      <c r="K1116">
        <v>1516</v>
      </c>
      <c r="L1116">
        <v>1489</v>
      </c>
      <c r="M1116">
        <v>0.20407040095163301</v>
      </c>
      <c r="N1116">
        <v>-0.37620668144014802</v>
      </c>
      <c r="O1116">
        <v>0.20407040095163301</v>
      </c>
    </row>
    <row r="1117" spans="1:15" x14ac:dyDescent="0.45">
      <c r="A1117">
        <v>2016</v>
      </c>
      <c r="B1117" t="s">
        <v>53</v>
      </c>
      <c r="C1117" t="str">
        <f>_xlfn.CONCAT(B1117,A1117)</f>
        <v>Iowa2016</v>
      </c>
      <c r="D1117">
        <v>181.39</v>
      </c>
      <c r="E1117">
        <v>11.019991653343901</v>
      </c>
      <c r="F1117">
        <v>0</v>
      </c>
      <c r="G1117">
        <v>324.8</v>
      </c>
      <c r="H1117">
        <v>573.05999999999995</v>
      </c>
      <c r="I1117">
        <v>8.0870252778812404</v>
      </c>
      <c r="J1117">
        <v>9.6393316280907406</v>
      </c>
      <c r="K1117">
        <v>1661</v>
      </c>
      <c r="L1117">
        <v>1712</v>
      </c>
      <c r="M1117">
        <v>0.32734163813584599</v>
      </c>
      <c r="N1117">
        <v>-0.37620668144014802</v>
      </c>
      <c r="O1117">
        <v>0.32734163813584599</v>
      </c>
    </row>
    <row r="1118" spans="1:15" x14ac:dyDescent="0.45">
      <c r="A1118">
        <v>2016</v>
      </c>
      <c r="B1118" t="s">
        <v>54</v>
      </c>
      <c r="C1118" t="str">
        <f>_xlfn.CONCAT(B1118,A1118)</f>
        <v>Iowa State2016</v>
      </c>
      <c r="D1118">
        <v>170.58</v>
      </c>
      <c r="E1118">
        <v>-1.71218230642298</v>
      </c>
      <c r="F1118">
        <v>0</v>
      </c>
      <c r="G1118">
        <v>190.7</v>
      </c>
      <c r="H1118">
        <v>529.12</v>
      </c>
      <c r="I1118">
        <v>-1.63432867278941</v>
      </c>
      <c r="J1118">
        <v>0.49013550651308901</v>
      </c>
      <c r="K1118">
        <v>1542</v>
      </c>
      <c r="L1118">
        <v>1393</v>
      </c>
      <c r="M1118">
        <v>0.181865429188101</v>
      </c>
      <c r="N1118">
        <v>-0.37620668144014802</v>
      </c>
      <c r="O1118">
        <v>0.181865429188101</v>
      </c>
    </row>
    <row r="1119" spans="1:15" x14ac:dyDescent="0.45">
      <c r="A1119">
        <v>2016</v>
      </c>
      <c r="B1119" t="s">
        <v>156</v>
      </c>
      <c r="C1119" t="str">
        <f>_xlfn.CONCAT(B1119,A1119)</f>
        <v>Jacksonville State2016</v>
      </c>
      <c r="D1119">
        <v>58.06</v>
      </c>
      <c r="F1119">
        <v>0</v>
      </c>
      <c r="H1119">
        <v>173.32</v>
      </c>
      <c r="M1119">
        <v>-1.33237906949834</v>
      </c>
      <c r="N1119">
        <v>-0.37620668144014802</v>
      </c>
      <c r="O1119">
        <v>-1.33237906949834</v>
      </c>
    </row>
    <row r="1120" spans="1:15" x14ac:dyDescent="0.45">
      <c r="A1120">
        <v>2016</v>
      </c>
      <c r="B1120" t="s">
        <v>55</v>
      </c>
      <c r="C1120" t="str">
        <f>_xlfn.CONCAT(B1120,A1120)</f>
        <v>James Madison2016</v>
      </c>
      <c r="D1120">
        <v>55.72</v>
      </c>
      <c r="F1120">
        <v>0</v>
      </c>
      <c r="H1120">
        <v>84.74</v>
      </c>
      <c r="M1120">
        <v>-1.36386975672662</v>
      </c>
      <c r="N1120">
        <v>-0.37620668144014802</v>
      </c>
      <c r="O1120">
        <v>-1.36386975672662</v>
      </c>
    </row>
    <row r="1121" spans="1:15" x14ac:dyDescent="0.45">
      <c r="A1121">
        <v>2016</v>
      </c>
      <c r="B1121" t="s">
        <v>56</v>
      </c>
      <c r="C1121" t="str">
        <f>_xlfn.CONCAT(B1121,A1121)</f>
        <v>Kansas2016</v>
      </c>
      <c r="D1121">
        <v>159.19</v>
      </c>
      <c r="E1121">
        <v>-15.6630652216379</v>
      </c>
      <c r="F1121">
        <v>0</v>
      </c>
      <c r="G1121">
        <v>125.3</v>
      </c>
      <c r="H1121">
        <v>499.97</v>
      </c>
      <c r="I1121">
        <v>-13.7028692966291</v>
      </c>
      <c r="J1121">
        <v>-15.439268455162299</v>
      </c>
      <c r="K1121">
        <v>1038</v>
      </c>
      <c r="L1121">
        <v>924</v>
      </c>
      <c r="M1121">
        <v>2.8583836226506999E-2</v>
      </c>
      <c r="N1121">
        <v>-0.37620668144014802</v>
      </c>
      <c r="O1121">
        <v>2.8583836226506999E-2</v>
      </c>
    </row>
    <row r="1122" spans="1:15" x14ac:dyDescent="0.45">
      <c r="A1122">
        <v>2016</v>
      </c>
      <c r="B1122" t="s">
        <v>57</v>
      </c>
      <c r="C1122" t="str">
        <f>_xlfn.CONCAT(B1122,A1122)</f>
        <v>Kansas State2016</v>
      </c>
      <c r="D1122">
        <v>155.49</v>
      </c>
      <c r="E1122">
        <v>9.7136983078123897</v>
      </c>
      <c r="F1122">
        <v>0</v>
      </c>
      <c r="G1122">
        <v>200</v>
      </c>
      <c r="H1122">
        <v>503.64</v>
      </c>
      <c r="I1122">
        <v>1.53348778595914</v>
      </c>
      <c r="J1122">
        <v>4.2478410564467701</v>
      </c>
      <c r="K1122">
        <v>1754</v>
      </c>
      <c r="L1122">
        <v>1531</v>
      </c>
      <c r="M1122">
        <v>-2.12091307583827E-2</v>
      </c>
      <c r="N1122">
        <v>-0.37620668144014802</v>
      </c>
      <c r="O1122">
        <v>-2.12091307583827E-2</v>
      </c>
    </row>
    <row r="1123" spans="1:15" x14ac:dyDescent="0.45">
      <c r="A1123">
        <v>2016</v>
      </c>
      <c r="B1123" t="s">
        <v>158</v>
      </c>
      <c r="C1123" t="str">
        <f>_xlfn.CONCAT(B1123,A1123)</f>
        <v>Kennesaw State2016</v>
      </c>
      <c r="D1123">
        <v>20</v>
      </c>
      <c r="F1123">
        <v>0</v>
      </c>
      <c r="H1123">
        <v>23.49</v>
      </c>
      <c r="M1123">
        <v>-1.8445737515104701</v>
      </c>
      <c r="N1123">
        <v>-0.37620668144014802</v>
      </c>
      <c r="O1123">
        <v>-1.8445737515104701</v>
      </c>
    </row>
    <row r="1124" spans="1:15" x14ac:dyDescent="0.45">
      <c r="A1124">
        <v>2016</v>
      </c>
      <c r="B1124" t="s">
        <v>58</v>
      </c>
      <c r="C1124" t="str">
        <f>_xlfn.CONCAT(B1124,A1124)</f>
        <v>Kent State2016</v>
      </c>
      <c r="D1124">
        <v>82.77</v>
      </c>
      <c r="E1124">
        <v>-10.5037917058314</v>
      </c>
      <c r="F1124">
        <v>0</v>
      </c>
      <c r="G1124">
        <v>18.8</v>
      </c>
      <c r="H1124">
        <v>338.4</v>
      </c>
      <c r="I1124">
        <v>-13.0474547137353</v>
      </c>
      <c r="J1124">
        <v>-13.560415680195501</v>
      </c>
      <c r="K1124">
        <v>1147</v>
      </c>
      <c r="L1124">
        <v>1013</v>
      </c>
      <c r="M1124">
        <v>-0.99984279539113896</v>
      </c>
      <c r="N1124">
        <v>-0.37620668144014802</v>
      </c>
      <c r="O1124">
        <v>-0.99984279539113896</v>
      </c>
    </row>
    <row r="1125" spans="1:15" x14ac:dyDescent="0.45">
      <c r="A1125">
        <v>2016</v>
      </c>
      <c r="B1125" t="s">
        <v>59</v>
      </c>
      <c r="C1125" t="str">
        <f>_xlfn.CONCAT(B1125,A1125)</f>
        <v>Kentucky2016</v>
      </c>
      <c r="D1125">
        <v>204.07</v>
      </c>
      <c r="E1125">
        <v>0.25043335199133099</v>
      </c>
      <c r="F1125">
        <v>0</v>
      </c>
      <c r="G1125">
        <v>225.3</v>
      </c>
      <c r="H1125">
        <v>634.52</v>
      </c>
      <c r="I1125">
        <v>-2.26426564458552</v>
      </c>
      <c r="J1125">
        <v>1.7154742727958101</v>
      </c>
      <c r="K1125">
        <v>1486</v>
      </c>
      <c r="L1125">
        <v>1460</v>
      </c>
      <c r="M1125">
        <v>0.63255906819457697</v>
      </c>
      <c r="N1125">
        <v>-0.37620668144014802</v>
      </c>
      <c r="O1125">
        <v>0.63255906819457697</v>
      </c>
    </row>
    <row r="1126" spans="1:15" x14ac:dyDescent="0.45">
      <c r="A1126">
        <v>2016</v>
      </c>
      <c r="B1126" t="s">
        <v>60</v>
      </c>
      <c r="C1126" t="str">
        <f>_xlfn.CONCAT(B1126,A1126)</f>
        <v>Liberty2016</v>
      </c>
      <c r="D1126">
        <v>35.65</v>
      </c>
      <c r="F1126">
        <v>0</v>
      </c>
      <c r="H1126">
        <v>19.57</v>
      </c>
      <c r="M1126">
        <v>-1.63396295872303</v>
      </c>
      <c r="N1126">
        <v>-0.37620668144014802</v>
      </c>
      <c r="O1126">
        <v>-1.63396295872303</v>
      </c>
    </row>
    <row r="1127" spans="1:15" x14ac:dyDescent="0.45">
      <c r="A1127">
        <v>2016</v>
      </c>
      <c r="B1127" t="s">
        <v>61</v>
      </c>
      <c r="C1127" t="str">
        <f>_xlfn.CONCAT(B1127,A1127)</f>
        <v>Louisiana2016</v>
      </c>
      <c r="D1127">
        <v>115.83</v>
      </c>
      <c r="E1127">
        <v>-9.8411866198566607</v>
      </c>
      <c r="F1127">
        <v>0</v>
      </c>
      <c r="G1127">
        <v>169.5</v>
      </c>
      <c r="H1127">
        <v>430.17</v>
      </c>
      <c r="I1127">
        <v>-13.7830611564729</v>
      </c>
      <c r="J1127">
        <v>-10.0477778835183</v>
      </c>
      <c r="K1127">
        <v>1313</v>
      </c>
      <c r="L1127">
        <v>1199</v>
      </c>
      <c r="M1127">
        <v>-0.55493590660182501</v>
      </c>
      <c r="N1127">
        <v>-0.37620668144014802</v>
      </c>
      <c r="O1127">
        <v>-0.55493590660182501</v>
      </c>
    </row>
    <row r="1128" spans="1:15" x14ac:dyDescent="0.45">
      <c r="A1128">
        <v>2016</v>
      </c>
      <c r="B1128" t="s">
        <v>62</v>
      </c>
      <c r="C1128" t="str">
        <f>_xlfn.CONCAT(B1128,A1128)</f>
        <v>Louisiana Monroe2016</v>
      </c>
      <c r="D1128">
        <v>99.51</v>
      </c>
      <c r="E1128">
        <v>-19.6154685511281</v>
      </c>
      <c r="F1128">
        <v>0</v>
      </c>
      <c r="G1128">
        <v>201.6</v>
      </c>
      <c r="H1128">
        <v>292.73</v>
      </c>
      <c r="I1128">
        <v>-18.239521468932299</v>
      </c>
      <c r="K1128">
        <v>963</v>
      </c>
      <c r="L1128">
        <v>956</v>
      </c>
      <c r="M1128">
        <v>-0.77456326368112305</v>
      </c>
      <c r="N1128">
        <v>-0.37620668144014802</v>
      </c>
      <c r="O1128">
        <v>-0.77456326368112305</v>
      </c>
    </row>
    <row r="1129" spans="1:15" x14ac:dyDescent="0.45">
      <c r="A1129">
        <v>2016</v>
      </c>
      <c r="B1129" t="s">
        <v>63</v>
      </c>
      <c r="C1129" t="str">
        <f>_xlfn.CONCAT(B1129,A1129)</f>
        <v>Louisiana Tech2016</v>
      </c>
      <c r="D1129">
        <v>128.91</v>
      </c>
      <c r="E1129">
        <v>1.54401530221678</v>
      </c>
      <c r="F1129">
        <v>0</v>
      </c>
      <c r="G1129">
        <v>176</v>
      </c>
      <c r="H1129">
        <v>437.99</v>
      </c>
      <c r="I1129">
        <v>-0.19771780534688899</v>
      </c>
      <c r="K1129">
        <v>1654</v>
      </c>
      <c r="L1129">
        <v>1664</v>
      </c>
      <c r="M1129">
        <v>-0.37891103953091598</v>
      </c>
      <c r="N1129">
        <v>-0.37620668144014802</v>
      </c>
      <c r="O1129">
        <v>-0.37891103953091598</v>
      </c>
    </row>
    <row r="1130" spans="1:15" x14ac:dyDescent="0.45">
      <c r="A1130">
        <v>2016</v>
      </c>
      <c r="B1130" t="s">
        <v>64</v>
      </c>
      <c r="C1130" t="str">
        <f>_xlfn.CONCAT(B1130,A1130)</f>
        <v>Louisville2016</v>
      </c>
      <c r="D1130">
        <v>196.02</v>
      </c>
      <c r="E1130">
        <v>17.285310981858899</v>
      </c>
      <c r="F1130">
        <v>0</v>
      </c>
      <c r="G1130">
        <v>378.1</v>
      </c>
      <c r="H1130">
        <v>641.04999999999995</v>
      </c>
      <c r="I1130">
        <v>6.08505653701567</v>
      </c>
      <c r="J1130">
        <v>8.4139928618080209</v>
      </c>
      <c r="K1130">
        <v>1872</v>
      </c>
      <c r="L1130">
        <v>1671</v>
      </c>
      <c r="M1130">
        <v>0.52422572110583099</v>
      </c>
      <c r="N1130">
        <v>-0.37620668144014802</v>
      </c>
      <c r="O1130">
        <v>0.52422572110583099</v>
      </c>
    </row>
    <row r="1131" spans="1:15" x14ac:dyDescent="0.45">
      <c r="A1131">
        <v>2016</v>
      </c>
      <c r="B1131" t="s">
        <v>65</v>
      </c>
      <c r="C1131" t="str">
        <f>_xlfn.CONCAT(B1131,A1131)</f>
        <v>LSU2016</v>
      </c>
      <c r="D1131">
        <v>295.02999999999997</v>
      </c>
      <c r="E1131">
        <v>21.208045032309801</v>
      </c>
      <c r="F1131">
        <v>0</v>
      </c>
      <c r="G1131">
        <v>347.9</v>
      </c>
      <c r="H1131">
        <v>889.37</v>
      </c>
      <c r="I1131">
        <v>11.8306535578792</v>
      </c>
      <c r="J1131">
        <v>16.827985723615999</v>
      </c>
      <c r="K1131">
        <v>1972</v>
      </c>
      <c r="L1131">
        <v>1817</v>
      </c>
      <c r="M1131">
        <v>1.8566586025042</v>
      </c>
      <c r="N1131">
        <v>-0.37620668144014802</v>
      </c>
      <c r="O1131">
        <v>1.8566586025042</v>
      </c>
    </row>
    <row r="1132" spans="1:15" x14ac:dyDescent="0.45">
      <c r="A1132">
        <v>2016</v>
      </c>
      <c r="B1132" t="s">
        <v>66</v>
      </c>
      <c r="C1132" t="str">
        <f>_xlfn.CONCAT(B1132,A1132)</f>
        <v>Marshall2016</v>
      </c>
      <c r="D1132">
        <v>176.55</v>
      </c>
      <c r="E1132">
        <v>-20.024431314360601</v>
      </c>
      <c r="F1132">
        <v>0</v>
      </c>
      <c r="G1132">
        <v>210.4</v>
      </c>
      <c r="H1132">
        <v>489.77</v>
      </c>
      <c r="I1132">
        <v>-0.14284108701637499</v>
      </c>
      <c r="J1132">
        <v>2.1239205282233802</v>
      </c>
      <c r="K1132">
        <v>1200</v>
      </c>
      <c r="L1132">
        <v>1724</v>
      </c>
      <c r="M1132">
        <v>0.26220705429615299</v>
      </c>
      <c r="N1132">
        <v>-0.37620668144014802</v>
      </c>
      <c r="O1132">
        <v>0.26220705429615299</v>
      </c>
    </row>
    <row r="1133" spans="1:15" x14ac:dyDescent="0.45">
      <c r="A1133">
        <v>2016</v>
      </c>
      <c r="B1133" t="s">
        <v>67</v>
      </c>
      <c r="C1133" t="str">
        <f>_xlfn.CONCAT(B1133,A1133)</f>
        <v>Maryland2016</v>
      </c>
      <c r="D1133">
        <v>190.15</v>
      </c>
      <c r="E1133">
        <v>-0.78297907214793505</v>
      </c>
      <c r="F1133">
        <v>0</v>
      </c>
      <c r="G1133">
        <v>151.6</v>
      </c>
      <c r="H1133">
        <v>603.76</v>
      </c>
      <c r="I1133">
        <v>-2.88691897715927</v>
      </c>
      <c r="J1133">
        <v>-1.22533876628272</v>
      </c>
      <c r="K1133">
        <v>1304</v>
      </c>
      <c r="L1133">
        <v>1348</v>
      </c>
      <c r="M1133">
        <v>0.44522985186223502</v>
      </c>
      <c r="N1133">
        <v>-0.37620668144014802</v>
      </c>
      <c r="O1133">
        <v>0.44522985186223502</v>
      </c>
    </row>
    <row r="1134" spans="1:15" x14ac:dyDescent="0.45">
      <c r="A1134">
        <v>2016</v>
      </c>
      <c r="B1134" t="s">
        <v>68</v>
      </c>
      <c r="C1134" t="str">
        <f>_xlfn.CONCAT(B1134,A1134)</f>
        <v>Memphis2016</v>
      </c>
      <c r="D1134">
        <v>165.98</v>
      </c>
      <c r="E1134">
        <v>3.9713022859234202</v>
      </c>
      <c r="F1134">
        <v>0</v>
      </c>
      <c r="G1134">
        <v>174.9</v>
      </c>
      <c r="H1134">
        <v>381.8</v>
      </c>
      <c r="I1134">
        <v>6.7625491889038098</v>
      </c>
      <c r="J1134">
        <v>6.2900723335846402</v>
      </c>
      <c r="K1134">
        <v>1707</v>
      </c>
      <c r="L1134">
        <v>1681</v>
      </c>
      <c r="M1134">
        <v>0.119960659423102</v>
      </c>
      <c r="N1134">
        <v>-0.37620668144014802</v>
      </c>
      <c r="O1134">
        <v>0.119960659423102</v>
      </c>
    </row>
    <row r="1135" spans="1:15" x14ac:dyDescent="0.45">
      <c r="A1135">
        <v>2016</v>
      </c>
      <c r="B1135" t="s">
        <v>69</v>
      </c>
      <c r="C1135" t="str">
        <f>_xlfn.CONCAT(B1135,A1135)</f>
        <v>Miami2016</v>
      </c>
      <c r="D1135">
        <v>231.78</v>
      </c>
      <c r="E1135">
        <v>16.808443784590199</v>
      </c>
      <c r="F1135">
        <v>0</v>
      </c>
      <c r="G1135">
        <v>309.2</v>
      </c>
      <c r="H1135">
        <v>773.23</v>
      </c>
      <c r="I1135">
        <v>3.6903678510700102</v>
      </c>
      <c r="J1135">
        <v>5.2281120694729504</v>
      </c>
      <c r="K1135">
        <v>1797</v>
      </c>
      <c r="L1135">
        <v>1498</v>
      </c>
      <c r="M1135">
        <v>1.0054680182354701</v>
      </c>
      <c r="N1135">
        <v>-0.37620668144014802</v>
      </c>
      <c r="O1135">
        <v>1.0054680182354701</v>
      </c>
    </row>
    <row r="1136" spans="1:15" x14ac:dyDescent="0.45">
      <c r="A1136">
        <v>2016</v>
      </c>
      <c r="B1136" t="s">
        <v>70</v>
      </c>
      <c r="C1136" t="str">
        <f>_xlfn.CONCAT(B1136,A1136)</f>
        <v>Miami (OH)2016</v>
      </c>
      <c r="D1136">
        <v>129.79</v>
      </c>
      <c r="E1136">
        <v>-7.0746398962873203</v>
      </c>
      <c r="F1136">
        <v>0</v>
      </c>
      <c r="G1136">
        <v>186</v>
      </c>
      <c r="H1136">
        <v>397.13</v>
      </c>
      <c r="I1136">
        <v>-14.0847049517094</v>
      </c>
      <c r="J1136">
        <v>-15.1125114508202</v>
      </c>
      <c r="K1136">
        <v>1312</v>
      </c>
      <c r="L1136">
        <v>1042</v>
      </c>
      <c r="M1136">
        <v>-0.3670683879237</v>
      </c>
      <c r="N1136">
        <v>-0.37620668144014802</v>
      </c>
      <c r="O1136">
        <v>-0.3670683879237</v>
      </c>
    </row>
    <row r="1137" spans="1:15" x14ac:dyDescent="0.45">
      <c r="A1137">
        <v>2016</v>
      </c>
      <c r="B1137" t="s">
        <v>71</v>
      </c>
      <c r="C1137" t="str">
        <f>_xlfn.CONCAT(B1137,A1137)</f>
        <v>Michigan2016</v>
      </c>
      <c r="D1137">
        <v>280.38</v>
      </c>
      <c r="E1137">
        <v>24.0916014083985</v>
      </c>
      <c r="F1137">
        <v>0</v>
      </c>
      <c r="G1137">
        <v>203.2</v>
      </c>
      <c r="H1137">
        <v>851.12</v>
      </c>
      <c r="I1137">
        <v>12.771319526429201</v>
      </c>
      <c r="J1137">
        <v>14.0505511867085</v>
      </c>
      <c r="K1137">
        <v>2133</v>
      </c>
      <c r="L1137">
        <v>1880</v>
      </c>
      <c r="M1137">
        <v>1.6595053683613199</v>
      </c>
      <c r="N1137">
        <v>-0.37620668144014802</v>
      </c>
      <c r="O1137">
        <v>1.6595053683613199</v>
      </c>
    </row>
    <row r="1138" spans="1:15" x14ac:dyDescent="0.45">
      <c r="A1138">
        <v>2016</v>
      </c>
      <c r="B1138" t="s">
        <v>72</v>
      </c>
      <c r="C1138" t="str">
        <f>_xlfn.CONCAT(B1138,A1138)</f>
        <v>Michigan State2016</v>
      </c>
      <c r="D1138">
        <v>239.13</v>
      </c>
      <c r="E1138">
        <v>1.1498364686331599</v>
      </c>
      <c r="F1138">
        <v>0</v>
      </c>
      <c r="G1138">
        <v>101.6</v>
      </c>
      <c r="H1138">
        <v>715.3</v>
      </c>
      <c r="I1138">
        <v>10.215861503647799</v>
      </c>
      <c r="J1138">
        <v>13.560415680195501</v>
      </c>
      <c r="K1138">
        <v>1608</v>
      </c>
      <c r="L1138">
        <v>1848</v>
      </c>
      <c r="M1138">
        <v>1.10438107427302</v>
      </c>
      <c r="N1138">
        <v>-0.37620668144014802</v>
      </c>
      <c r="O1138">
        <v>1.10438107427302</v>
      </c>
    </row>
    <row r="1139" spans="1:15" x14ac:dyDescent="0.45">
      <c r="A1139">
        <v>2016</v>
      </c>
      <c r="B1139" t="s">
        <v>73</v>
      </c>
      <c r="C1139" t="str">
        <f>_xlfn.CONCAT(B1139,A1139)</f>
        <v>Middle Tennessee2016</v>
      </c>
      <c r="D1139">
        <v>128.26</v>
      </c>
      <c r="E1139">
        <v>-9.3881597580780998</v>
      </c>
      <c r="F1139">
        <v>0</v>
      </c>
      <c r="G1139">
        <v>402.6</v>
      </c>
      <c r="H1139">
        <v>409.82</v>
      </c>
      <c r="I1139">
        <v>-2.6351508169418199</v>
      </c>
      <c r="K1139">
        <v>1301</v>
      </c>
      <c r="L1139">
        <v>1521</v>
      </c>
      <c r="M1139">
        <v>-0.38765845264988402</v>
      </c>
      <c r="N1139">
        <v>-0.37620668144014802</v>
      </c>
      <c r="O1139">
        <v>-0.38765845264988402</v>
      </c>
    </row>
    <row r="1140" spans="1:15" x14ac:dyDescent="0.45">
      <c r="A1140">
        <v>2016</v>
      </c>
      <c r="B1140" t="s">
        <v>74</v>
      </c>
      <c r="C1140" t="str">
        <f>_xlfn.CONCAT(B1140,A1140)</f>
        <v>Minnesota2016</v>
      </c>
      <c r="D1140">
        <v>182.22</v>
      </c>
      <c r="E1140">
        <v>9.0407321930264501</v>
      </c>
      <c r="F1140">
        <v>0</v>
      </c>
      <c r="G1140">
        <v>248.7</v>
      </c>
      <c r="H1140">
        <v>516.1</v>
      </c>
      <c r="I1140">
        <v>0.147303469684882</v>
      </c>
      <c r="J1140">
        <v>2.7774345369075002</v>
      </c>
      <c r="K1140">
        <v>1652</v>
      </c>
      <c r="L1140">
        <v>1591</v>
      </c>
      <c r="M1140">
        <v>0.33851141181083499</v>
      </c>
      <c r="N1140">
        <v>-0.37620668144014802</v>
      </c>
      <c r="O1140">
        <v>0.33851141181083499</v>
      </c>
    </row>
    <row r="1141" spans="1:15" x14ac:dyDescent="0.45">
      <c r="A1141">
        <v>2016</v>
      </c>
      <c r="B1141" t="s">
        <v>75</v>
      </c>
      <c r="C1141" t="str">
        <f>_xlfn.CONCAT(B1141,A1141)</f>
        <v>Mississippi State2016</v>
      </c>
      <c r="D1141">
        <v>211.11</v>
      </c>
      <c r="E1141">
        <v>3.4554851794122201</v>
      </c>
      <c r="F1141">
        <v>0</v>
      </c>
      <c r="G1141">
        <v>178.1</v>
      </c>
      <c r="H1141">
        <v>680.06</v>
      </c>
      <c r="I1141">
        <v>11.334560903694401</v>
      </c>
      <c r="K1141">
        <v>1668</v>
      </c>
      <c r="L1141">
        <v>1841</v>
      </c>
      <c r="M1141">
        <v>0.72730028105231403</v>
      </c>
      <c r="N1141">
        <v>-0.37620668144014802</v>
      </c>
      <c r="O1141">
        <v>0.72730028105231403</v>
      </c>
    </row>
    <row r="1142" spans="1:15" x14ac:dyDescent="0.45">
      <c r="A1142">
        <v>2016</v>
      </c>
      <c r="B1142" t="s">
        <v>76</v>
      </c>
      <c r="C1142" t="str">
        <f>_xlfn.CONCAT(B1142,A1142)</f>
        <v>Missouri2016</v>
      </c>
      <c r="D1142">
        <v>188.37</v>
      </c>
      <c r="E1142">
        <v>-3.6108126431585301</v>
      </c>
      <c r="F1142">
        <v>0</v>
      </c>
      <c r="G1142">
        <v>61.5</v>
      </c>
      <c r="H1142">
        <v>642.92999999999995</v>
      </c>
      <c r="I1142">
        <v>0.36600425192287001</v>
      </c>
      <c r="J1142">
        <v>4.4112195586178</v>
      </c>
      <c r="K1142">
        <v>1404</v>
      </c>
      <c r="L1142">
        <v>1557</v>
      </c>
      <c r="M1142">
        <v>0.421275397474909</v>
      </c>
      <c r="N1142">
        <v>-0.37620668144014802</v>
      </c>
      <c r="O1142">
        <v>0.421275397474909</v>
      </c>
    </row>
    <row r="1143" spans="1:15" x14ac:dyDescent="0.45">
      <c r="A1143">
        <v>2016</v>
      </c>
      <c r="B1143" t="s">
        <v>77</v>
      </c>
      <c r="C1143" t="str">
        <f>_xlfn.CONCAT(B1143,A1143)</f>
        <v>Navy2016</v>
      </c>
      <c r="D1143">
        <v>132.07</v>
      </c>
      <c r="E1143">
        <v>2.4539236509197</v>
      </c>
      <c r="F1143">
        <v>0</v>
      </c>
      <c r="G1143">
        <v>113</v>
      </c>
      <c r="H1143">
        <v>306.87</v>
      </c>
      <c r="I1143">
        <v>9.8198345417633597</v>
      </c>
      <c r="J1143">
        <v>6.8618970911832404</v>
      </c>
      <c r="K1143">
        <v>1698</v>
      </c>
      <c r="L1143">
        <v>1739</v>
      </c>
      <c r="M1143">
        <v>-0.33638515421409199</v>
      </c>
      <c r="N1143">
        <v>-0.37620668144014802</v>
      </c>
      <c r="O1143">
        <v>-0.33638515421409199</v>
      </c>
    </row>
    <row r="1144" spans="1:15" x14ac:dyDescent="0.45">
      <c r="A1144">
        <v>2016</v>
      </c>
      <c r="B1144" t="s">
        <v>78</v>
      </c>
      <c r="C1144" t="str">
        <f>_xlfn.CONCAT(B1144,A1144)</f>
        <v>NC State2016</v>
      </c>
      <c r="D1144">
        <v>177.67</v>
      </c>
      <c r="E1144">
        <v>7.6417286705833298</v>
      </c>
      <c r="F1144">
        <v>0</v>
      </c>
      <c r="G1144">
        <v>177.1</v>
      </c>
      <c r="H1144">
        <v>610.33000000000004</v>
      </c>
      <c r="I1144">
        <v>4.8911516945351297</v>
      </c>
      <c r="J1144">
        <v>7.1886540955253002</v>
      </c>
      <c r="K1144">
        <v>1624</v>
      </c>
      <c r="L1144">
        <v>1609</v>
      </c>
      <c r="M1144">
        <v>0.27727951997806499</v>
      </c>
      <c r="N1144">
        <v>-0.37620668144014802</v>
      </c>
      <c r="O1144">
        <v>0.27727951997806499</v>
      </c>
    </row>
    <row r="1145" spans="1:15" x14ac:dyDescent="0.45">
      <c r="A1145">
        <v>2016</v>
      </c>
      <c r="B1145" t="s">
        <v>79</v>
      </c>
      <c r="C1145" t="str">
        <f>_xlfn.CONCAT(B1145,A1145)</f>
        <v>Nebraska2016</v>
      </c>
      <c r="D1145">
        <v>216.76</v>
      </c>
      <c r="E1145">
        <v>6.8717803243609401</v>
      </c>
      <c r="F1145">
        <v>0</v>
      </c>
      <c r="G1145">
        <v>406.7</v>
      </c>
      <c r="H1145">
        <v>699.89</v>
      </c>
      <c r="I1145">
        <v>4.8165005182216403</v>
      </c>
      <c r="J1145">
        <v>7.6787896020383899</v>
      </c>
      <c r="K1145">
        <v>1529</v>
      </c>
      <c r="L1145">
        <v>1702</v>
      </c>
      <c r="M1145">
        <v>0.80333548739410499</v>
      </c>
      <c r="N1145">
        <v>-0.37620668144014802</v>
      </c>
      <c r="O1145">
        <v>0.80333548739410499</v>
      </c>
    </row>
    <row r="1146" spans="1:15" x14ac:dyDescent="0.45">
      <c r="A1146">
        <v>2016</v>
      </c>
      <c r="B1146" t="s">
        <v>80</v>
      </c>
      <c r="C1146" t="str">
        <f>_xlfn.CONCAT(B1146,A1146)</f>
        <v>Nevada2016</v>
      </c>
      <c r="D1146">
        <v>118.76</v>
      </c>
      <c r="E1146">
        <v>-13.6989851585147</v>
      </c>
      <c r="F1146">
        <v>0</v>
      </c>
      <c r="G1146">
        <v>290.7</v>
      </c>
      <c r="H1146">
        <v>380.53</v>
      </c>
      <c r="I1146">
        <v>-6.84560071521528</v>
      </c>
      <c r="J1146">
        <v>-6.6168293379267</v>
      </c>
      <c r="K1146">
        <v>1359</v>
      </c>
      <c r="L1146">
        <v>1390</v>
      </c>
      <c r="M1146">
        <v>-0.51550525977325001</v>
      </c>
      <c r="N1146">
        <v>-0.37620668144014802</v>
      </c>
      <c r="O1146">
        <v>-0.51550525977325001</v>
      </c>
    </row>
    <row r="1147" spans="1:15" x14ac:dyDescent="0.45">
      <c r="A1147">
        <v>2016</v>
      </c>
      <c r="B1147" t="s">
        <v>81</v>
      </c>
      <c r="C1147" t="str">
        <f>_xlfn.CONCAT(B1147,A1147)</f>
        <v>New Mexico2016</v>
      </c>
      <c r="D1147">
        <v>141.76</v>
      </c>
      <c r="E1147">
        <v>-5.3497250531459004</v>
      </c>
      <c r="F1147">
        <v>0</v>
      </c>
      <c r="G1147">
        <v>211.6</v>
      </c>
      <c r="H1147">
        <v>341.72</v>
      </c>
      <c r="I1147">
        <v>-7.6916726357239797</v>
      </c>
      <c r="J1147">
        <v>-6.4534508357556701</v>
      </c>
      <c r="K1147">
        <v>1444</v>
      </c>
      <c r="L1147">
        <v>1342</v>
      </c>
      <c r="M1147">
        <v>-0.205981410948258</v>
      </c>
      <c r="N1147">
        <v>-0.37620668144014802</v>
      </c>
      <c r="O1147">
        <v>-0.205981410948258</v>
      </c>
    </row>
    <row r="1148" spans="1:15" x14ac:dyDescent="0.45">
      <c r="A1148">
        <v>2016</v>
      </c>
      <c r="B1148" t="s">
        <v>82</v>
      </c>
      <c r="C1148" t="str">
        <f>_xlfn.CONCAT(B1148,A1148)</f>
        <v>New Mexico State2016</v>
      </c>
      <c r="D1148">
        <v>94.49</v>
      </c>
      <c r="E1148">
        <v>-18.596033219942299</v>
      </c>
      <c r="F1148">
        <v>0</v>
      </c>
      <c r="G1148">
        <v>118.2</v>
      </c>
      <c r="H1148">
        <v>251.16</v>
      </c>
      <c r="I1148">
        <v>-16.309422661080198</v>
      </c>
      <c r="K1148">
        <v>1040</v>
      </c>
      <c r="L1148">
        <v>936</v>
      </c>
      <c r="M1148">
        <v>-0.84212020807683896</v>
      </c>
      <c r="N1148">
        <v>-0.37620668144014802</v>
      </c>
      <c r="O1148">
        <v>-0.84212020807683896</v>
      </c>
    </row>
    <row r="1149" spans="1:15" x14ac:dyDescent="0.45">
      <c r="A1149">
        <v>2016</v>
      </c>
      <c r="B1149" t="s">
        <v>83</v>
      </c>
      <c r="C1149" t="str">
        <f>_xlfn.CONCAT(B1149,A1149)</f>
        <v>North Carolina2016</v>
      </c>
      <c r="D1149">
        <v>204.83</v>
      </c>
      <c r="E1149">
        <v>10.2092822804054</v>
      </c>
      <c r="F1149">
        <v>0</v>
      </c>
      <c r="G1149">
        <v>347.4</v>
      </c>
      <c r="H1149">
        <v>683.03</v>
      </c>
      <c r="I1149">
        <v>14.036546993747001</v>
      </c>
      <c r="K1149">
        <v>1749</v>
      </c>
      <c r="L1149">
        <v>1830</v>
      </c>
      <c r="M1149">
        <v>0.64278681276444705</v>
      </c>
      <c r="N1149">
        <v>-0.37620668144014802</v>
      </c>
      <c r="O1149">
        <v>0.64278681276444705</v>
      </c>
    </row>
    <row r="1150" spans="1:15" x14ac:dyDescent="0.45">
      <c r="A1150">
        <v>2016</v>
      </c>
      <c r="B1150" t="s">
        <v>84</v>
      </c>
      <c r="C1150" t="str">
        <f>_xlfn.CONCAT(B1150,A1150)</f>
        <v>Northern Illinois2016</v>
      </c>
      <c r="D1150">
        <v>111.4</v>
      </c>
      <c r="E1150">
        <v>-3.1739889654523599</v>
      </c>
      <c r="F1150">
        <v>0</v>
      </c>
      <c r="G1150">
        <v>315</v>
      </c>
      <c r="H1150">
        <v>380.69</v>
      </c>
      <c r="I1150">
        <v>-8.9250236612922806E-2</v>
      </c>
      <c r="K1150">
        <v>1468</v>
      </c>
      <c r="L1150">
        <v>1433</v>
      </c>
      <c r="M1150">
        <v>-0.614552891397247</v>
      </c>
      <c r="N1150">
        <v>-0.37620668144014802</v>
      </c>
      <c r="O1150">
        <v>-0.614552891397247</v>
      </c>
    </row>
    <row r="1151" spans="1:15" x14ac:dyDescent="0.45">
      <c r="A1151">
        <v>2016</v>
      </c>
      <c r="B1151" t="s">
        <v>85</v>
      </c>
      <c r="C1151" t="str">
        <f>_xlfn.CONCAT(B1151,A1151)</f>
        <v>North Texas2016</v>
      </c>
      <c r="D1151">
        <v>122.36</v>
      </c>
      <c r="E1151">
        <v>-16.5075815249903</v>
      </c>
      <c r="F1151">
        <v>0</v>
      </c>
      <c r="G1151">
        <v>18.899999999999999</v>
      </c>
      <c r="H1151">
        <v>380.69</v>
      </c>
      <c r="I1151">
        <v>-17.836928815852399</v>
      </c>
      <c r="J1151">
        <v>-17.4814997323002</v>
      </c>
      <c r="K1151">
        <v>1127</v>
      </c>
      <c r="L1151">
        <v>1013</v>
      </c>
      <c r="M1151">
        <v>-0.46705804865281603</v>
      </c>
      <c r="N1151">
        <v>-0.37620668144014802</v>
      </c>
      <c r="O1151">
        <v>-0.46705804865281603</v>
      </c>
    </row>
    <row r="1152" spans="1:15" x14ac:dyDescent="0.45">
      <c r="A1152">
        <v>2016</v>
      </c>
      <c r="B1152" t="s">
        <v>86</v>
      </c>
      <c r="C1152" t="str">
        <f>_xlfn.CONCAT(B1152,A1152)</f>
        <v>Northwestern2016</v>
      </c>
      <c r="D1152">
        <v>174.91</v>
      </c>
      <c r="E1152">
        <v>9.9245873209719395</v>
      </c>
      <c r="F1152">
        <v>0</v>
      </c>
      <c r="G1152">
        <v>117.6</v>
      </c>
      <c r="H1152">
        <v>595.75</v>
      </c>
      <c r="I1152">
        <v>2.18098354817461</v>
      </c>
      <c r="J1152">
        <v>3.9210840521047099</v>
      </c>
      <c r="K1152">
        <v>1616</v>
      </c>
      <c r="L1152">
        <v>1446</v>
      </c>
      <c r="M1152">
        <v>0.24013665811906601</v>
      </c>
      <c r="N1152">
        <v>-0.37620668144014802</v>
      </c>
      <c r="O1152">
        <v>0.24013665811906601</v>
      </c>
    </row>
    <row r="1153" spans="1:15" x14ac:dyDescent="0.45">
      <c r="A1153">
        <v>2016</v>
      </c>
      <c r="B1153" t="s">
        <v>87</v>
      </c>
      <c r="C1153" t="str">
        <f>_xlfn.CONCAT(B1153,A1153)</f>
        <v>Notre Dame2016</v>
      </c>
      <c r="D1153">
        <v>249.43</v>
      </c>
      <c r="E1153">
        <v>6.4461755030047296</v>
      </c>
      <c r="F1153">
        <v>0</v>
      </c>
      <c r="G1153">
        <v>271.60000000000002</v>
      </c>
      <c r="H1153">
        <v>857.33</v>
      </c>
      <c r="I1153">
        <v>12.774800982697</v>
      </c>
      <c r="J1153">
        <v>15.602646957333301</v>
      </c>
      <c r="K1153">
        <v>1725</v>
      </c>
      <c r="L1153">
        <v>1784</v>
      </c>
      <c r="M1153">
        <v>1.2429939283120399</v>
      </c>
      <c r="N1153">
        <v>-0.37620668144014802</v>
      </c>
      <c r="O1153">
        <v>1.2429939283120399</v>
      </c>
    </row>
    <row r="1154" spans="1:15" x14ac:dyDescent="0.45">
      <c r="A1154">
        <v>2016</v>
      </c>
      <c r="B1154" t="s">
        <v>88</v>
      </c>
      <c r="C1154" t="str">
        <f>_xlfn.CONCAT(B1154,A1154)</f>
        <v>Ohio2016</v>
      </c>
      <c r="D1154">
        <v>109.82</v>
      </c>
      <c r="E1154">
        <v>-4.57662325532245</v>
      </c>
      <c r="F1154">
        <v>0</v>
      </c>
      <c r="G1154">
        <v>195.6</v>
      </c>
      <c r="H1154">
        <v>330.61</v>
      </c>
      <c r="I1154">
        <v>-3.5515693962660899</v>
      </c>
      <c r="J1154">
        <v>-3.4309485455916202</v>
      </c>
      <c r="K1154">
        <v>1422</v>
      </c>
      <c r="L1154">
        <v>1335</v>
      </c>
      <c r="M1154">
        <v>-0.635815834055659</v>
      </c>
      <c r="N1154">
        <v>-0.37620668144014802</v>
      </c>
      <c r="O1154">
        <v>-0.635815834055659</v>
      </c>
    </row>
    <row r="1155" spans="1:15" x14ac:dyDescent="0.45">
      <c r="A1155">
        <v>2016</v>
      </c>
      <c r="B1155" t="s">
        <v>89</v>
      </c>
      <c r="C1155" t="str">
        <f>_xlfn.CONCAT(B1155,A1155)</f>
        <v>Ohio State2016</v>
      </c>
      <c r="D1155">
        <v>289.12</v>
      </c>
      <c r="E1155">
        <v>23.292952097212702</v>
      </c>
      <c r="F1155">
        <v>0</v>
      </c>
      <c r="G1155">
        <v>99.7</v>
      </c>
      <c r="H1155">
        <v>907.32</v>
      </c>
      <c r="I1155">
        <v>15.986491148181999</v>
      </c>
      <c r="K1155">
        <v>2199</v>
      </c>
      <c r="L1155">
        <v>2120</v>
      </c>
      <c r="M1155">
        <v>1.77712443091482</v>
      </c>
      <c r="N1155">
        <v>-0.37620668144014802</v>
      </c>
      <c r="O1155">
        <v>1.77712443091482</v>
      </c>
    </row>
    <row r="1156" spans="1:15" x14ac:dyDescent="0.45">
      <c r="A1156">
        <v>2016</v>
      </c>
      <c r="B1156" t="s">
        <v>90</v>
      </c>
      <c r="C1156" t="str">
        <f>_xlfn.CONCAT(B1156,A1156)</f>
        <v>Oklahoma2016</v>
      </c>
      <c r="D1156">
        <v>238.73</v>
      </c>
      <c r="E1156">
        <v>17.213484529069401</v>
      </c>
      <c r="F1156">
        <v>0</v>
      </c>
      <c r="G1156">
        <v>460.3</v>
      </c>
      <c r="H1156">
        <v>775.9</v>
      </c>
      <c r="I1156">
        <v>16.897321491997101</v>
      </c>
      <c r="J1156">
        <v>21.4025837844049</v>
      </c>
      <c r="K1156">
        <v>2047</v>
      </c>
      <c r="L1156">
        <v>2078</v>
      </c>
      <c r="M1156">
        <v>1.09899805081519</v>
      </c>
      <c r="N1156">
        <v>-0.37620668144014802</v>
      </c>
      <c r="O1156">
        <v>1.09899805081519</v>
      </c>
    </row>
    <row r="1157" spans="1:15" x14ac:dyDescent="0.45">
      <c r="A1157">
        <v>2016</v>
      </c>
      <c r="B1157" t="s">
        <v>91</v>
      </c>
      <c r="C1157" t="str">
        <f>_xlfn.CONCAT(B1157,A1157)</f>
        <v>Oklahoma State2016</v>
      </c>
      <c r="D1157">
        <v>184.33</v>
      </c>
      <c r="E1157">
        <v>12.416122929234101</v>
      </c>
      <c r="F1157">
        <v>0</v>
      </c>
      <c r="G1157">
        <v>393.8</v>
      </c>
      <c r="H1157">
        <v>651.83000000000004</v>
      </c>
      <c r="I1157">
        <v>7.3173061799401298</v>
      </c>
      <c r="J1157">
        <v>11.599873654143099</v>
      </c>
      <c r="K1157">
        <v>1841</v>
      </c>
      <c r="L1157">
        <v>1707</v>
      </c>
      <c r="M1157">
        <v>0.36690686055086702</v>
      </c>
      <c r="N1157">
        <v>-0.37620668144014802</v>
      </c>
      <c r="O1157">
        <v>0.36690686055086702</v>
      </c>
    </row>
    <row r="1158" spans="1:15" x14ac:dyDescent="0.45">
      <c r="A1158">
        <v>2016</v>
      </c>
      <c r="B1158" t="s">
        <v>92</v>
      </c>
      <c r="C1158" t="str">
        <f>_xlfn.CONCAT(B1158,A1158)</f>
        <v>Old Dominion2016</v>
      </c>
      <c r="D1158">
        <v>106.63</v>
      </c>
      <c r="E1158">
        <v>-4.1842763802167999</v>
      </c>
      <c r="F1158">
        <v>0</v>
      </c>
      <c r="G1158">
        <v>254.9</v>
      </c>
      <c r="H1158">
        <v>319.60000000000002</v>
      </c>
      <c r="I1158">
        <v>-15.746323584128101</v>
      </c>
      <c r="J1158">
        <v>-14.704065195392699</v>
      </c>
      <c r="K1158">
        <v>1405</v>
      </c>
      <c r="L1158">
        <v>1105</v>
      </c>
      <c r="M1158">
        <v>-0.67874544613182097</v>
      </c>
      <c r="N1158">
        <v>-0.37620668144014802</v>
      </c>
      <c r="O1158">
        <v>-0.67874544613182097</v>
      </c>
    </row>
    <row r="1159" spans="1:15" x14ac:dyDescent="0.45">
      <c r="A1159">
        <v>2016</v>
      </c>
      <c r="B1159" t="s">
        <v>93</v>
      </c>
      <c r="C1159" t="str">
        <f>_xlfn.CONCAT(B1159,A1159)</f>
        <v>Ole Miss2016</v>
      </c>
      <c r="D1159">
        <v>281.69</v>
      </c>
      <c r="E1159">
        <v>6.1058264063245398</v>
      </c>
      <c r="F1159">
        <v>0</v>
      </c>
      <c r="G1159">
        <v>464.8</v>
      </c>
      <c r="H1159">
        <v>764.34</v>
      </c>
      <c r="I1159">
        <v>13.193054243991099</v>
      </c>
      <c r="J1159">
        <v>19.278663256181499</v>
      </c>
      <c r="K1159">
        <v>1600</v>
      </c>
      <c r="L1159">
        <v>1937</v>
      </c>
      <c r="M1159">
        <v>1.6771347701857</v>
      </c>
      <c r="N1159">
        <v>-0.37620668144014802</v>
      </c>
      <c r="O1159">
        <v>1.6771347701857</v>
      </c>
    </row>
    <row r="1160" spans="1:15" x14ac:dyDescent="0.45">
      <c r="A1160">
        <v>2016</v>
      </c>
      <c r="B1160" t="s">
        <v>94</v>
      </c>
      <c r="C1160" t="str">
        <f>_xlfn.CONCAT(B1160,A1160)</f>
        <v>Oregon2016</v>
      </c>
      <c r="D1160">
        <v>216.42</v>
      </c>
      <c r="E1160">
        <v>2.2041742780277001</v>
      </c>
      <c r="F1160">
        <v>0</v>
      </c>
      <c r="G1160">
        <v>299.10000000000002</v>
      </c>
      <c r="H1160">
        <v>757.52</v>
      </c>
      <c r="I1160">
        <v>8.9461847863237001</v>
      </c>
      <c r="J1160">
        <v>11.763252156314101</v>
      </c>
      <c r="K1160">
        <v>1483</v>
      </c>
      <c r="L1160">
        <v>1793</v>
      </c>
      <c r="M1160">
        <v>0.79875991745495301</v>
      </c>
      <c r="N1160">
        <v>-0.37620668144014802</v>
      </c>
      <c r="O1160">
        <v>0.79875991745495301</v>
      </c>
    </row>
    <row r="1161" spans="1:15" x14ac:dyDescent="0.45">
      <c r="A1161">
        <v>2016</v>
      </c>
      <c r="B1161" t="s">
        <v>95</v>
      </c>
      <c r="C1161" t="str">
        <f>_xlfn.CONCAT(B1161,A1161)</f>
        <v>Oregon State2016</v>
      </c>
      <c r="D1161">
        <v>169.17</v>
      </c>
      <c r="E1161">
        <v>1.60151542799765</v>
      </c>
      <c r="F1161">
        <v>0</v>
      </c>
      <c r="G1161">
        <v>112.9</v>
      </c>
      <c r="H1161">
        <v>544.66</v>
      </c>
      <c r="I1161">
        <v>-7.8515945844728297</v>
      </c>
      <c r="J1161">
        <v>-6.5351400868411798</v>
      </c>
      <c r="K1161">
        <v>1369</v>
      </c>
      <c r="L1161">
        <v>1146</v>
      </c>
      <c r="M1161">
        <v>0.16289027149926399</v>
      </c>
      <c r="N1161">
        <v>-0.37620668144014802</v>
      </c>
      <c r="O1161">
        <v>0.16289027149926399</v>
      </c>
    </row>
    <row r="1162" spans="1:15" x14ac:dyDescent="0.45">
      <c r="A1162">
        <v>2016</v>
      </c>
      <c r="B1162" t="s">
        <v>96</v>
      </c>
      <c r="C1162" t="str">
        <f>_xlfn.CONCAT(B1162,A1162)</f>
        <v>Penn State2016</v>
      </c>
      <c r="D1162">
        <v>237.79</v>
      </c>
      <c r="E1162">
        <v>17.487974617122799</v>
      </c>
      <c r="F1162">
        <v>0</v>
      </c>
      <c r="G1162">
        <v>184.9</v>
      </c>
      <c r="H1162">
        <v>732.36</v>
      </c>
      <c r="I1162">
        <v>3.1557059448749398</v>
      </c>
      <c r="J1162">
        <v>5.6365583249005198</v>
      </c>
      <c r="K1162">
        <v>1869</v>
      </c>
      <c r="L1162">
        <v>1585</v>
      </c>
      <c r="M1162">
        <v>1.0863479456892999</v>
      </c>
      <c r="N1162">
        <v>-0.37620668144014802</v>
      </c>
      <c r="O1162">
        <v>1.0863479456892999</v>
      </c>
    </row>
    <row r="1163" spans="1:15" x14ac:dyDescent="0.45">
      <c r="A1163">
        <v>2016</v>
      </c>
      <c r="B1163" t="s">
        <v>97</v>
      </c>
      <c r="C1163" t="str">
        <f>_xlfn.CONCAT(B1163,A1163)</f>
        <v>Pittsburgh2016</v>
      </c>
      <c r="D1163">
        <v>209.23</v>
      </c>
      <c r="E1163">
        <v>10.5944254801065</v>
      </c>
      <c r="F1163">
        <v>0</v>
      </c>
      <c r="G1163">
        <v>242.9</v>
      </c>
      <c r="H1163">
        <v>611.17999999999995</v>
      </c>
      <c r="I1163">
        <v>6.4807258687751403</v>
      </c>
      <c r="K1163">
        <v>1674</v>
      </c>
      <c r="L1163">
        <v>1576</v>
      </c>
      <c r="M1163">
        <v>0.70200007080053195</v>
      </c>
      <c r="N1163">
        <v>-0.37620668144014802</v>
      </c>
      <c r="O1163">
        <v>0.70200007080053195</v>
      </c>
    </row>
    <row r="1164" spans="1:15" x14ac:dyDescent="0.45">
      <c r="A1164">
        <v>2016</v>
      </c>
      <c r="B1164" t="s">
        <v>98</v>
      </c>
      <c r="C1164" t="str">
        <f>_xlfn.CONCAT(B1164,A1164)</f>
        <v>Purdue2016</v>
      </c>
      <c r="D1164">
        <v>145.09</v>
      </c>
      <c r="E1164">
        <v>-12.6826430411991</v>
      </c>
      <c r="F1164">
        <v>0</v>
      </c>
      <c r="G1164">
        <v>189.1</v>
      </c>
      <c r="H1164">
        <v>534.26</v>
      </c>
      <c r="I1164">
        <v>-6.7263790535649299</v>
      </c>
      <c r="J1164">
        <v>-3.51263779667714</v>
      </c>
      <c r="K1164">
        <v>1162</v>
      </c>
      <c r="L1164">
        <v>1218</v>
      </c>
      <c r="M1164">
        <v>-0.16116774066185699</v>
      </c>
      <c r="N1164">
        <v>-0.37620668144014802</v>
      </c>
      <c r="O1164">
        <v>-0.16116774066185699</v>
      </c>
    </row>
    <row r="1165" spans="1:15" x14ac:dyDescent="0.45">
      <c r="A1165">
        <v>2016</v>
      </c>
      <c r="B1165" t="s">
        <v>99</v>
      </c>
      <c r="C1165" t="str">
        <f>_xlfn.CONCAT(B1165,A1165)</f>
        <v>Rice2016</v>
      </c>
      <c r="D1165">
        <v>93.86</v>
      </c>
      <c r="E1165">
        <v>-20.6010344688383</v>
      </c>
      <c r="F1165">
        <v>0</v>
      </c>
      <c r="G1165">
        <v>137.4</v>
      </c>
      <c r="H1165">
        <v>399.58</v>
      </c>
      <c r="I1165">
        <v>-13.160486935154299</v>
      </c>
      <c r="J1165">
        <v>-11.4364951519721</v>
      </c>
      <c r="K1165">
        <v>1109</v>
      </c>
      <c r="L1165">
        <v>1131</v>
      </c>
      <c r="M1165">
        <v>-0.850598470022914</v>
      </c>
      <c r="N1165">
        <v>-0.37620668144014802</v>
      </c>
      <c r="O1165">
        <v>-0.850598470022914</v>
      </c>
    </row>
    <row r="1166" spans="1:15" x14ac:dyDescent="0.45">
      <c r="A1166">
        <v>2016</v>
      </c>
      <c r="B1166" t="s">
        <v>100</v>
      </c>
      <c r="C1166" t="str">
        <f>_xlfn.CONCAT(B1166,A1166)</f>
        <v>Rutgers2016</v>
      </c>
      <c r="D1166">
        <v>163.80000000000001</v>
      </c>
      <c r="E1166">
        <v>-10.943587006571001</v>
      </c>
      <c r="F1166">
        <v>0</v>
      </c>
      <c r="G1166">
        <v>244.5</v>
      </c>
      <c r="H1166">
        <v>602.35</v>
      </c>
      <c r="I1166">
        <v>-5.7282099546303202</v>
      </c>
      <c r="J1166">
        <v>-4.00277330319022</v>
      </c>
      <c r="K1166">
        <v>1004</v>
      </c>
      <c r="L1166">
        <v>1308</v>
      </c>
      <c r="M1166">
        <v>9.0623181577951198E-2</v>
      </c>
      <c r="N1166">
        <v>-0.37620668144014802</v>
      </c>
      <c r="O1166">
        <v>9.0623181577951198E-2</v>
      </c>
    </row>
    <row r="1167" spans="1:15" x14ac:dyDescent="0.45">
      <c r="A1167">
        <v>2016</v>
      </c>
      <c r="B1167" t="s">
        <v>162</v>
      </c>
      <c r="C1167" t="str">
        <f>_xlfn.CONCAT(B1167,A1167)</f>
        <v>Sam Houston State2016</v>
      </c>
      <c r="D1167">
        <v>69.3</v>
      </c>
      <c r="F1167">
        <v>0</v>
      </c>
      <c r="M1167">
        <v>-1.18111611033343</v>
      </c>
      <c r="N1167">
        <v>-0.37620668144014802</v>
      </c>
      <c r="O1167">
        <v>-1.18111611033343</v>
      </c>
    </row>
    <row r="1168" spans="1:15" x14ac:dyDescent="0.45">
      <c r="A1168">
        <v>2016</v>
      </c>
      <c r="B1168" t="s">
        <v>101</v>
      </c>
      <c r="C1168" t="str">
        <f>_xlfn.CONCAT(B1168,A1168)</f>
        <v>San Diego State2016</v>
      </c>
      <c r="D1168">
        <v>141.93</v>
      </c>
      <c r="E1168">
        <v>5.3717514465186396</v>
      </c>
      <c r="F1168">
        <v>0</v>
      </c>
      <c r="G1168">
        <v>198.7</v>
      </c>
      <c r="H1168">
        <v>494.77</v>
      </c>
      <c r="I1168">
        <v>4.50289058324518</v>
      </c>
      <c r="J1168">
        <v>5.1464228183874301</v>
      </c>
      <c r="K1168">
        <v>1756</v>
      </c>
      <c r="L1168">
        <v>1806</v>
      </c>
      <c r="M1168">
        <v>-0.20369362597868201</v>
      </c>
      <c r="N1168">
        <v>-0.37620668144014802</v>
      </c>
      <c r="O1168">
        <v>-0.20369362597868201</v>
      </c>
    </row>
    <row r="1169" spans="1:15" x14ac:dyDescent="0.45">
      <c r="A1169">
        <v>2016</v>
      </c>
      <c r="B1169" t="s">
        <v>102</v>
      </c>
      <c r="C1169" t="str">
        <f>_xlfn.CONCAT(B1169,A1169)</f>
        <v>San José State2016</v>
      </c>
      <c r="D1169">
        <v>137.84</v>
      </c>
      <c r="E1169">
        <v>-17.214717640164402</v>
      </c>
      <c r="F1169">
        <v>0</v>
      </c>
      <c r="G1169">
        <v>257.3</v>
      </c>
      <c r="H1169">
        <v>379.6</v>
      </c>
      <c r="I1169">
        <v>-5.02679796893102</v>
      </c>
      <c r="K1169">
        <v>1150</v>
      </c>
      <c r="L1169">
        <v>1324</v>
      </c>
      <c r="M1169">
        <v>-0.25873504083495202</v>
      </c>
      <c r="N1169">
        <v>-0.37620668144014802</v>
      </c>
      <c r="O1169">
        <v>-0.25873504083495202</v>
      </c>
    </row>
    <row r="1170" spans="1:15" x14ac:dyDescent="0.45">
      <c r="A1170">
        <v>2016</v>
      </c>
      <c r="B1170" t="s">
        <v>103</v>
      </c>
      <c r="C1170" t="str">
        <f>_xlfn.CONCAT(B1170,A1170)</f>
        <v>SMU2016</v>
      </c>
      <c r="D1170">
        <v>152.27000000000001</v>
      </c>
      <c r="E1170">
        <v>-8.3363421985424608</v>
      </c>
      <c r="F1170">
        <v>0</v>
      </c>
      <c r="G1170">
        <v>286.5</v>
      </c>
      <c r="H1170">
        <v>446.83</v>
      </c>
      <c r="I1170">
        <v>-9.5994181505630891</v>
      </c>
      <c r="J1170">
        <v>-11.599873654143099</v>
      </c>
      <c r="K1170">
        <v>1274</v>
      </c>
      <c r="L1170">
        <v>1036</v>
      </c>
      <c r="M1170">
        <v>-6.4542469593881505E-2</v>
      </c>
      <c r="N1170">
        <v>-0.37620668144014802</v>
      </c>
      <c r="O1170">
        <v>-6.4542469593881505E-2</v>
      </c>
    </row>
    <row r="1171" spans="1:15" x14ac:dyDescent="0.45">
      <c r="A1171">
        <v>2016</v>
      </c>
      <c r="B1171" t="s">
        <v>104</v>
      </c>
      <c r="C1171" t="str">
        <f>_xlfn.CONCAT(B1171,A1171)</f>
        <v>South Alabama2016</v>
      </c>
      <c r="D1171">
        <v>134.08000000000001</v>
      </c>
      <c r="E1171">
        <v>-10.020089688373499</v>
      </c>
      <c r="F1171">
        <v>0</v>
      </c>
      <c r="G1171">
        <v>128.80000000000001</v>
      </c>
      <c r="H1171">
        <v>367.16</v>
      </c>
      <c r="I1171">
        <v>-12.8436157978793</v>
      </c>
      <c r="J1171">
        <v>-13.7237941823665</v>
      </c>
      <c r="K1171">
        <v>1245</v>
      </c>
      <c r="L1171">
        <v>1115</v>
      </c>
      <c r="M1171">
        <v>-0.30933546133851603</v>
      </c>
      <c r="N1171">
        <v>-0.37620668144014802</v>
      </c>
      <c r="O1171">
        <v>-0.30933546133851603</v>
      </c>
    </row>
    <row r="1172" spans="1:15" x14ac:dyDescent="0.45">
      <c r="A1172">
        <v>2016</v>
      </c>
      <c r="B1172" t="s">
        <v>105</v>
      </c>
      <c r="C1172" t="str">
        <f>_xlfn.CONCAT(B1172,A1172)</f>
        <v>South Carolina2016</v>
      </c>
      <c r="D1172">
        <v>216.77</v>
      </c>
      <c r="E1172">
        <v>-2.8324325831957702</v>
      </c>
      <c r="F1172">
        <v>0</v>
      </c>
      <c r="G1172">
        <v>168.4</v>
      </c>
      <c r="H1172">
        <v>725.72</v>
      </c>
      <c r="I1172">
        <v>1.0059502052962299</v>
      </c>
      <c r="J1172">
        <v>3.51263779667714</v>
      </c>
      <c r="K1172">
        <v>1428</v>
      </c>
      <c r="L1172">
        <v>1579</v>
      </c>
      <c r="M1172">
        <v>0.80347006298055101</v>
      </c>
      <c r="N1172">
        <v>-0.37620668144014802</v>
      </c>
      <c r="O1172">
        <v>0.80347006298055101</v>
      </c>
    </row>
    <row r="1173" spans="1:15" x14ac:dyDescent="0.45">
      <c r="A1173">
        <v>2016</v>
      </c>
      <c r="B1173" t="s">
        <v>106</v>
      </c>
      <c r="C1173" t="str">
        <f>_xlfn.CONCAT(B1173,A1173)</f>
        <v>Southern Mississippi2016</v>
      </c>
      <c r="D1173">
        <v>126.05</v>
      </c>
      <c r="E1173">
        <v>-8.7782662778183091</v>
      </c>
      <c r="F1173">
        <v>0</v>
      </c>
      <c r="G1173">
        <v>350.5</v>
      </c>
      <c r="H1173">
        <v>470.84</v>
      </c>
      <c r="I1173">
        <v>1.3231046613708699</v>
      </c>
      <c r="K1173">
        <v>1401</v>
      </c>
      <c r="L1173">
        <v>1686</v>
      </c>
      <c r="M1173">
        <v>-0.417399657254372</v>
      </c>
      <c r="N1173">
        <v>-0.37620668144014802</v>
      </c>
      <c r="O1173">
        <v>-0.417399657254372</v>
      </c>
    </row>
    <row r="1174" spans="1:15" x14ac:dyDescent="0.45">
      <c r="A1174">
        <v>2016</v>
      </c>
      <c r="B1174" t="s">
        <v>107</v>
      </c>
      <c r="C1174" t="str">
        <f>_xlfn.CONCAT(B1174,A1174)</f>
        <v>South Florida2016</v>
      </c>
      <c r="D1174">
        <v>161.21</v>
      </c>
      <c r="E1174">
        <v>7.2072731379787296</v>
      </c>
      <c r="F1174">
        <v>0</v>
      </c>
      <c r="G1174">
        <v>332.9</v>
      </c>
      <c r="H1174">
        <v>529.65</v>
      </c>
      <c r="I1174">
        <v>6.1126121886281499</v>
      </c>
      <c r="K1174">
        <v>1691</v>
      </c>
      <c r="L1174">
        <v>1693</v>
      </c>
      <c r="M1174">
        <v>5.5768104688528199E-2</v>
      </c>
      <c r="N1174">
        <v>-0.37620668144014802</v>
      </c>
      <c r="O1174">
        <v>5.5768104688528199E-2</v>
      </c>
    </row>
    <row r="1175" spans="1:15" x14ac:dyDescent="0.45">
      <c r="A1175">
        <v>2016</v>
      </c>
      <c r="B1175" t="s">
        <v>108</v>
      </c>
      <c r="C1175" t="str">
        <f>_xlfn.CONCAT(B1175,A1175)</f>
        <v>Stanford2016</v>
      </c>
      <c r="D1175">
        <v>245.82</v>
      </c>
      <c r="E1175">
        <v>12.6886624356549</v>
      </c>
      <c r="F1175">
        <v>0</v>
      </c>
      <c r="G1175">
        <v>207.9</v>
      </c>
      <c r="H1175">
        <v>765.98</v>
      </c>
      <c r="I1175">
        <v>15.0280104836816</v>
      </c>
      <c r="J1175">
        <v>17.4814997323002</v>
      </c>
      <c r="K1175">
        <v>1750</v>
      </c>
      <c r="L1175">
        <v>2014</v>
      </c>
      <c r="M1175">
        <v>1.1944121416051601</v>
      </c>
      <c r="N1175">
        <v>-0.37620668144014802</v>
      </c>
      <c r="O1175">
        <v>1.1944121416051601</v>
      </c>
    </row>
    <row r="1176" spans="1:15" x14ac:dyDescent="0.45">
      <c r="A1176">
        <v>2016</v>
      </c>
      <c r="B1176" t="s">
        <v>109</v>
      </c>
      <c r="C1176" t="str">
        <f>_xlfn.CONCAT(B1176,A1176)</f>
        <v>Syracuse2016</v>
      </c>
      <c r="D1176">
        <v>165.15</v>
      </c>
      <c r="E1176">
        <v>-6.88623754801191</v>
      </c>
      <c r="F1176">
        <v>0</v>
      </c>
      <c r="G1176">
        <v>191.5</v>
      </c>
      <c r="H1176">
        <v>508.8</v>
      </c>
      <c r="I1176">
        <v>-0.68921823033898</v>
      </c>
      <c r="J1176">
        <v>8.1689251085514794E-2</v>
      </c>
      <c r="K1176">
        <v>1278</v>
      </c>
      <c r="L1176">
        <v>1371</v>
      </c>
      <c r="M1176">
        <v>0.10879088574811401</v>
      </c>
      <c r="N1176">
        <v>-0.37620668144014802</v>
      </c>
      <c r="O1176">
        <v>0.10879088574811401</v>
      </c>
    </row>
    <row r="1177" spans="1:15" x14ac:dyDescent="0.45">
      <c r="A1177">
        <v>2016</v>
      </c>
      <c r="B1177" t="s">
        <v>110</v>
      </c>
      <c r="C1177" t="str">
        <f>_xlfn.CONCAT(B1177,A1177)</f>
        <v>TCU2016</v>
      </c>
      <c r="D1177">
        <v>235.79</v>
      </c>
      <c r="E1177">
        <v>4.2841290013794699</v>
      </c>
      <c r="F1177">
        <v>0</v>
      </c>
      <c r="G1177">
        <v>151</v>
      </c>
      <c r="H1177">
        <v>630.38</v>
      </c>
      <c r="I1177">
        <v>10.7615937657588</v>
      </c>
      <c r="J1177">
        <v>16.746296472530499</v>
      </c>
      <c r="K1177">
        <v>1703</v>
      </c>
      <c r="L1177">
        <v>1947</v>
      </c>
      <c r="M1177">
        <v>1.0594328284001699</v>
      </c>
      <c r="N1177">
        <v>-0.37620668144014802</v>
      </c>
      <c r="O1177">
        <v>1.0594328284001699</v>
      </c>
    </row>
    <row r="1178" spans="1:15" x14ac:dyDescent="0.45">
      <c r="A1178">
        <v>2016</v>
      </c>
      <c r="B1178" t="s">
        <v>111</v>
      </c>
      <c r="C1178" t="str">
        <f>_xlfn.CONCAT(B1178,A1178)</f>
        <v>Temple2016</v>
      </c>
      <c r="D1178">
        <v>167.55</v>
      </c>
      <c r="E1178">
        <v>7.7958676261198496</v>
      </c>
      <c r="F1178">
        <v>0</v>
      </c>
      <c r="G1178">
        <v>209.2</v>
      </c>
      <c r="H1178">
        <v>405.92</v>
      </c>
      <c r="I1178">
        <v>5.38278720954757</v>
      </c>
      <c r="J1178">
        <v>5.2281120694729504</v>
      </c>
      <c r="K1178">
        <v>1739</v>
      </c>
      <c r="L1178">
        <v>1635</v>
      </c>
      <c r="M1178">
        <v>0.14108902649506899</v>
      </c>
      <c r="N1178">
        <v>-0.37620668144014802</v>
      </c>
      <c r="O1178">
        <v>0.14108902649506899</v>
      </c>
    </row>
    <row r="1179" spans="1:15" x14ac:dyDescent="0.45">
      <c r="A1179">
        <v>2016</v>
      </c>
      <c r="B1179" t="s">
        <v>112</v>
      </c>
      <c r="C1179" t="str">
        <f>_xlfn.CONCAT(B1179,A1179)</f>
        <v>Tennessee2016</v>
      </c>
      <c r="D1179">
        <v>253.94</v>
      </c>
      <c r="E1179">
        <v>10.442710032698299</v>
      </c>
      <c r="F1179">
        <v>0</v>
      </c>
      <c r="G1179">
        <v>329.6</v>
      </c>
      <c r="H1179">
        <v>810.53</v>
      </c>
      <c r="I1179">
        <v>12.924618463268301</v>
      </c>
      <c r="J1179">
        <v>16.746296472530499</v>
      </c>
      <c r="K1179">
        <v>1729</v>
      </c>
      <c r="L1179">
        <v>1860</v>
      </c>
      <c r="M1179">
        <v>1.3036875177990299</v>
      </c>
      <c r="N1179">
        <v>-0.37620668144014802</v>
      </c>
      <c r="O1179">
        <v>1.3036875177990299</v>
      </c>
    </row>
    <row r="1180" spans="1:15" x14ac:dyDescent="0.45">
      <c r="A1180">
        <v>2016</v>
      </c>
      <c r="B1180" t="s">
        <v>113</v>
      </c>
      <c r="C1180" t="str">
        <f>_xlfn.CONCAT(B1180,A1180)</f>
        <v>Texas2016</v>
      </c>
      <c r="D1180">
        <v>280.66000000000003</v>
      </c>
      <c r="E1180">
        <v>2.5976962597519599</v>
      </c>
      <c r="F1180">
        <v>0</v>
      </c>
      <c r="G1180">
        <v>188.6</v>
      </c>
      <c r="H1180">
        <v>821.26</v>
      </c>
      <c r="I1180">
        <v>1.7031305865325399</v>
      </c>
      <c r="J1180">
        <v>5.4731798227294899</v>
      </c>
      <c r="K1180">
        <v>1560</v>
      </c>
      <c r="L1180">
        <v>1532</v>
      </c>
      <c r="M1180">
        <v>1.6632734847818</v>
      </c>
      <c r="N1180">
        <v>-0.37620668144014802</v>
      </c>
      <c r="O1180">
        <v>1.6632734847818</v>
      </c>
    </row>
    <row r="1181" spans="1:15" x14ac:dyDescent="0.45">
      <c r="A1181">
        <v>2016</v>
      </c>
      <c r="B1181" t="s">
        <v>114</v>
      </c>
      <c r="C1181" t="str">
        <f>_xlfn.CONCAT(B1181,A1181)</f>
        <v>Texas A&amp;M2016</v>
      </c>
      <c r="D1181">
        <v>238.94</v>
      </c>
      <c r="E1181">
        <v>11.467875720545701</v>
      </c>
      <c r="F1181">
        <v>0</v>
      </c>
      <c r="G1181">
        <v>178.7</v>
      </c>
      <c r="H1181">
        <v>830.34</v>
      </c>
      <c r="I1181">
        <v>8.2333310630695404</v>
      </c>
      <c r="J1181">
        <v>11.9266306584852</v>
      </c>
      <c r="K1181">
        <v>1727</v>
      </c>
      <c r="L1181">
        <v>1674</v>
      </c>
      <c r="M1181">
        <v>1.10182413813055</v>
      </c>
      <c r="N1181">
        <v>-0.37620668144014802</v>
      </c>
      <c r="O1181">
        <v>1.10182413813055</v>
      </c>
    </row>
    <row r="1182" spans="1:15" x14ac:dyDescent="0.45">
      <c r="A1182">
        <v>2016</v>
      </c>
      <c r="B1182" t="s">
        <v>115</v>
      </c>
      <c r="C1182" t="str">
        <f>_xlfn.CONCAT(B1182,A1182)</f>
        <v>Texas State2016</v>
      </c>
      <c r="D1182">
        <v>111.71</v>
      </c>
      <c r="E1182">
        <v>-29.231838130381501</v>
      </c>
      <c r="F1182">
        <v>0</v>
      </c>
      <c r="G1182">
        <v>88.3</v>
      </c>
      <c r="H1182">
        <v>360.49</v>
      </c>
      <c r="I1182">
        <v>-16.637115038274999</v>
      </c>
      <c r="J1182">
        <v>-12.335076913912699</v>
      </c>
      <c r="K1182">
        <v>801</v>
      </c>
      <c r="L1182">
        <v>1017</v>
      </c>
      <c r="M1182">
        <v>-0.610381048217432</v>
      </c>
      <c r="N1182">
        <v>-0.37620668144014802</v>
      </c>
      <c r="O1182">
        <v>-0.610381048217432</v>
      </c>
    </row>
    <row r="1183" spans="1:15" x14ac:dyDescent="0.45">
      <c r="A1183">
        <v>2016</v>
      </c>
      <c r="B1183" t="s">
        <v>116</v>
      </c>
      <c r="C1183" t="str">
        <f>_xlfn.CONCAT(B1183,A1183)</f>
        <v>Texas Tech2016</v>
      </c>
      <c r="D1183">
        <v>184.64</v>
      </c>
      <c r="E1183">
        <v>1.0043779652951299</v>
      </c>
      <c r="F1183">
        <v>0</v>
      </c>
      <c r="G1183">
        <v>450.2</v>
      </c>
      <c r="H1183">
        <v>641.07000000000005</v>
      </c>
      <c r="I1183">
        <v>3.80449841232506</v>
      </c>
      <c r="J1183">
        <v>7.1886540955253002</v>
      </c>
      <c r="K1183">
        <v>1416</v>
      </c>
      <c r="L1183">
        <v>1523</v>
      </c>
      <c r="M1183">
        <v>0.37107870373068202</v>
      </c>
      <c r="N1183">
        <v>-0.37620668144014802</v>
      </c>
      <c r="O1183">
        <v>0.37107870373068202</v>
      </c>
    </row>
    <row r="1184" spans="1:15" x14ac:dyDescent="0.45">
      <c r="A1184">
        <v>2016</v>
      </c>
      <c r="B1184" t="s">
        <v>117</v>
      </c>
      <c r="C1184" t="str">
        <f>_xlfn.CONCAT(B1184,A1184)</f>
        <v>Toledo2016</v>
      </c>
      <c r="D1184">
        <v>132.91999999999999</v>
      </c>
      <c r="E1184">
        <v>4.9899369378104099</v>
      </c>
      <c r="F1184">
        <v>0</v>
      </c>
      <c r="G1184">
        <v>218.5</v>
      </c>
      <c r="H1184">
        <v>429.03</v>
      </c>
      <c r="I1184">
        <v>7.4624925968393896</v>
      </c>
      <c r="J1184">
        <v>7.0252755933542703</v>
      </c>
      <c r="K1184">
        <v>1660</v>
      </c>
      <c r="L1184">
        <v>1730</v>
      </c>
      <c r="M1184">
        <v>-0.32494622936621198</v>
      </c>
      <c r="N1184">
        <v>-0.37620668144014802</v>
      </c>
      <c r="O1184">
        <v>-0.32494622936621198</v>
      </c>
    </row>
    <row r="1185" spans="1:15" x14ac:dyDescent="0.45">
      <c r="A1185">
        <v>2016</v>
      </c>
      <c r="B1185" t="s">
        <v>118</v>
      </c>
      <c r="C1185" t="str">
        <f>_xlfn.CONCAT(B1185,A1185)</f>
        <v>Troy2016</v>
      </c>
      <c r="D1185">
        <v>127.73</v>
      </c>
      <c r="E1185">
        <v>1.5602852672843399</v>
      </c>
      <c r="F1185">
        <v>0</v>
      </c>
      <c r="G1185">
        <v>167.9</v>
      </c>
      <c r="H1185">
        <v>335.43</v>
      </c>
      <c r="I1185">
        <v>-7.2557127545588704</v>
      </c>
      <c r="J1185">
        <v>-6.4534508357556701</v>
      </c>
      <c r="K1185">
        <v>1461</v>
      </c>
      <c r="L1185">
        <v>1311</v>
      </c>
      <c r="M1185">
        <v>-0.39479095873150299</v>
      </c>
      <c r="N1185">
        <v>-0.37620668144014802</v>
      </c>
      <c r="O1185">
        <v>-0.39479095873150299</v>
      </c>
    </row>
    <row r="1186" spans="1:15" x14ac:dyDescent="0.45">
      <c r="A1186">
        <v>2016</v>
      </c>
      <c r="B1186" t="s">
        <v>119</v>
      </c>
      <c r="C1186" t="str">
        <f>_xlfn.CONCAT(B1186,A1186)</f>
        <v>Tulane2016</v>
      </c>
      <c r="D1186">
        <v>127.78</v>
      </c>
      <c r="E1186">
        <v>-10.3280185906873</v>
      </c>
      <c r="F1186">
        <v>0</v>
      </c>
      <c r="G1186">
        <v>110.4</v>
      </c>
      <c r="H1186">
        <v>408.22</v>
      </c>
      <c r="I1186">
        <v>-13.773372737618001</v>
      </c>
      <c r="J1186">
        <v>-13.0702801736824</v>
      </c>
      <c r="K1186">
        <v>1222</v>
      </c>
      <c r="L1186">
        <v>1058</v>
      </c>
      <c r="M1186">
        <v>-0.39411808079927502</v>
      </c>
      <c r="N1186">
        <v>-0.37620668144014802</v>
      </c>
      <c r="O1186">
        <v>-0.39411808079927502</v>
      </c>
    </row>
    <row r="1187" spans="1:15" x14ac:dyDescent="0.45">
      <c r="A1187">
        <v>2016</v>
      </c>
      <c r="B1187" t="s">
        <v>120</v>
      </c>
      <c r="C1187" t="str">
        <f>_xlfn.CONCAT(B1187,A1187)</f>
        <v>Tulsa2016</v>
      </c>
      <c r="D1187">
        <v>128.52000000000001</v>
      </c>
      <c r="E1187">
        <v>5.8790434944191601</v>
      </c>
      <c r="F1187">
        <v>0</v>
      </c>
      <c r="G1187">
        <v>331.2</v>
      </c>
      <c r="H1187">
        <v>404.03</v>
      </c>
      <c r="I1187">
        <v>-3.88506117956398</v>
      </c>
      <c r="J1187">
        <v>-4.3295303075322797</v>
      </c>
      <c r="K1187">
        <v>1748</v>
      </c>
      <c r="L1187">
        <v>1332</v>
      </c>
      <c r="M1187">
        <v>-0.384159487402297</v>
      </c>
      <c r="N1187">
        <v>-0.37620668144014802</v>
      </c>
      <c r="O1187">
        <v>-0.384159487402297</v>
      </c>
    </row>
    <row r="1188" spans="1:15" x14ac:dyDescent="0.45">
      <c r="A1188">
        <v>2016</v>
      </c>
      <c r="B1188" t="s">
        <v>121</v>
      </c>
      <c r="C1188" t="str">
        <f>_xlfn.CONCAT(B1188,A1188)</f>
        <v>UAB2016</v>
      </c>
      <c r="D1188">
        <v>158.61000000000001</v>
      </c>
      <c r="F1188">
        <v>0</v>
      </c>
      <c r="H1188">
        <v>236.34</v>
      </c>
      <c r="M1188">
        <v>2.0778452212659601E-2</v>
      </c>
      <c r="N1188">
        <v>-0.37620668144014802</v>
      </c>
      <c r="O1188">
        <v>2.0778452212659601E-2</v>
      </c>
    </row>
    <row r="1189" spans="1:15" x14ac:dyDescent="0.45">
      <c r="A1189">
        <v>2016</v>
      </c>
      <c r="B1189" t="s">
        <v>122</v>
      </c>
      <c r="C1189" t="str">
        <f>_xlfn.CONCAT(B1189,A1189)</f>
        <v>UCF2016</v>
      </c>
      <c r="D1189">
        <v>162.22</v>
      </c>
      <c r="E1189">
        <v>-1.1597834122317601</v>
      </c>
      <c r="F1189">
        <v>0</v>
      </c>
      <c r="G1189">
        <v>104.3</v>
      </c>
      <c r="H1189">
        <v>484.54</v>
      </c>
      <c r="I1189">
        <v>-15.319311089616599</v>
      </c>
      <c r="J1189">
        <v>-15.520957706247801</v>
      </c>
      <c r="K1189">
        <v>1419</v>
      </c>
      <c r="L1189">
        <v>1033</v>
      </c>
      <c r="M1189">
        <v>6.9360238919538506E-2</v>
      </c>
      <c r="N1189">
        <v>-0.37620668144014802</v>
      </c>
      <c r="O1189">
        <v>6.9360238919538506E-2</v>
      </c>
    </row>
    <row r="1190" spans="1:15" x14ac:dyDescent="0.45">
      <c r="A1190">
        <v>2016</v>
      </c>
      <c r="B1190" t="s">
        <v>123</v>
      </c>
      <c r="C1190" t="str">
        <f>_xlfn.CONCAT(B1190,A1190)</f>
        <v>UCLA2016</v>
      </c>
      <c r="D1190">
        <v>259.06</v>
      </c>
      <c r="E1190">
        <v>3.4202514556552099</v>
      </c>
      <c r="F1190">
        <v>0</v>
      </c>
      <c r="G1190">
        <v>272.5</v>
      </c>
      <c r="H1190">
        <v>793.22</v>
      </c>
      <c r="I1190">
        <v>7.2345647846632799</v>
      </c>
      <c r="J1190">
        <v>12.0083199095707</v>
      </c>
      <c r="K1190">
        <v>1532</v>
      </c>
      <c r="L1190">
        <v>1722</v>
      </c>
      <c r="M1190">
        <v>1.3725902180592</v>
      </c>
      <c r="N1190">
        <v>-0.37620668144014802</v>
      </c>
      <c r="O1190">
        <v>1.3725902180592</v>
      </c>
    </row>
    <row r="1191" spans="1:15" x14ac:dyDescent="0.45">
      <c r="A1191">
        <v>2016</v>
      </c>
      <c r="B1191" t="s">
        <v>124</v>
      </c>
      <c r="C1191" t="str">
        <f>_xlfn.CONCAT(B1191,A1191)</f>
        <v>UMass2016</v>
      </c>
      <c r="D1191">
        <v>136.04</v>
      </c>
      <c r="E1191">
        <v>-17.002615420182298</v>
      </c>
      <c r="F1191">
        <v>0</v>
      </c>
      <c r="G1191">
        <v>51.3</v>
      </c>
      <c r="H1191">
        <v>323.73</v>
      </c>
      <c r="I1191">
        <v>-10.724491535229999</v>
      </c>
      <c r="J1191">
        <v>-10.374534887860399</v>
      </c>
      <c r="K1191">
        <v>1095</v>
      </c>
      <c r="L1191">
        <v>1141</v>
      </c>
      <c r="M1191">
        <v>-0.28295864639516899</v>
      </c>
      <c r="N1191">
        <v>-0.37620668144014802</v>
      </c>
      <c r="O1191">
        <v>-0.28295864639516899</v>
      </c>
    </row>
    <row r="1192" spans="1:15" x14ac:dyDescent="0.45">
      <c r="A1192">
        <v>2016</v>
      </c>
      <c r="B1192" t="s">
        <v>125</v>
      </c>
      <c r="C1192" t="str">
        <f>_xlfn.CONCAT(B1192,A1192)</f>
        <v>UNLV2016</v>
      </c>
      <c r="D1192">
        <v>142.78</v>
      </c>
      <c r="E1192">
        <v>-15.2844267126864</v>
      </c>
      <c r="F1192">
        <v>0</v>
      </c>
      <c r="G1192">
        <v>150.5</v>
      </c>
      <c r="H1192">
        <v>332.69</v>
      </c>
      <c r="I1192">
        <v>-10.959597171377901</v>
      </c>
      <c r="J1192">
        <v>-9.5576423770052301</v>
      </c>
      <c r="K1192">
        <v>1121</v>
      </c>
      <c r="L1192">
        <v>1158</v>
      </c>
      <c r="M1192">
        <v>-0.19225470113080201</v>
      </c>
      <c r="N1192">
        <v>-0.37620668144014802</v>
      </c>
      <c r="O1192">
        <v>-0.19225470113080201</v>
      </c>
    </row>
    <row r="1193" spans="1:15" x14ac:dyDescent="0.45">
      <c r="A1193">
        <v>2016</v>
      </c>
      <c r="B1193" t="s">
        <v>126</v>
      </c>
      <c r="C1193" t="str">
        <f>_xlfn.CONCAT(B1193,A1193)</f>
        <v>USC2016</v>
      </c>
      <c r="D1193">
        <v>273.70999999999998</v>
      </c>
      <c r="E1193">
        <v>19.3643817199526</v>
      </c>
      <c r="F1193">
        <v>0</v>
      </c>
      <c r="G1193">
        <v>328.6</v>
      </c>
      <c r="H1193">
        <v>926.71</v>
      </c>
      <c r="I1193">
        <v>9.9218080228345507</v>
      </c>
      <c r="J1193">
        <v>15.357579204076799</v>
      </c>
      <c r="K1193">
        <v>1948</v>
      </c>
      <c r="L1193">
        <v>1794</v>
      </c>
      <c r="M1193">
        <v>1.5697434522020699</v>
      </c>
      <c r="N1193">
        <v>-0.37620668144014802</v>
      </c>
      <c r="O1193">
        <v>1.5697434522020699</v>
      </c>
    </row>
    <row r="1194" spans="1:15" x14ac:dyDescent="0.45">
      <c r="A1194">
        <v>2016</v>
      </c>
      <c r="B1194" t="s">
        <v>127</v>
      </c>
      <c r="C1194" t="str">
        <f>_xlfn.CONCAT(B1194,A1194)</f>
        <v>Utah2016</v>
      </c>
      <c r="D1194">
        <v>200.66</v>
      </c>
      <c r="E1194">
        <v>9.21966229726325</v>
      </c>
      <c r="F1194">
        <v>0</v>
      </c>
      <c r="G1194">
        <v>102.7</v>
      </c>
      <c r="H1194">
        <v>574.41</v>
      </c>
      <c r="I1194">
        <v>8.61182181207535</v>
      </c>
      <c r="J1194">
        <v>10.946359645458999</v>
      </c>
      <c r="K1194">
        <v>1704</v>
      </c>
      <c r="L1194">
        <v>1764</v>
      </c>
      <c r="M1194">
        <v>0.58666879321661103</v>
      </c>
      <c r="N1194">
        <v>-0.37620668144014802</v>
      </c>
      <c r="O1194">
        <v>0.58666879321661103</v>
      </c>
    </row>
    <row r="1195" spans="1:15" x14ac:dyDescent="0.45">
      <c r="A1195">
        <v>2016</v>
      </c>
      <c r="B1195" t="s">
        <v>128</v>
      </c>
      <c r="C1195" t="str">
        <f>_xlfn.CONCAT(B1195,A1195)</f>
        <v>Utah State2016</v>
      </c>
      <c r="D1195">
        <v>130.65</v>
      </c>
      <c r="E1195">
        <v>-9.2972620065844893</v>
      </c>
      <c r="F1195">
        <v>0</v>
      </c>
      <c r="G1195">
        <v>181.9</v>
      </c>
      <c r="H1195">
        <v>331.44</v>
      </c>
      <c r="I1195">
        <v>-0.128734485460681</v>
      </c>
      <c r="J1195">
        <v>1.0619602641116901</v>
      </c>
      <c r="K1195">
        <v>1329</v>
      </c>
      <c r="L1195">
        <v>1547</v>
      </c>
      <c r="M1195">
        <v>-0.35549488748937402</v>
      </c>
      <c r="N1195">
        <v>-0.37620668144014802</v>
      </c>
      <c r="O1195">
        <v>-0.35549488748937402</v>
      </c>
    </row>
    <row r="1196" spans="1:15" x14ac:dyDescent="0.45">
      <c r="A1196">
        <v>2016</v>
      </c>
      <c r="B1196" t="s">
        <v>129</v>
      </c>
      <c r="C1196" t="str">
        <f>_xlfn.CONCAT(B1196,A1196)</f>
        <v>UTEP2016</v>
      </c>
      <c r="D1196">
        <v>99.39</v>
      </c>
      <c r="E1196">
        <v>-21.2956131028673</v>
      </c>
      <c r="F1196">
        <v>0</v>
      </c>
      <c r="G1196">
        <v>147</v>
      </c>
      <c r="H1196">
        <v>256.12</v>
      </c>
      <c r="I1196">
        <v>-16.3814135177007</v>
      </c>
      <c r="J1196">
        <v>-14.867443697563701</v>
      </c>
      <c r="K1196">
        <v>1092</v>
      </c>
      <c r="L1196">
        <v>1071</v>
      </c>
      <c r="M1196">
        <v>-0.77617817071847095</v>
      </c>
      <c r="N1196">
        <v>-0.37620668144014802</v>
      </c>
      <c r="O1196">
        <v>-0.77617817071847095</v>
      </c>
    </row>
    <row r="1197" spans="1:15" x14ac:dyDescent="0.45">
      <c r="A1197">
        <v>2016</v>
      </c>
      <c r="B1197" t="s">
        <v>130</v>
      </c>
      <c r="C1197" t="str">
        <f>_xlfn.CONCAT(B1197,A1197)</f>
        <v>UT San Antonio2016</v>
      </c>
      <c r="D1197">
        <v>120.32</v>
      </c>
      <c r="E1197">
        <v>-7.3472131883096399</v>
      </c>
      <c r="F1197">
        <v>0</v>
      </c>
      <c r="G1197">
        <v>157.1</v>
      </c>
      <c r="H1197">
        <v>356.37</v>
      </c>
      <c r="I1197">
        <v>-13.800824592722799</v>
      </c>
      <c r="K1197">
        <v>1377</v>
      </c>
      <c r="L1197">
        <v>1113</v>
      </c>
      <c r="M1197">
        <v>-0.49451146828772902</v>
      </c>
      <c r="N1197">
        <v>-0.37620668144014802</v>
      </c>
      <c r="O1197">
        <v>-0.49451146828772902</v>
      </c>
    </row>
    <row r="1198" spans="1:15" x14ac:dyDescent="0.45">
      <c r="A1198">
        <v>2016</v>
      </c>
      <c r="B1198" t="s">
        <v>131</v>
      </c>
      <c r="C1198" t="str">
        <f>_xlfn.CONCAT(B1198,A1198)</f>
        <v>Vanderbilt2016</v>
      </c>
      <c r="D1198">
        <v>171.54</v>
      </c>
      <c r="E1198">
        <v>2.6184920489754</v>
      </c>
      <c r="F1198">
        <v>0</v>
      </c>
      <c r="G1198">
        <v>75.8</v>
      </c>
      <c r="H1198">
        <v>609.76</v>
      </c>
      <c r="I1198">
        <v>-1.4137596518487201</v>
      </c>
      <c r="J1198">
        <v>1.22533876628272</v>
      </c>
      <c r="K1198">
        <v>1510</v>
      </c>
      <c r="L1198">
        <v>1336</v>
      </c>
      <c r="M1198">
        <v>0.19478468548688299</v>
      </c>
      <c r="N1198">
        <v>-0.37620668144014802</v>
      </c>
      <c r="O1198">
        <v>0.19478468548688299</v>
      </c>
    </row>
    <row r="1199" spans="1:15" x14ac:dyDescent="0.45">
      <c r="A1199">
        <v>2016</v>
      </c>
      <c r="B1199" t="s">
        <v>132</v>
      </c>
      <c r="C1199" t="str">
        <f>_xlfn.CONCAT(B1199,A1199)</f>
        <v>Virginia2016</v>
      </c>
      <c r="D1199">
        <v>164.95</v>
      </c>
      <c r="E1199">
        <v>-5.3580335652814899</v>
      </c>
      <c r="F1199">
        <v>0</v>
      </c>
      <c r="G1199">
        <v>243.2</v>
      </c>
      <c r="H1199">
        <v>667.05</v>
      </c>
      <c r="I1199">
        <v>0.96420544422092802</v>
      </c>
      <c r="K1199">
        <v>1350</v>
      </c>
      <c r="L1199">
        <v>1441</v>
      </c>
      <c r="M1199">
        <v>0.1060993740192</v>
      </c>
      <c r="N1199">
        <v>-0.37620668144014802</v>
      </c>
      <c r="O1199">
        <v>0.1060993740192</v>
      </c>
    </row>
    <row r="1200" spans="1:15" x14ac:dyDescent="0.45">
      <c r="A1200">
        <v>2016</v>
      </c>
      <c r="B1200" t="s">
        <v>133</v>
      </c>
      <c r="C1200" t="str">
        <f>_xlfn.CONCAT(B1200,A1200)</f>
        <v>Virginia Tech2016</v>
      </c>
      <c r="D1200">
        <v>190.06</v>
      </c>
      <c r="E1200">
        <v>14.956628450090999</v>
      </c>
      <c r="F1200">
        <v>0</v>
      </c>
      <c r="G1200">
        <v>256.7</v>
      </c>
      <c r="H1200">
        <v>658.38</v>
      </c>
      <c r="I1200">
        <v>5.00840562078817</v>
      </c>
      <c r="K1200">
        <v>1864</v>
      </c>
      <c r="L1200">
        <v>1643</v>
      </c>
      <c r="M1200">
        <v>0.44401867158422398</v>
      </c>
      <c r="N1200">
        <v>-0.37620668144014802</v>
      </c>
      <c r="O1200">
        <v>0.44401867158422398</v>
      </c>
    </row>
    <row r="1201" spans="1:15" x14ac:dyDescent="0.45">
      <c r="A1201">
        <v>2016</v>
      </c>
      <c r="B1201" t="s">
        <v>134</v>
      </c>
      <c r="C1201" t="str">
        <f>_xlfn.CONCAT(B1201,A1201)</f>
        <v>Wake Forest2016</v>
      </c>
      <c r="D1201">
        <v>169.4</v>
      </c>
      <c r="E1201">
        <v>0.22947349144982901</v>
      </c>
      <c r="F1201">
        <v>0</v>
      </c>
      <c r="G1201">
        <v>142.9</v>
      </c>
      <c r="H1201">
        <v>497.48</v>
      </c>
      <c r="I1201">
        <v>-2.58785635888042</v>
      </c>
      <c r="J1201">
        <v>-2.7774345369075002</v>
      </c>
      <c r="K1201">
        <v>1463</v>
      </c>
      <c r="L1201">
        <v>1309</v>
      </c>
      <c r="M1201">
        <v>0.16598550998751399</v>
      </c>
      <c r="N1201">
        <v>-0.37620668144014802</v>
      </c>
      <c r="O1201">
        <v>0.16598550998751399</v>
      </c>
    </row>
    <row r="1202" spans="1:15" x14ac:dyDescent="0.45">
      <c r="A1202">
        <v>2016</v>
      </c>
      <c r="B1202" t="s">
        <v>135</v>
      </c>
      <c r="C1202" t="str">
        <f>_xlfn.CONCAT(B1202,A1202)</f>
        <v>Washington2016</v>
      </c>
      <c r="D1202">
        <v>209.87</v>
      </c>
      <c r="E1202">
        <v>27.288050557971498</v>
      </c>
      <c r="F1202">
        <v>0</v>
      </c>
      <c r="G1202">
        <v>256.39999999999998</v>
      </c>
      <c r="H1202">
        <v>667.45</v>
      </c>
      <c r="I1202">
        <v>10.012679205848499</v>
      </c>
      <c r="J1202">
        <v>10.864670394373499</v>
      </c>
      <c r="K1202">
        <v>2120</v>
      </c>
      <c r="L1202">
        <v>1874</v>
      </c>
      <c r="M1202">
        <v>0.71061290833305402</v>
      </c>
      <c r="N1202">
        <v>-0.37620668144014802</v>
      </c>
      <c r="O1202">
        <v>0.71061290833305402</v>
      </c>
    </row>
    <row r="1203" spans="1:15" x14ac:dyDescent="0.45">
      <c r="A1203">
        <v>2016</v>
      </c>
      <c r="B1203" t="s">
        <v>136</v>
      </c>
      <c r="C1203" t="str">
        <f>_xlfn.CONCAT(B1203,A1203)</f>
        <v>Washington State2016</v>
      </c>
      <c r="D1203">
        <v>169.74</v>
      </c>
      <c r="E1203">
        <v>15.4777914064518</v>
      </c>
      <c r="F1203">
        <v>0</v>
      </c>
      <c r="G1203">
        <v>463.9</v>
      </c>
      <c r="H1203">
        <v>540.86</v>
      </c>
      <c r="I1203">
        <v>5.8290707026710704</v>
      </c>
      <c r="K1203">
        <v>1812</v>
      </c>
      <c r="L1203">
        <v>1574</v>
      </c>
      <c r="M1203">
        <v>0.170561079926666</v>
      </c>
      <c r="N1203">
        <v>-0.37620668144014802</v>
      </c>
      <c r="O1203">
        <v>0.170561079926666</v>
      </c>
    </row>
    <row r="1204" spans="1:15" x14ac:dyDescent="0.45">
      <c r="A1204">
        <v>2016</v>
      </c>
      <c r="B1204" t="s">
        <v>137</v>
      </c>
      <c r="C1204" t="str">
        <f>_xlfn.CONCAT(B1204,A1204)</f>
        <v>Western Kentucky2016</v>
      </c>
      <c r="D1204">
        <v>124.1</v>
      </c>
      <c r="E1204">
        <v>10.0921106819454</v>
      </c>
      <c r="F1204">
        <v>0</v>
      </c>
      <c r="G1204">
        <v>261.60000000000002</v>
      </c>
      <c r="H1204">
        <v>353.5</v>
      </c>
      <c r="I1204">
        <v>7.10489484848675</v>
      </c>
      <c r="K1204">
        <v>1975</v>
      </c>
      <c r="L1204">
        <v>1871</v>
      </c>
      <c r="M1204">
        <v>-0.44364189661127301</v>
      </c>
      <c r="N1204">
        <v>-0.37620668144014802</v>
      </c>
      <c r="O1204">
        <v>-0.44364189661127301</v>
      </c>
    </row>
    <row r="1205" spans="1:15" x14ac:dyDescent="0.45">
      <c r="A1205">
        <v>2016</v>
      </c>
      <c r="B1205" t="s">
        <v>138</v>
      </c>
      <c r="C1205" t="str">
        <f>_xlfn.CONCAT(B1205,A1205)</f>
        <v>Western Michigan2016</v>
      </c>
      <c r="D1205">
        <v>160.72</v>
      </c>
      <c r="E1205">
        <v>13.479384259941501</v>
      </c>
      <c r="F1205">
        <v>0</v>
      </c>
      <c r="G1205">
        <v>418.9</v>
      </c>
      <c r="H1205">
        <v>442.13</v>
      </c>
      <c r="I1205">
        <v>3.1427144053829599</v>
      </c>
      <c r="K1205">
        <v>1842</v>
      </c>
      <c r="L1205">
        <v>1641</v>
      </c>
      <c r="M1205">
        <v>4.91739009526913E-2</v>
      </c>
      <c r="N1205">
        <v>-0.37620668144014802</v>
      </c>
      <c r="O1205">
        <v>4.91739009526913E-2</v>
      </c>
    </row>
    <row r="1206" spans="1:15" x14ac:dyDescent="0.45">
      <c r="A1206">
        <v>2016</v>
      </c>
      <c r="B1206" t="s">
        <v>139</v>
      </c>
      <c r="C1206" t="str">
        <f>_xlfn.CONCAT(B1206,A1206)</f>
        <v>West Virginia2016</v>
      </c>
      <c r="D1206">
        <v>194.45</v>
      </c>
      <c r="E1206">
        <v>10.435801342862099</v>
      </c>
      <c r="F1206">
        <v>0</v>
      </c>
      <c r="G1206">
        <v>278.7</v>
      </c>
      <c r="H1206">
        <v>625.85</v>
      </c>
      <c r="I1206">
        <v>8.0495625066706307</v>
      </c>
      <c r="J1206">
        <v>11.763252156314101</v>
      </c>
      <c r="K1206">
        <v>1728</v>
      </c>
      <c r="L1206">
        <v>1764</v>
      </c>
      <c r="M1206">
        <v>0.50309735403386302</v>
      </c>
      <c r="N1206">
        <v>-0.37620668144014802</v>
      </c>
      <c r="O1206">
        <v>0.50309735403386302</v>
      </c>
    </row>
    <row r="1207" spans="1:15" x14ac:dyDescent="0.45">
      <c r="A1207">
        <v>2016</v>
      </c>
      <c r="B1207" t="s">
        <v>140</v>
      </c>
      <c r="C1207" t="str">
        <f>_xlfn.CONCAT(B1207,A1207)</f>
        <v>Wisconsin2016</v>
      </c>
      <c r="D1207">
        <v>202.85</v>
      </c>
      <c r="E1207">
        <v>17.930120223639001</v>
      </c>
      <c r="F1207">
        <v>0</v>
      </c>
      <c r="G1207">
        <v>93.1</v>
      </c>
      <c r="H1207">
        <v>635.77</v>
      </c>
      <c r="I1207">
        <v>7.2854789826083</v>
      </c>
      <c r="J1207">
        <v>11.3548059008866</v>
      </c>
      <c r="K1207">
        <v>1918</v>
      </c>
      <c r="L1207">
        <v>1800</v>
      </c>
      <c r="M1207">
        <v>0.61614084664820801</v>
      </c>
      <c r="N1207">
        <v>-0.37620668144014802</v>
      </c>
      <c r="O1207">
        <v>0.61614084664820801</v>
      </c>
    </row>
    <row r="1208" spans="1:15" x14ac:dyDescent="0.45">
      <c r="A1208">
        <v>2016</v>
      </c>
      <c r="B1208" t="s">
        <v>141</v>
      </c>
      <c r="C1208" t="str">
        <f>_xlfn.CONCAT(B1208,A1208)</f>
        <v>Wyoming2016</v>
      </c>
      <c r="D1208">
        <v>109.65</v>
      </c>
      <c r="E1208">
        <v>-1.90093717178037</v>
      </c>
      <c r="F1208">
        <v>0</v>
      </c>
      <c r="G1208">
        <v>198.9</v>
      </c>
      <c r="H1208">
        <v>314.72000000000003</v>
      </c>
      <c r="I1208">
        <v>-13.7831394532312</v>
      </c>
      <c r="J1208">
        <v>-13.0702801736824</v>
      </c>
      <c r="K1208">
        <v>1393</v>
      </c>
      <c r="L1208">
        <v>1120</v>
      </c>
      <c r="M1208">
        <v>-0.63810361902523505</v>
      </c>
      <c r="N1208">
        <v>-0.37620668144014802</v>
      </c>
      <c r="O1208">
        <v>-0.63810361902523505</v>
      </c>
    </row>
    <row r="1209" spans="1:15" x14ac:dyDescent="0.45">
      <c r="A1209">
        <v>2015</v>
      </c>
      <c r="B1209" t="s">
        <v>11</v>
      </c>
      <c r="C1209" t="str">
        <f>_xlfn.CONCAT(B1209,A1209)</f>
        <v>Air Force2015</v>
      </c>
      <c r="D1209">
        <v>98.02</v>
      </c>
      <c r="E1209">
        <v>0.24472641139128001</v>
      </c>
      <c r="F1209">
        <v>0</v>
      </c>
      <c r="G1209">
        <v>225</v>
      </c>
      <c r="I1209">
        <v>-0.907636408794392</v>
      </c>
      <c r="J1209">
        <v>-2.1239205282233802</v>
      </c>
      <c r="K1209">
        <v>1533</v>
      </c>
      <c r="L1209">
        <v>1432</v>
      </c>
      <c r="M1209">
        <v>-0.79461502606152501</v>
      </c>
      <c r="N1209">
        <v>-0.37620668144014802</v>
      </c>
      <c r="O1209">
        <v>-0.79461502606152501</v>
      </c>
    </row>
    <row r="1210" spans="1:15" x14ac:dyDescent="0.45">
      <c r="A1210">
        <v>2015</v>
      </c>
      <c r="B1210" t="s">
        <v>12</v>
      </c>
      <c r="C1210" t="str">
        <f>_xlfn.CONCAT(B1210,A1210)</f>
        <v>Akron2015</v>
      </c>
      <c r="D1210">
        <v>82.38</v>
      </c>
      <c r="E1210">
        <v>-5.4407312706067001</v>
      </c>
      <c r="F1210">
        <v>0</v>
      </c>
      <c r="G1210">
        <v>97.3</v>
      </c>
      <c r="I1210">
        <v>-10.229610244242799</v>
      </c>
      <c r="J1210">
        <v>-8.7407498661500806</v>
      </c>
      <c r="K1210">
        <v>1324</v>
      </c>
      <c r="L1210">
        <v>1221</v>
      </c>
      <c r="M1210">
        <v>-1.0050912432625201</v>
      </c>
      <c r="N1210">
        <v>-0.37620668144014802</v>
      </c>
      <c r="O1210">
        <v>-1.0050912432625201</v>
      </c>
    </row>
    <row r="1211" spans="1:15" x14ac:dyDescent="0.45">
      <c r="A1211">
        <v>2015</v>
      </c>
      <c r="B1211" t="s">
        <v>13</v>
      </c>
      <c r="C1211" t="str">
        <f>_xlfn.CONCAT(B1211,A1211)</f>
        <v>Alabama2015</v>
      </c>
      <c r="D1211">
        <v>311.10000000000002</v>
      </c>
      <c r="E1211">
        <v>27.265947007004701</v>
      </c>
      <c r="F1211">
        <v>0</v>
      </c>
      <c r="G1211">
        <v>138.1</v>
      </c>
      <c r="I1211">
        <v>19.367044608118999</v>
      </c>
      <c r="J1211">
        <v>21.892719290917999</v>
      </c>
      <c r="K1211">
        <v>2197</v>
      </c>
      <c r="L1211">
        <v>2130</v>
      </c>
      <c r="M1211">
        <v>2.0729215699223502</v>
      </c>
      <c r="N1211">
        <v>-0.37620668144014802</v>
      </c>
      <c r="O1211">
        <v>2.0729215699223502</v>
      </c>
    </row>
    <row r="1212" spans="1:15" x14ac:dyDescent="0.45">
      <c r="A1212">
        <v>2015</v>
      </c>
      <c r="B1212" t="s">
        <v>14</v>
      </c>
      <c r="C1212" t="str">
        <f>_xlfn.CONCAT(B1212,A1212)</f>
        <v>Appalachian State2015</v>
      </c>
      <c r="D1212">
        <v>112.03</v>
      </c>
      <c r="E1212">
        <v>2.3980728068316202</v>
      </c>
      <c r="F1212">
        <v>0</v>
      </c>
      <c r="G1212">
        <v>412.1</v>
      </c>
      <c r="I1212">
        <v>-5.9944753870834298</v>
      </c>
      <c r="K1212">
        <v>1635</v>
      </c>
      <c r="L1212">
        <v>1475</v>
      </c>
      <c r="M1212">
        <v>-0.60607462945117097</v>
      </c>
      <c r="N1212">
        <v>-0.37620668144014802</v>
      </c>
      <c r="O1212">
        <v>-0.60607462945117097</v>
      </c>
    </row>
    <row r="1213" spans="1:15" x14ac:dyDescent="0.45">
      <c r="A1213">
        <v>2015</v>
      </c>
      <c r="B1213" t="s">
        <v>15</v>
      </c>
      <c r="C1213" t="str">
        <f>_xlfn.CONCAT(B1213,A1213)</f>
        <v>Arizona2015</v>
      </c>
      <c r="D1213">
        <v>186.57</v>
      </c>
      <c r="E1213">
        <v>-9.4822586744736995E-2</v>
      </c>
      <c r="F1213">
        <v>0</v>
      </c>
      <c r="G1213">
        <v>402.4</v>
      </c>
      <c r="I1213">
        <v>7.8134235624347603</v>
      </c>
      <c r="J1213">
        <v>11.518184403057599</v>
      </c>
      <c r="K1213">
        <v>1494</v>
      </c>
      <c r="L1213">
        <v>1723</v>
      </c>
      <c r="M1213">
        <v>0.39705179191469198</v>
      </c>
      <c r="N1213">
        <v>-0.37620668144014802</v>
      </c>
      <c r="O1213">
        <v>0.39705179191469198</v>
      </c>
    </row>
    <row r="1214" spans="1:15" x14ac:dyDescent="0.45">
      <c r="A1214">
        <v>2015</v>
      </c>
      <c r="B1214" t="s">
        <v>16</v>
      </c>
      <c r="C1214" t="str">
        <f>_xlfn.CONCAT(B1214,A1214)</f>
        <v>Arizona State2015</v>
      </c>
      <c r="D1214">
        <v>232.73</v>
      </c>
      <c r="E1214">
        <v>6.9462970614913901</v>
      </c>
      <c r="F1214">
        <v>0</v>
      </c>
      <c r="G1214">
        <v>217.1</v>
      </c>
      <c r="I1214">
        <v>9.7676202319081806</v>
      </c>
      <c r="J1214">
        <v>11.599873654143099</v>
      </c>
      <c r="K1214">
        <v>1669</v>
      </c>
      <c r="L1214">
        <v>1775</v>
      </c>
      <c r="M1214">
        <v>1.01825269894781</v>
      </c>
      <c r="N1214">
        <v>-0.37620668144014802</v>
      </c>
      <c r="O1214">
        <v>1.01825269894781</v>
      </c>
    </row>
    <row r="1215" spans="1:15" x14ac:dyDescent="0.45">
      <c r="A1215">
        <v>2015</v>
      </c>
      <c r="B1215" t="s">
        <v>17</v>
      </c>
      <c r="C1215" t="str">
        <f>_xlfn.CONCAT(B1215,A1215)</f>
        <v>Arkansas2015</v>
      </c>
      <c r="D1215">
        <v>222.51</v>
      </c>
      <c r="E1215">
        <v>15.149481233146</v>
      </c>
      <c r="F1215">
        <v>0</v>
      </c>
      <c r="G1215">
        <v>342.8</v>
      </c>
      <c r="I1215">
        <v>14.9114102289266</v>
      </c>
      <c r="J1215">
        <v>14.295618939965101</v>
      </c>
      <c r="K1215">
        <v>1862</v>
      </c>
      <c r="L1215">
        <v>1862</v>
      </c>
      <c r="M1215">
        <v>0.880716449600353</v>
      </c>
      <c r="N1215">
        <v>-0.37620668144014802</v>
      </c>
      <c r="O1215">
        <v>0.880716449600353</v>
      </c>
    </row>
    <row r="1216" spans="1:15" x14ac:dyDescent="0.45">
      <c r="A1216">
        <v>2015</v>
      </c>
      <c r="B1216" t="s">
        <v>18</v>
      </c>
      <c r="C1216" t="str">
        <f>_xlfn.CONCAT(B1216,A1216)</f>
        <v>Arkansas State2015</v>
      </c>
      <c r="D1216">
        <v>131.44999999999999</v>
      </c>
      <c r="E1216">
        <v>-3.1502412890357498</v>
      </c>
      <c r="F1216">
        <v>0</v>
      </c>
      <c r="G1216">
        <v>400.5</v>
      </c>
      <c r="I1216">
        <v>-3.6104376329130101</v>
      </c>
      <c r="J1216">
        <v>-2.2056097793089</v>
      </c>
      <c r="K1216">
        <v>1515</v>
      </c>
      <c r="L1216">
        <v>1460</v>
      </c>
      <c r="M1216">
        <v>-0.344728840573722</v>
      </c>
      <c r="N1216">
        <v>-0.37620668144014802</v>
      </c>
      <c r="O1216">
        <v>-0.344728840573722</v>
      </c>
    </row>
    <row r="1217" spans="1:15" x14ac:dyDescent="0.45">
      <c r="A1217">
        <v>2015</v>
      </c>
      <c r="B1217" t="s">
        <v>19</v>
      </c>
      <c r="C1217" t="str">
        <f>_xlfn.CONCAT(B1217,A1217)</f>
        <v>Army2015</v>
      </c>
      <c r="D1217">
        <v>100.83</v>
      </c>
      <c r="E1217">
        <v>-11.5276817032575</v>
      </c>
      <c r="F1217">
        <v>0</v>
      </c>
      <c r="G1217">
        <v>56.4</v>
      </c>
      <c r="I1217">
        <v>-11.9436955510477</v>
      </c>
      <c r="J1217">
        <v>-11.518184403057599</v>
      </c>
      <c r="K1217">
        <v>1222</v>
      </c>
      <c r="L1217">
        <v>1185</v>
      </c>
      <c r="M1217">
        <v>-0.75679928627029702</v>
      </c>
      <c r="N1217">
        <v>-0.37620668144014802</v>
      </c>
      <c r="O1217">
        <v>-0.75679928627029702</v>
      </c>
    </row>
    <row r="1218" spans="1:15" x14ac:dyDescent="0.45">
      <c r="A1218">
        <v>2015</v>
      </c>
      <c r="B1218" t="s">
        <v>20</v>
      </c>
      <c r="C1218" t="str">
        <f>_xlfn.CONCAT(B1218,A1218)</f>
        <v>Auburn2015</v>
      </c>
      <c r="D1218">
        <v>278.31</v>
      </c>
      <c r="E1218">
        <v>9.1438200842756707</v>
      </c>
      <c r="F1218">
        <v>0</v>
      </c>
      <c r="G1218">
        <v>91.3</v>
      </c>
      <c r="I1218">
        <v>15.4083042569999</v>
      </c>
      <c r="J1218">
        <v>17.8899459877277</v>
      </c>
      <c r="K1218">
        <v>1734</v>
      </c>
      <c r="L1218">
        <v>1848</v>
      </c>
      <c r="M1218">
        <v>1.63164822196707</v>
      </c>
      <c r="N1218">
        <v>-0.37620668144014802</v>
      </c>
      <c r="O1218">
        <v>1.63164822196707</v>
      </c>
    </row>
    <row r="1219" spans="1:15" x14ac:dyDescent="0.45">
      <c r="A1219">
        <v>2015</v>
      </c>
      <c r="B1219" t="s">
        <v>21</v>
      </c>
      <c r="C1219" t="str">
        <f>_xlfn.CONCAT(B1219,A1219)</f>
        <v>Ball State2015</v>
      </c>
      <c r="D1219">
        <v>119.7</v>
      </c>
      <c r="E1219">
        <v>-14.870024011433101</v>
      </c>
      <c r="F1219">
        <v>0</v>
      </c>
      <c r="G1219">
        <v>157.30000000000001</v>
      </c>
      <c r="I1219">
        <v>-7.6136347209947601</v>
      </c>
      <c r="J1219">
        <v>-6.8618970911832404</v>
      </c>
      <c r="K1219">
        <v>1122</v>
      </c>
      <c r="L1219">
        <v>1415</v>
      </c>
      <c r="M1219">
        <v>-0.50285515464735897</v>
      </c>
      <c r="N1219">
        <v>-0.37620668144014802</v>
      </c>
      <c r="O1219">
        <v>-0.50285515464735897</v>
      </c>
    </row>
    <row r="1220" spans="1:15" x14ac:dyDescent="0.45">
      <c r="A1220">
        <v>2015</v>
      </c>
      <c r="B1220" t="s">
        <v>22</v>
      </c>
      <c r="C1220" t="str">
        <f>_xlfn.CONCAT(B1220,A1220)</f>
        <v>Baylor2015</v>
      </c>
      <c r="D1220">
        <v>195.88</v>
      </c>
      <c r="E1220">
        <v>17.760374871604899</v>
      </c>
      <c r="F1220">
        <v>0</v>
      </c>
      <c r="G1220">
        <v>423.8</v>
      </c>
      <c r="I1220">
        <v>15.385445598093</v>
      </c>
      <c r="J1220">
        <v>19.523731009437999</v>
      </c>
      <c r="K1220">
        <v>1991</v>
      </c>
      <c r="L1220">
        <v>2061</v>
      </c>
      <c r="M1220">
        <v>0.52234166289559103</v>
      </c>
      <c r="N1220">
        <v>-0.37620668144014802</v>
      </c>
      <c r="O1220">
        <v>0.52234166289559103</v>
      </c>
    </row>
    <row r="1221" spans="1:15" x14ac:dyDescent="0.45">
      <c r="A1221">
        <v>2015</v>
      </c>
      <c r="B1221" t="s">
        <v>23</v>
      </c>
      <c r="C1221" t="str">
        <f>_xlfn.CONCAT(B1221,A1221)</f>
        <v>Boise State2015</v>
      </c>
      <c r="D1221">
        <v>171.68</v>
      </c>
      <c r="E1221">
        <v>8.1201217906792102</v>
      </c>
      <c r="F1221">
        <v>0</v>
      </c>
      <c r="G1221">
        <v>199.1</v>
      </c>
      <c r="I1221">
        <v>7.2913163481891203</v>
      </c>
      <c r="J1221">
        <v>8.7407498661500806</v>
      </c>
      <c r="K1221">
        <v>1840</v>
      </c>
      <c r="L1221">
        <v>1824</v>
      </c>
      <c r="M1221">
        <v>0.19666874369712201</v>
      </c>
      <c r="N1221">
        <v>-0.37620668144014802</v>
      </c>
      <c r="O1221">
        <v>0.19666874369712201</v>
      </c>
    </row>
    <row r="1222" spans="1:15" x14ac:dyDescent="0.45">
      <c r="A1222">
        <v>2015</v>
      </c>
      <c r="B1222" t="s">
        <v>24</v>
      </c>
      <c r="C1222" t="str">
        <f>_xlfn.CONCAT(B1222,A1222)</f>
        <v>Boston College2015</v>
      </c>
      <c r="D1222">
        <v>169.45</v>
      </c>
      <c r="E1222">
        <v>-6.0634279092535999E-2</v>
      </c>
      <c r="F1222">
        <v>0</v>
      </c>
      <c r="G1222">
        <v>52.2</v>
      </c>
      <c r="I1222">
        <v>4.5034870895830101</v>
      </c>
      <c r="J1222">
        <v>4.9013550651308897</v>
      </c>
      <c r="K1222">
        <v>1468</v>
      </c>
      <c r="L1222">
        <v>1546</v>
      </c>
      <c r="M1222">
        <v>0.166658387919742</v>
      </c>
      <c r="N1222">
        <v>-0.37620668144014802</v>
      </c>
      <c r="O1222">
        <v>0.166658387919742</v>
      </c>
    </row>
    <row r="1223" spans="1:15" x14ac:dyDescent="0.45">
      <c r="A1223">
        <v>2015</v>
      </c>
      <c r="B1223" t="s">
        <v>25</v>
      </c>
      <c r="C1223" t="str">
        <f>_xlfn.CONCAT(B1223,A1223)</f>
        <v>Bowling Green2015</v>
      </c>
      <c r="D1223">
        <v>119.83</v>
      </c>
      <c r="E1223">
        <v>8.5118223422901202</v>
      </c>
      <c r="F1223">
        <v>0</v>
      </c>
      <c r="G1223">
        <v>275.7</v>
      </c>
      <c r="I1223">
        <v>-9.8001572127245904</v>
      </c>
      <c r="J1223">
        <v>-7.6787896020383899</v>
      </c>
      <c r="K1223">
        <v>1661</v>
      </c>
      <c r="L1223">
        <v>1319</v>
      </c>
      <c r="M1223">
        <v>-0.50110567202356504</v>
      </c>
      <c r="N1223">
        <v>-0.37620668144014802</v>
      </c>
      <c r="O1223">
        <v>-0.50110567202356504</v>
      </c>
    </row>
    <row r="1224" spans="1:15" x14ac:dyDescent="0.45">
      <c r="A1224">
        <v>2015</v>
      </c>
      <c r="B1224" t="s">
        <v>26</v>
      </c>
      <c r="C1224" t="str">
        <f>_xlfn.CONCAT(B1224,A1224)</f>
        <v>Buffalo2015</v>
      </c>
      <c r="D1224">
        <v>103.21</v>
      </c>
      <c r="E1224">
        <v>-10.8193461916595</v>
      </c>
      <c r="F1224">
        <v>0</v>
      </c>
      <c r="G1224">
        <v>381.1</v>
      </c>
      <c r="I1224">
        <v>-9.9295323659569199</v>
      </c>
      <c r="J1224">
        <v>-8.9041283683211105</v>
      </c>
      <c r="K1224">
        <v>1252</v>
      </c>
      <c r="L1224">
        <v>1353</v>
      </c>
      <c r="M1224">
        <v>-0.72477029669623305</v>
      </c>
      <c r="N1224">
        <v>-0.37620668144014802</v>
      </c>
      <c r="O1224">
        <v>-0.72477029669623305</v>
      </c>
    </row>
    <row r="1225" spans="1:15" x14ac:dyDescent="0.45">
      <c r="A1225">
        <v>2015</v>
      </c>
      <c r="B1225" t="s">
        <v>27</v>
      </c>
      <c r="C1225" t="str">
        <f>_xlfn.CONCAT(B1225,A1225)</f>
        <v>BYU2015</v>
      </c>
      <c r="D1225">
        <v>165.06</v>
      </c>
      <c r="E1225">
        <v>8.4436448767228995</v>
      </c>
      <c r="F1225">
        <v>0</v>
      </c>
      <c r="G1225">
        <v>277.7</v>
      </c>
      <c r="I1225">
        <v>2.4841355819641602</v>
      </c>
      <c r="J1225">
        <v>6.1266938314136103</v>
      </c>
      <c r="K1225">
        <v>1680</v>
      </c>
      <c r="L1225">
        <v>1603</v>
      </c>
      <c r="M1225">
        <v>0.107579705470103</v>
      </c>
      <c r="N1225">
        <v>-0.37620668144014802</v>
      </c>
      <c r="O1225">
        <v>0.107579705470103</v>
      </c>
    </row>
    <row r="1226" spans="1:15" x14ac:dyDescent="0.45">
      <c r="A1226">
        <v>2015</v>
      </c>
      <c r="B1226" t="s">
        <v>28</v>
      </c>
      <c r="C1226" t="str">
        <f>_xlfn.CONCAT(B1226,A1226)</f>
        <v>California2015</v>
      </c>
      <c r="D1226">
        <v>198.77</v>
      </c>
      <c r="E1226">
        <v>11.0230457334804</v>
      </c>
      <c r="F1226">
        <v>0</v>
      </c>
      <c r="G1226">
        <v>473.3</v>
      </c>
      <c r="I1226">
        <v>1.81602340240687</v>
      </c>
      <c r="K1226">
        <v>1607</v>
      </c>
      <c r="L1226">
        <v>1376</v>
      </c>
      <c r="M1226">
        <v>0.56123400737838403</v>
      </c>
      <c r="N1226">
        <v>-0.37620668144014802</v>
      </c>
      <c r="O1226">
        <v>0.56123400737838403</v>
      </c>
    </row>
    <row r="1227" spans="1:15" x14ac:dyDescent="0.45">
      <c r="A1227">
        <v>2015</v>
      </c>
      <c r="B1227" t="s">
        <v>29</v>
      </c>
      <c r="C1227" t="str">
        <f>_xlfn.CONCAT(B1227,A1227)</f>
        <v>Central Michigan2015</v>
      </c>
      <c r="D1227">
        <v>123.63</v>
      </c>
      <c r="E1227">
        <v>-0.19603645002474199</v>
      </c>
      <c r="F1227">
        <v>0</v>
      </c>
      <c r="G1227">
        <v>277.8</v>
      </c>
      <c r="I1227">
        <v>-5.1984483114029603</v>
      </c>
      <c r="K1227">
        <v>1473</v>
      </c>
      <c r="L1227">
        <v>1375</v>
      </c>
      <c r="M1227">
        <v>-0.44996694917421898</v>
      </c>
      <c r="N1227">
        <v>-0.37620668144014802</v>
      </c>
      <c r="O1227">
        <v>-0.44996694917421898</v>
      </c>
    </row>
    <row r="1228" spans="1:15" x14ac:dyDescent="0.45">
      <c r="A1228">
        <v>2015</v>
      </c>
      <c r="B1228" t="s">
        <v>30</v>
      </c>
      <c r="C1228" t="str">
        <f>_xlfn.CONCAT(B1228,A1228)</f>
        <v>Charlotte2015</v>
      </c>
      <c r="D1228">
        <v>86.91</v>
      </c>
      <c r="E1228">
        <v>-27.878085788644501</v>
      </c>
      <c r="F1228">
        <v>0</v>
      </c>
      <c r="K1228">
        <v>951</v>
      </c>
      <c r="M1228">
        <v>-0.94412850260264003</v>
      </c>
      <c r="N1228">
        <v>-0.37620668144014802</v>
      </c>
      <c r="O1228">
        <v>-0.94412850260264003</v>
      </c>
    </row>
    <row r="1229" spans="1:15" x14ac:dyDescent="0.45">
      <c r="A1229">
        <v>2015</v>
      </c>
      <c r="B1229" t="s">
        <v>31</v>
      </c>
      <c r="C1229" t="str">
        <f>_xlfn.CONCAT(B1229,A1229)</f>
        <v>Cincinnati2015</v>
      </c>
      <c r="D1229">
        <v>162.44999999999999</v>
      </c>
      <c r="E1229">
        <v>9.1991535430206994E-2</v>
      </c>
      <c r="F1229">
        <v>0</v>
      </c>
      <c r="G1229">
        <v>446</v>
      </c>
      <c r="I1229">
        <v>1.1427785122704099</v>
      </c>
      <c r="J1229">
        <v>5.1464228183874301</v>
      </c>
      <c r="K1229">
        <v>1469</v>
      </c>
      <c r="L1229">
        <v>1625</v>
      </c>
      <c r="M1229">
        <v>7.2455477407788293E-2</v>
      </c>
      <c r="N1229">
        <v>-0.37620668144014802</v>
      </c>
      <c r="O1229">
        <v>7.2455477407788293E-2</v>
      </c>
    </row>
    <row r="1230" spans="1:15" x14ac:dyDescent="0.45">
      <c r="A1230">
        <v>2015</v>
      </c>
      <c r="B1230" t="s">
        <v>32</v>
      </c>
      <c r="C1230" t="str">
        <f>_xlfn.CONCAT(B1230,A1230)</f>
        <v>Clemson2015</v>
      </c>
      <c r="D1230">
        <v>277.98</v>
      </c>
      <c r="E1230">
        <v>22.276006870228102</v>
      </c>
      <c r="F1230">
        <v>0</v>
      </c>
      <c r="G1230">
        <v>314.60000000000002</v>
      </c>
      <c r="I1230">
        <v>10.179002285536599</v>
      </c>
      <c r="J1230">
        <v>13.4787264291099</v>
      </c>
      <c r="K1230">
        <v>2047</v>
      </c>
      <c r="L1230">
        <v>1902</v>
      </c>
      <c r="M1230">
        <v>1.6272072276143701</v>
      </c>
      <c r="N1230">
        <v>-0.37620668144014802</v>
      </c>
      <c r="O1230">
        <v>1.6272072276143701</v>
      </c>
    </row>
    <row r="1231" spans="1:15" x14ac:dyDescent="0.45">
      <c r="A1231">
        <v>2015</v>
      </c>
      <c r="B1231" t="s">
        <v>33</v>
      </c>
      <c r="C1231" t="str">
        <f>_xlfn.CONCAT(B1231,A1231)</f>
        <v>Coastal Carolina2015</v>
      </c>
      <c r="D1231">
        <v>26.71</v>
      </c>
      <c r="F1231">
        <v>0</v>
      </c>
      <c r="M1231">
        <v>-1.75427353300544</v>
      </c>
      <c r="N1231">
        <v>-0.37620668144014802</v>
      </c>
      <c r="O1231">
        <v>-1.75427353300544</v>
      </c>
    </row>
    <row r="1232" spans="1:15" x14ac:dyDescent="0.45">
      <c r="A1232">
        <v>2015</v>
      </c>
      <c r="B1232" t="s">
        <v>34</v>
      </c>
      <c r="C1232" t="str">
        <f>_xlfn.CONCAT(B1232,A1232)</f>
        <v>Colorado2015</v>
      </c>
      <c r="D1232">
        <v>162.04</v>
      </c>
      <c r="E1232">
        <v>-4.5949902555715001</v>
      </c>
      <c r="F1232">
        <v>0</v>
      </c>
      <c r="G1232">
        <v>319.2</v>
      </c>
      <c r="I1232">
        <v>-3.0088187732501801</v>
      </c>
      <c r="J1232">
        <v>-0.81689251085514802</v>
      </c>
      <c r="K1232">
        <v>1366</v>
      </c>
      <c r="L1232">
        <v>1286</v>
      </c>
      <c r="M1232">
        <v>6.6937878363516806E-2</v>
      </c>
      <c r="N1232">
        <v>-0.37620668144014802</v>
      </c>
      <c r="O1232">
        <v>6.6937878363516806E-2</v>
      </c>
    </row>
    <row r="1233" spans="1:15" x14ac:dyDescent="0.45">
      <c r="A1233">
        <v>2015</v>
      </c>
      <c r="B1233" t="s">
        <v>35</v>
      </c>
      <c r="C1233" t="str">
        <f>_xlfn.CONCAT(B1233,A1233)</f>
        <v>Colorado State2015</v>
      </c>
      <c r="D1233">
        <v>101.72</v>
      </c>
      <c r="E1233">
        <v>-8.4706893240633505</v>
      </c>
      <c r="F1233">
        <v>0</v>
      </c>
      <c r="G1233">
        <v>265.2</v>
      </c>
      <c r="I1233">
        <v>2.2865903551263802</v>
      </c>
      <c r="J1233">
        <v>1.9605420260523501</v>
      </c>
      <c r="K1233">
        <v>1435</v>
      </c>
      <c r="L1233">
        <v>1552</v>
      </c>
      <c r="M1233">
        <v>-0.74482205907663501</v>
      </c>
      <c r="N1233">
        <v>-0.37620668144014802</v>
      </c>
      <c r="O1233">
        <v>-0.74482205907663501</v>
      </c>
    </row>
    <row r="1234" spans="1:15" x14ac:dyDescent="0.45">
      <c r="A1234">
        <v>2015</v>
      </c>
      <c r="B1234" t="s">
        <v>36</v>
      </c>
      <c r="C1234" t="str">
        <f>_xlfn.CONCAT(B1234,A1234)</f>
        <v>Connecticut2015</v>
      </c>
      <c r="D1234">
        <v>120.89</v>
      </c>
      <c r="E1234">
        <v>-2.4856282193084702</v>
      </c>
      <c r="F1234">
        <v>0</v>
      </c>
      <c r="G1234">
        <v>44.9</v>
      </c>
      <c r="I1234">
        <v>-14.8716674432592</v>
      </c>
      <c r="K1234">
        <v>1354</v>
      </c>
      <c r="L1234">
        <v>1139</v>
      </c>
      <c r="M1234">
        <v>-0.48684065986032699</v>
      </c>
      <c r="N1234">
        <v>-0.37620668144014802</v>
      </c>
      <c r="O1234">
        <v>-0.48684065986032699</v>
      </c>
    </row>
    <row r="1235" spans="1:15" x14ac:dyDescent="0.45">
      <c r="A1235">
        <v>2015</v>
      </c>
      <c r="B1235" t="s">
        <v>37</v>
      </c>
      <c r="C1235" t="str">
        <f>_xlfn.CONCAT(B1235,A1235)</f>
        <v>Duke2015</v>
      </c>
      <c r="D1235">
        <v>175.77</v>
      </c>
      <c r="E1235">
        <v>3.0062694715717999</v>
      </c>
      <c r="F1235">
        <v>0</v>
      </c>
      <c r="G1235">
        <v>114</v>
      </c>
      <c r="I1235">
        <v>5.6269540986599598</v>
      </c>
      <c r="J1235">
        <v>6.2900723335846402</v>
      </c>
      <c r="K1235">
        <v>1532</v>
      </c>
      <c r="L1235">
        <v>1608</v>
      </c>
      <c r="M1235">
        <v>0.25171015855339202</v>
      </c>
      <c r="N1235">
        <v>-0.37620668144014802</v>
      </c>
      <c r="O1235">
        <v>0.25171015855339202</v>
      </c>
    </row>
    <row r="1236" spans="1:15" x14ac:dyDescent="0.45">
      <c r="A1236">
        <v>2015</v>
      </c>
      <c r="B1236" t="s">
        <v>38</v>
      </c>
      <c r="C1236" t="str">
        <f>_xlfn.CONCAT(B1236,A1236)</f>
        <v>East Carolina2015</v>
      </c>
      <c r="D1236">
        <v>126.85</v>
      </c>
      <c r="E1236">
        <v>1.75827982129524</v>
      </c>
      <c r="F1236">
        <v>0</v>
      </c>
      <c r="G1236">
        <v>112.5</v>
      </c>
      <c r="I1236">
        <v>0.75301930978942799</v>
      </c>
      <c r="K1236">
        <v>1539</v>
      </c>
      <c r="L1236">
        <v>1641</v>
      </c>
      <c r="M1236">
        <v>-0.40663361033871998</v>
      </c>
      <c r="N1236">
        <v>-0.37620668144014802</v>
      </c>
      <c r="O1236">
        <v>-0.40663361033871998</v>
      </c>
    </row>
    <row r="1237" spans="1:15" x14ac:dyDescent="0.45">
      <c r="A1237">
        <v>2015</v>
      </c>
      <c r="B1237" t="s">
        <v>39</v>
      </c>
      <c r="C1237" t="str">
        <f>_xlfn.CONCAT(B1237,A1237)</f>
        <v>Eastern Michigan2015</v>
      </c>
      <c r="D1237">
        <v>110.15</v>
      </c>
      <c r="E1237">
        <v>-22.529868488419702</v>
      </c>
      <c r="F1237">
        <v>0</v>
      </c>
      <c r="G1237">
        <v>81.599999999999994</v>
      </c>
      <c r="I1237">
        <v>-19.808018735500699</v>
      </c>
      <c r="K1237">
        <v>945</v>
      </c>
      <c r="L1237">
        <v>791</v>
      </c>
      <c r="M1237">
        <v>-0.63137483970295305</v>
      </c>
      <c r="N1237">
        <v>-0.37620668144014802</v>
      </c>
      <c r="O1237">
        <v>-0.63137483970295305</v>
      </c>
    </row>
    <row r="1238" spans="1:15" x14ac:dyDescent="0.45">
      <c r="A1238">
        <v>2015</v>
      </c>
      <c r="B1238" t="s">
        <v>40</v>
      </c>
      <c r="C1238" t="str">
        <f>_xlfn.CONCAT(B1238,A1238)</f>
        <v>Florida2015</v>
      </c>
      <c r="D1238">
        <v>227.46</v>
      </c>
      <c r="E1238">
        <v>9.6884765736600897</v>
      </c>
      <c r="F1238">
        <v>0</v>
      </c>
      <c r="G1238">
        <v>117.6</v>
      </c>
      <c r="I1238">
        <v>6.9774754947286803</v>
      </c>
      <c r="J1238">
        <v>12.8252124204258</v>
      </c>
      <c r="K1238">
        <v>1699</v>
      </c>
      <c r="L1238">
        <v>1741</v>
      </c>
      <c r="M1238">
        <v>0.94733136489094905</v>
      </c>
      <c r="N1238">
        <v>-0.37620668144014802</v>
      </c>
      <c r="O1238">
        <v>0.94733136489094905</v>
      </c>
    </row>
    <row r="1239" spans="1:15" x14ac:dyDescent="0.45">
      <c r="A1239">
        <v>2015</v>
      </c>
      <c r="B1239" t="s">
        <v>41</v>
      </c>
      <c r="C1239" t="str">
        <f>_xlfn.CONCAT(B1239,A1239)</f>
        <v>Florida Atlantic2015</v>
      </c>
      <c r="D1239">
        <v>146.02000000000001</v>
      </c>
      <c r="E1239">
        <v>-14.488458684584099</v>
      </c>
      <c r="F1239">
        <v>0</v>
      </c>
      <c r="G1239">
        <v>148.30000000000001</v>
      </c>
      <c r="I1239">
        <v>-8.0647849700494891</v>
      </c>
      <c r="K1239">
        <v>1288</v>
      </c>
      <c r="L1239">
        <v>1216</v>
      </c>
      <c r="M1239">
        <v>-0.148652211122412</v>
      </c>
      <c r="N1239">
        <v>-0.37620668144014802</v>
      </c>
      <c r="O1239">
        <v>-0.148652211122412</v>
      </c>
    </row>
    <row r="1240" spans="1:15" x14ac:dyDescent="0.45">
      <c r="A1240">
        <v>2015</v>
      </c>
      <c r="B1240" t="s">
        <v>42</v>
      </c>
      <c r="C1240" t="str">
        <f>_xlfn.CONCAT(B1240,A1240)</f>
        <v>Florida International2015</v>
      </c>
      <c r="D1240">
        <v>120.42</v>
      </c>
      <c r="E1240">
        <v>-13.4754457953469</v>
      </c>
      <c r="F1240">
        <v>0</v>
      </c>
      <c r="G1240">
        <v>88.6</v>
      </c>
      <c r="I1240">
        <v>-6.2337455341899899</v>
      </c>
      <c r="K1240">
        <v>1154</v>
      </c>
      <c r="L1240">
        <v>1231</v>
      </c>
      <c r="M1240">
        <v>-0.49316571242327201</v>
      </c>
      <c r="N1240">
        <v>-0.37620668144014802</v>
      </c>
      <c r="O1240">
        <v>-0.49316571242327201</v>
      </c>
    </row>
    <row r="1241" spans="1:15" x14ac:dyDescent="0.45">
      <c r="A1241">
        <v>2015</v>
      </c>
      <c r="B1241" t="s">
        <v>43</v>
      </c>
      <c r="C1241" t="str">
        <f>_xlfn.CONCAT(B1241,A1241)</f>
        <v>Florida State2015</v>
      </c>
      <c r="D1241">
        <v>287.06</v>
      </c>
      <c r="E1241">
        <v>15.8269423979596</v>
      </c>
      <c r="F1241">
        <v>0</v>
      </c>
      <c r="G1241">
        <v>141.19999999999999</v>
      </c>
      <c r="I1241">
        <v>10.3788809798555</v>
      </c>
      <c r="K1241">
        <v>1909</v>
      </c>
      <c r="L1241">
        <v>1919</v>
      </c>
      <c r="M1241">
        <v>1.74940186010701</v>
      </c>
      <c r="N1241">
        <v>-0.37620668144014802</v>
      </c>
      <c r="O1241">
        <v>1.74940186010701</v>
      </c>
    </row>
    <row r="1242" spans="1:15" x14ac:dyDescent="0.45">
      <c r="A1242">
        <v>2015</v>
      </c>
      <c r="B1242" t="s">
        <v>44</v>
      </c>
      <c r="C1242" t="str">
        <f>_xlfn.CONCAT(B1242,A1242)</f>
        <v>Fresno State2015</v>
      </c>
      <c r="D1242">
        <v>155.02000000000001</v>
      </c>
      <c r="E1242">
        <v>-17.8996166802403</v>
      </c>
      <c r="F1242">
        <v>0</v>
      </c>
      <c r="G1242">
        <v>113.1</v>
      </c>
      <c r="I1242">
        <v>-7.5839050933383199</v>
      </c>
      <c r="J1242">
        <v>-4.3295303075322797</v>
      </c>
      <c r="K1242">
        <v>1087</v>
      </c>
      <c r="L1242">
        <v>1331</v>
      </c>
      <c r="M1242">
        <v>-2.75341833213282E-2</v>
      </c>
      <c r="N1242">
        <v>-0.37620668144014802</v>
      </c>
      <c r="O1242">
        <v>-2.75341833213282E-2</v>
      </c>
    </row>
    <row r="1243" spans="1:15" x14ac:dyDescent="0.45">
      <c r="A1243">
        <v>2015</v>
      </c>
      <c r="B1243" t="s">
        <v>45</v>
      </c>
      <c r="C1243" t="str">
        <f>_xlfn.CONCAT(B1243,A1243)</f>
        <v>Georgia2015</v>
      </c>
      <c r="D1243">
        <v>282.54000000000002</v>
      </c>
      <c r="E1243">
        <v>10.2984499074567</v>
      </c>
      <c r="F1243">
        <v>0</v>
      </c>
      <c r="G1243">
        <v>210</v>
      </c>
      <c r="I1243">
        <v>17.318322698661799</v>
      </c>
      <c r="J1243">
        <v>19.850488013780101</v>
      </c>
      <c r="K1243">
        <v>1797</v>
      </c>
      <c r="L1243">
        <v>2034</v>
      </c>
      <c r="M1243">
        <v>1.6885736950335799</v>
      </c>
      <c r="N1243">
        <v>-0.37620668144014802</v>
      </c>
      <c r="O1243">
        <v>1.6885736950335799</v>
      </c>
    </row>
    <row r="1244" spans="1:15" x14ac:dyDescent="0.45">
      <c r="A1244">
        <v>2015</v>
      </c>
      <c r="B1244" t="s">
        <v>46</v>
      </c>
      <c r="C1244" t="str">
        <f>_xlfn.CONCAT(B1244,A1244)</f>
        <v>Georgia Southern2015</v>
      </c>
      <c r="D1244">
        <v>137.18</v>
      </c>
      <c r="E1244">
        <v>4.0196826870340496</v>
      </c>
      <c r="F1244">
        <v>0</v>
      </c>
      <c r="G1244">
        <v>239</v>
      </c>
      <c r="I1244">
        <v>-0.107356991258589</v>
      </c>
      <c r="K1244">
        <v>1635</v>
      </c>
      <c r="L1244">
        <v>1486</v>
      </c>
      <c r="M1244">
        <v>-0.26761702954036498</v>
      </c>
      <c r="N1244">
        <v>-0.37620668144014802</v>
      </c>
      <c r="O1244">
        <v>-0.26761702954036498</v>
      </c>
    </row>
    <row r="1245" spans="1:15" x14ac:dyDescent="0.45">
      <c r="A1245">
        <v>2015</v>
      </c>
      <c r="B1245" t="s">
        <v>47</v>
      </c>
      <c r="C1245" t="str">
        <f>_xlfn.CONCAT(B1245,A1245)</f>
        <v>Georgia State2015</v>
      </c>
      <c r="D1245">
        <v>90.61</v>
      </c>
      <c r="E1245">
        <v>-10.971376793932</v>
      </c>
      <c r="F1245">
        <v>0</v>
      </c>
      <c r="G1245">
        <v>273.10000000000002</v>
      </c>
      <c r="I1245">
        <v>-19.282283692585601</v>
      </c>
      <c r="J1245">
        <v>-19.196974005095999</v>
      </c>
      <c r="K1245">
        <v>1344</v>
      </c>
      <c r="L1245">
        <v>888</v>
      </c>
      <c r="M1245">
        <v>-0.89433553561775003</v>
      </c>
      <c r="N1245">
        <v>-0.37620668144014802</v>
      </c>
      <c r="O1245">
        <v>-0.89433553561775003</v>
      </c>
    </row>
    <row r="1246" spans="1:15" x14ac:dyDescent="0.45">
      <c r="A1246">
        <v>2015</v>
      </c>
      <c r="B1246" t="s">
        <v>48</v>
      </c>
      <c r="C1246" t="str">
        <f>_xlfn.CONCAT(B1246,A1246)</f>
        <v>Georgia Tech2015</v>
      </c>
      <c r="D1246">
        <v>185.45</v>
      </c>
      <c r="E1246">
        <v>4.5801694995692204</v>
      </c>
      <c r="F1246">
        <v>0</v>
      </c>
      <c r="G1246">
        <v>237.4</v>
      </c>
      <c r="I1246">
        <v>13.5030300120308</v>
      </c>
      <c r="J1246">
        <v>13.0702801736824</v>
      </c>
      <c r="K1246">
        <v>1632</v>
      </c>
      <c r="L1246">
        <v>1921</v>
      </c>
      <c r="M1246">
        <v>0.38197932623278003</v>
      </c>
      <c r="N1246">
        <v>-0.37620668144014802</v>
      </c>
      <c r="O1246">
        <v>0.38197932623278003</v>
      </c>
    </row>
    <row r="1247" spans="1:15" x14ac:dyDescent="0.45">
      <c r="A1247">
        <v>2015</v>
      </c>
      <c r="B1247" t="s">
        <v>49</v>
      </c>
      <c r="C1247" t="str">
        <f>_xlfn.CONCAT(B1247,A1247)</f>
        <v>Hawai'i2015</v>
      </c>
      <c r="D1247">
        <v>98.16</v>
      </c>
      <c r="E1247">
        <v>-21.698365438444799</v>
      </c>
      <c r="F1247">
        <v>0</v>
      </c>
      <c r="G1247">
        <v>156.6</v>
      </c>
      <c r="I1247">
        <v>-8.5611957545946105</v>
      </c>
      <c r="K1247">
        <v>949</v>
      </c>
      <c r="L1247">
        <v>1271</v>
      </c>
      <c r="M1247">
        <v>-0.79273096785128505</v>
      </c>
      <c r="N1247">
        <v>-0.37620668144014802</v>
      </c>
      <c r="O1247">
        <v>-0.79273096785128505</v>
      </c>
    </row>
    <row r="1248" spans="1:15" x14ac:dyDescent="0.45">
      <c r="A1248">
        <v>2015</v>
      </c>
      <c r="B1248" t="s">
        <v>50</v>
      </c>
      <c r="C1248" t="str">
        <f>_xlfn.CONCAT(B1248,A1248)</f>
        <v>Houston2015</v>
      </c>
      <c r="D1248">
        <v>131.58000000000001</v>
      </c>
      <c r="E1248">
        <v>14.2543814573079</v>
      </c>
      <c r="F1248">
        <v>0</v>
      </c>
      <c r="G1248">
        <v>255.8</v>
      </c>
      <c r="I1248">
        <v>-1.65473257065191</v>
      </c>
      <c r="J1248">
        <v>4.00277330319022</v>
      </c>
      <c r="K1248">
        <v>1920</v>
      </c>
      <c r="L1248">
        <v>1595</v>
      </c>
      <c r="M1248">
        <v>-0.34297935794992801</v>
      </c>
      <c r="N1248">
        <v>-0.37620668144014802</v>
      </c>
      <c r="O1248">
        <v>-0.34297935794992801</v>
      </c>
    </row>
    <row r="1249" spans="1:15" x14ac:dyDescent="0.45">
      <c r="A1249">
        <v>2015</v>
      </c>
      <c r="B1249" t="s">
        <v>51</v>
      </c>
      <c r="C1249" t="str">
        <f>_xlfn.CONCAT(B1249,A1249)</f>
        <v>Illinois2015</v>
      </c>
      <c r="D1249">
        <v>181.74</v>
      </c>
      <c r="E1249">
        <v>-1.53655522993228</v>
      </c>
      <c r="F1249">
        <v>0</v>
      </c>
      <c r="G1249">
        <v>244.1</v>
      </c>
      <c r="I1249">
        <v>-2.8999231154321898</v>
      </c>
      <c r="J1249">
        <v>-2.0422312771378701</v>
      </c>
      <c r="K1249">
        <v>1437</v>
      </c>
      <c r="L1249">
        <v>1359</v>
      </c>
      <c r="M1249">
        <v>0.332051783661444</v>
      </c>
      <c r="N1249">
        <v>-0.37620668144014802</v>
      </c>
      <c r="O1249">
        <v>0.332051783661444</v>
      </c>
    </row>
    <row r="1250" spans="1:15" x14ac:dyDescent="0.45">
      <c r="A1250">
        <v>2015</v>
      </c>
      <c r="B1250" t="s">
        <v>52</v>
      </c>
      <c r="C1250" t="str">
        <f>_xlfn.CONCAT(B1250,A1250)</f>
        <v>Indiana2015</v>
      </c>
      <c r="D1250">
        <v>175.35</v>
      </c>
      <c r="E1250">
        <v>2.1659517379300199</v>
      </c>
      <c r="F1250">
        <v>0</v>
      </c>
      <c r="G1250">
        <v>59.4</v>
      </c>
      <c r="I1250">
        <v>-4.8377627872496101</v>
      </c>
      <c r="J1250">
        <v>-0.65351400868411802</v>
      </c>
      <c r="K1250">
        <v>1489</v>
      </c>
      <c r="L1250">
        <v>1370</v>
      </c>
      <c r="M1250">
        <v>0.246057983922675</v>
      </c>
      <c r="N1250">
        <v>-0.37620668144014802</v>
      </c>
      <c r="O1250">
        <v>0.246057983922675</v>
      </c>
    </row>
    <row r="1251" spans="1:15" x14ac:dyDescent="0.45">
      <c r="A1251">
        <v>2015</v>
      </c>
      <c r="B1251" t="s">
        <v>53</v>
      </c>
      <c r="C1251" t="str">
        <f>_xlfn.CONCAT(B1251,A1251)</f>
        <v>Iowa2015</v>
      </c>
      <c r="D1251">
        <v>169.99</v>
      </c>
      <c r="E1251">
        <v>11.077920531778499</v>
      </c>
      <c r="F1251">
        <v>0</v>
      </c>
      <c r="G1251">
        <v>128.1</v>
      </c>
      <c r="I1251">
        <v>2.3689500997681399</v>
      </c>
      <c r="J1251">
        <v>5.2281120694729504</v>
      </c>
      <c r="K1251">
        <v>1712</v>
      </c>
      <c r="L1251">
        <v>1599</v>
      </c>
      <c r="M1251">
        <v>0.173925469587808</v>
      </c>
      <c r="N1251">
        <v>-0.37620668144014802</v>
      </c>
      <c r="O1251">
        <v>0.173925469587808</v>
      </c>
    </row>
    <row r="1252" spans="1:15" x14ac:dyDescent="0.45">
      <c r="A1252">
        <v>2015</v>
      </c>
      <c r="B1252" t="s">
        <v>54</v>
      </c>
      <c r="C1252" t="str">
        <f>_xlfn.CONCAT(B1252,A1252)</f>
        <v>Iowa State2015</v>
      </c>
      <c r="D1252">
        <v>166.5</v>
      </c>
      <c r="E1252">
        <v>-2.2387667328661398</v>
      </c>
      <c r="F1252">
        <v>0</v>
      </c>
      <c r="G1252">
        <v>165.1</v>
      </c>
      <c r="I1252">
        <v>-3.4168147487500602</v>
      </c>
      <c r="J1252">
        <v>-3.1858807923350798</v>
      </c>
      <c r="K1252">
        <v>1393</v>
      </c>
      <c r="L1252">
        <v>1256</v>
      </c>
      <c r="M1252">
        <v>0.12695858991827599</v>
      </c>
      <c r="N1252">
        <v>-0.37620668144014802</v>
      </c>
      <c r="O1252">
        <v>0.12695858991827599</v>
      </c>
    </row>
    <row r="1253" spans="1:15" x14ac:dyDescent="0.45">
      <c r="A1253">
        <v>2015</v>
      </c>
      <c r="B1253" t="s">
        <v>156</v>
      </c>
      <c r="C1253" t="str">
        <f>_xlfn.CONCAT(B1253,A1253)</f>
        <v>Jacksonville State2015</v>
      </c>
      <c r="D1253">
        <v>59</v>
      </c>
      <c r="F1253">
        <v>0</v>
      </c>
      <c r="M1253">
        <v>-1.3197289643724399</v>
      </c>
      <c r="N1253">
        <v>-0.37620668144014802</v>
      </c>
      <c r="O1253">
        <v>-1.3197289643724399</v>
      </c>
    </row>
    <row r="1254" spans="1:15" x14ac:dyDescent="0.45">
      <c r="A1254">
        <v>2015</v>
      </c>
      <c r="B1254" t="s">
        <v>55</v>
      </c>
      <c r="C1254" t="str">
        <f>_xlfn.CONCAT(B1254,A1254)</f>
        <v>James Madison2015</v>
      </c>
      <c r="D1254">
        <v>46.41</v>
      </c>
      <c r="F1254">
        <v>0</v>
      </c>
      <c r="M1254">
        <v>-1.4891596277075201</v>
      </c>
      <c r="N1254">
        <v>-0.37620668144014802</v>
      </c>
      <c r="O1254">
        <v>-1.4891596277075201</v>
      </c>
    </row>
    <row r="1255" spans="1:15" x14ac:dyDescent="0.45">
      <c r="A1255">
        <v>2015</v>
      </c>
      <c r="B1255" t="s">
        <v>56</v>
      </c>
      <c r="C1255" t="str">
        <f>_xlfn.CONCAT(B1255,A1255)</f>
        <v>Kansas2015</v>
      </c>
      <c r="D1255">
        <v>153.94</v>
      </c>
      <c r="E1255">
        <v>-18.770721236718501</v>
      </c>
      <c r="F1255">
        <v>0</v>
      </c>
      <c r="G1255">
        <v>56.3</v>
      </c>
      <c r="I1255">
        <v>-5.4889032504998898</v>
      </c>
      <c r="J1255">
        <v>-5.30980132055846</v>
      </c>
      <c r="K1255">
        <v>924</v>
      </c>
      <c r="L1255">
        <v>1215</v>
      </c>
      <c r="M1255">
        <v>-4.20683466574584E-2</v>
      </c>
      <c r="N1255">
        <v>-0.37620668144014802</v>
      </c>
      <c r="O1255">
        <v>-4.20683466574584E-2</v>
      </c>
    </row>
    <row r="1256" spans="1:15" x14ac:dyDescent="0.45">
      <c r="A1256">
        <v>2015</v>
      </c>
      <c r="B1256" t="s">
        <v>57</v>
      </c>
      <c r="C1256" t="str">
        <f>_xlfn.CONCAT(B1256,A1256)</f>
        <v>Kansas State2015</v>
      </c>
      <c r="D1256">
        <v>175.02</v>
      </c>
      <c r="E1256">
        <v>2.1006309793258202</v>
      </c>
      <c r="F1256">
        <v>0</v>
      </c>
      <c r="G1256">
        <v>68.599999999999994</v>
      </c>
      <c r="I1256">
        <v>13.529122270557</v>
      </c>
      <c r="J1256">
        <v>14.132240437794101</v>
      </c>
      <c r="K1256">
        <v>1531</v>
      </c>
      <c r="L1256">
        <v>1873</v>
      </c>
      <c r="M1256">
        <v>0.24161698956996899</v>
      </c>
      <c r="N1256">
        <v>-0.37620668144014802</v>
      </c>
      <c r="O1256">
        <v>0.24161698956996899</v>
      </c>
    </row>
    <row r="1257" spans="1:15" x14ac:dyDescent="0.45">
      <c r="A1257">
        <v>2015</v>
      </c>
      <c r="B1257" t="s">
        <v>158</v>
      </c>
      <c r="C1257" t="str">
        <f>_xlfn.CONCAT(B1257,A1257)</f>
        <v>Kennesaw State2015</v>
      </c>
      <c r="D1257">
        <v>15.83</v>
      </c>
      <c r="F1257">
        <v>0</v>
      </c>
      <c r="M1257">
        <v>-1.90069177105831</v>
      </c>
      <c r="N1257">
        <v>-0.37620668144014802</v>
      </c>
      <c r="O1257">
        <v>-1.90069177105831</v>
      </c>
    </row>
    <row r="1258" spans="1:15" x14ac:dyDescent="0.45">
      <c r="A1258">
        <v>2015</v>
      </c>
      <c r="B1258" t="s">
        <v>58</v>
      </c>
      <c r="C1258" t="str">
        <f>_xlfn.CONCAT(B1258,A1258)</f>
        <v>Kent State2015</v>
      </c>
      <c r="D1258">
        <v>119.93</v>
      </c>
      <c r="E1258">
        <v>-17.872908949111999</v>
      </c>
      <c r="F1258">
        <v>0</v>
      </c>
      <c r="G1258">
        <v>80.2</v>
      </c>
      <c r="I1258">
        <v>-12.9330254115399</v>
      </c>
      <c r="J1258">
        <v>-12.0083199095707</v>
      </c>
      <c r="K1258">
        <v>1013</v>
      </c>
      <c r="L1258">
        <v>1159</v>
      </c>
      <c r="M1258">
        <v>-0.49975991615910897</v>
      </c>
      <c r="N1258">
        <v>-0.37620668144014802</v>
      </c>
      <c r="O1258">
        <v>-0.49975991615910897</v>
      </c>
    </row>
    <row r="1259" spans="1:15" x14ac:dyDescent="0.45">
      <c r="A1259">
        <v>2015</v>
      </c>
      <c r="B1259" t="s">
        <v>59</v>
      </c>
      <c r="C1259" t="str">
        <f>_xlfn.CONCAT(B1259,A1259)</f>
        <v>Kentucky2015</v>
      </c>
      <c r="D1259">
        <v>193.19</v>
      </c>
      <c r="E1259">
        <v>-3.10167880174183</v>
      </c>
      <c r="F1259">
        <v>0</v>
      </c>
      <c r="G1259">
        <v>178.3</v>
      </c>
      <c r="I1259">
        <v>7.87377241840201E-2</v>
      </c>
      <c r="J1259">
        <v>2.6957452858219901</v>
      </c>
      <c r="K1259">
        <v>1460</v>
      </c>
      <c r="L1259">
        <v>1351</v>
      </c>
      <c r="M1259">
        <v>0.486140830141712</v>
      </c>
      <c r="N1259">
        <v>-0.37620668144014802</v>
      </c>
      <c r="O1259">
        <v>0.486140830141712</v>
      </c>
    </row>
    <row r="1260" spans="1:15" x14ac:dyDescent="0.45">
      <c r="A1260">
        <v>2015</v>
      </c>
      <c r="B1260" t="s">
        <v>60</v>
      </c>
      <c r="C1260" t="str">
        <f>_xlfn.CONCAT(B1260,A1260)</f>
        <v>Liberty2015</v>
      </c>
      <c r="D1260">
        <v>38.130000000000003</v>
      </c>
      <c r="F1260">
        <v>0</v>
      </c>
      <c r="M1260">
        <v>-1.60058821328451</v>
      </c>
      <c r="N1260">
        <v>-0.37620668144014802</v>
      </c>
      <c r="O1260">
        <v>-1.60058821328451</v>
      </c>
    </row>
    <row r="1261" spans="1:15" x14ac:dyDescent="0.45">
      <c r="A1261">
        <v>2015</v>
      </c>
      <c r="B1261" t="s">
        <v>61</v>
      </c>
      <c r="C1261" t="str">
        <f>_xlfn.CONCAT(B1261,A1261)</f>
        <v>Louisiana2015</v>
      </c>
      <c r="D1261">
        <v>146.18</v>
      </c>
      <c r="E1261">
        <v>-18.880571153111699</v>
      </c>
      <c r="F1261">
        <v>0</v>
      </c>
      <c r="G1261">
        <v>198.1</v>
      </c>
      <c r="I1261">
        <v>-4.1341460257066798</v>
      </c>
      <c r="J1261">
        <v>-2.1239205282233802</v>
      </c>
      <c r="K1261">
        <v>1199</v>
      </c>
      <c r="L1261">
        <v>1430</v>
      </c>
      <c r="M1261">
        <v>-0.14649900173928099</v>
      </c>
      <c r="N1261">
        <v>-0.37620668144014802</v>
      </c>
      <c r="O1261">
        <v>-0.14649900173928099</v>
      </c>
    </row>
    <row r="1262" spans="1:15" x14ac:dyDescent="0.45">
      <c r="A1262">
        <v>2015</v>
      </c>
      <c r="B1262" t="s">
        <v>62</v>
      </c>
      <c r="C1262" t="str">
        <f>_xlfn.CONCAT(B1262,A1262)</f>
        <v>Louisiana Monroe2015</v>
      </c>
      <c r="D1262">
        <v>116.67</v>
      </c>
      <c r="E1262">
        <v>-24.985203140534502</v>
      </c>
      <c r="F1262">
        <v>0</v>
      </c>
      <c r="G1262">
        <v>92.3</v>
      </c>
      <c r="I1262">
        <v>-9.2087196677977605</v>
      </c>
      <c r="K1262">
        <v>956</v>
      </c>
      <c r="L1262">
        <v>1218</v>
      </c>
      <c r="M1262">
        <v>-0.54363155734039004</v>
      </c>
      <c r="N1262">
        <v>-0.37620668144014802</v>
      </c>
      <c r="O1262">
        <v>-0.54363155734039004</v>
      </c>
    </row>
    <row r="1263" spans="1:15" x14ac:dyDescent="0.45">
      <c r="A1263">
        <v>2015</v>
      </c>
      <c r="B1263" t="s">
        <v>63</v>
      </c>
      <c r="C1263" t="str">
        <f>_xlfn.CONCAT(B1263,A1263)</f>
        <v>Louisiana Tech2015</v>
      </c>
      <c r="D1263">
        <v>142.32</v>
      </c>
      <c r="E1263">
        <v>-0.27084150971324</v>
      </c>
      <c r="F1263">
        <v>0</v>
      </c>
      <c r="G1263">
        <v>219</v>
      </c>
      <c r="I1263">
        <v>7.7141977466602798</v>
      </c>
      <c r="K1263">
        <v>1664</v>
      </c>
      <c r="L1263">
        <v>1802</v>
      </c>
      <c r="M1263">
        <v>-0.198445178107302</v>
      </c>
      <c r="N1263">
        <v>-0.37620668144014802</v>
      </c>
      <c r="O1263">
        <v>-0.198445178107302</v>
      </c>
    </row>
    <row r="1264" spans="1:15" x14ac:dyDescent="0.45">
      <c r="A1264">
        <v>2015</v>
      </c>
      <c r="B1264" t="s">
        <v>64</v>
      </c>
      <c r="C1264" t="str">
        <f>_xlfn.CONCAT(B1264,A1264)</f>
        <v>Louisville2015</v>
      </c>
      <c r="D1264">
        <v>201.4</v>
      </c>
      <c r="E1264">
        <v>8.3355461906136004</v>
      </c>
      <c r="F1264">
        <v>0</v>
      </c>
      <c r="G1264">
        <v>239.5</v>
      </c>
      <c r="I1264">
        <v>8.4538033359179696</v>
      </c>
      <c r="J1264">
        <v>8.9858176194066299</v>
      </c>
      <c r="K1264">
        <v>1671</v>
      </c>
      <c r="L1264">
        <v>1773</v>
      </c>
      <c r="M1264">
        <v>0.59662738661358905</v>
      </c>
      <c r="N1264">
        <v>-0.37620668144014802</v>
      </c>
      <c r="O1264">
        <v>0.59662738661358905</v>
      </c>
    </row>
    <row r="1265" spans="1:15" x14ac:dyDescent="0.45">
      <c r="A1265">
        <v>2015</v>
      </c>
      <c r="B1265" t="s">
        <v>65</v>
      </c>
      <c r="C1265" t="str">
        <f>_xlfn.CONCAT(B1265,A1265)</f>
        <v>LSU2015</v>
      </c>
      <c r="D1265">
        <v>284.37</v>
      </c>
      <c r="E1265">
        <v>16.206087584720098</v>
      </c>
      <c r="F1265">
        <v>0</v>
      </c>
      <c r="G1265">
        <v>208.2</v>
      </c>
      <c r="I1265">
        <v>10.178538040755001</v>
      </c>
      <c r="J1265">
        <v>15.520957706247801</v>
      </c>
      <c r="K1265">
        <v>1817</v>
      </c>
      <c r="L1265">
        <v>1816</v>
      </c>
      <c r="M1265">
        <v>1.71320102735313</v>
      </c>
      <c r="N1265">
        <v>-0.37620668144014802</v>
      </c>
      <c r="O1265">
        <v>1.71320102735313</v>
      </c>
    </row>
    <row r="1266" spans="1:15" x14ac:dyDescent="0.45">
      <c r="A1266">
        <v>2015</v>
      </c>
      <c r="B1266" t="s">
        <v>66</v>
      </c>
      <c r="C1266" t="str">
        <f>_xlfn.CONCAT(B1266,A1266)</f>
        <v>Marshall2015</v>
      </c>
      <c r="D1266">
        <v>149.97999999999999</v>
      </c>
      <c r="E1266">
        <v>-0.19566925491975701</v>
      </c>
      <c r="F1266">
        <v>0</v>
      </c>
      <c r="G1266">
        <v>262.39999999999998</v>
      </c>
      <c r="I1266">
        <v>10.6306540794711</v>
      </c>
      <c r="J1266">
        <v>10.6196026411169</v>
      </c>
      <c r="K1266">
        <v>1724</v>
      </c>
      <c r="L1266">
        <v>1874</v>
      </c>
      <c r="M1266">
        <v>-9.5360278889935299E-2</v>
      </c>
      <c r="N1266">
        <v>-0.37620668144014802</v>
      </c>
      <c r="O1266">
        <v>-9.5360278889935299E-2</v>
      </c>
    </row>
    <row r="1267" spans="1:15" x14ac:dyDescent="0.45">
      <c r="A1267">
        <v>2015</v>
      </c>
      <c r="B1267" t="s">
        <v>67</v>
      </c>
      <c r="C1267" t="str">
        <f>_xlfn.CONCAT(B1267,A1267)</f>
        <v>Maryland2015</v>
      </c>
      <c r="D1267">
        <v>182.31</v>
      </c>
      <c r="E1267">
        <v>-3.9546134594292499</v>
      </c>
      <c r="F1267">
        <v>0</v>
      </c>
      <c r="G1267">
        <v>65.599999999999994</v>
      </c>
      <c r="I1267">
        <v>0.63368392811187002</v>
      </c>
      <c r="J1267">
        <v>4.7379765629598598</v>
      </c>
      <c r="K1267">
        <v>1348</v>
      </c>
      <c r="L1267">
        <v>1493</v>
      </c>
      <c r="M1267">
        <v>0.33972259208884598</v>
      </c>
      <c r="N1267">
        <v>-0.37620668144014802</v>
      </c>
      <c r="O1267">
        <v>0.33972259208884598</v>
      </c>
    </row>
    <row r="1268" spans="1:15" x14ac:dyDescent="0.45">
      <c r="A1268">
        <v>2015</v>
      </c>
      <c r="B1268" t="s">
        <v>68</v>
      </c>
      <c r="C1268" t="str">
        <f>_xlfn.CONCAT(B1268,A1268)</f>
        <v>Memphis2015</v>
      </c>
      <c r="D1268">
        <v>146.79</v>
      </c>
      <c r="E1268">
        <v>9.2636018724733002</v>
      </c>
      <c r="F1268">
        <v>0</v>
      </c>
      <c r="G1268">
        <v>285.10000000000002</v>
      </c>
      <c r="I1268">
        <v>5.3425447288896297</v>
      </c>
      <c r="J1268">
        <v>6.4534508357556701</v>
      </c>
      <c r="K1268">
        <v>1681</v>
      </c>
      <c r="L1268">
        <v>1655</v>
      </c>
      <c r="M1268">
        <v>-0.13828989096609701</v>
      </c>
      <c r="N1268">
        <v>-0.37620668144014802</v>
      </c>
      <c r="O1268">
        <v>-0.13828989096609701</v>
      </c>
    </row>
    <row r="1269" spans="1:15" x14ac:dyDescent="0.45">
      <c r="A1269">
        <v>2015</v>
      </c>
      <c r="B1269" t="s">
        <v>69</v>
      </c>
      <c r="C1269" t="str">
        <f>_xlfn.CONCAT(B1269,A1269)</f>
        <v>Miami2015</v>
      </c>
      <c r="D1269">
        <v>215.49</v>
      </c>
      <c r="E1269">
        <v>5.0552088539896998</v>
      </c>
      <c r="F1269">
        <v>0</v>
      </c>
      <c r="G1269">
        <v>221.9</v>
      </c>
      <c r="I1269">
        <v>6.6735768669374798</v>
      </c>
      <c r="J1269">
        <v>8.8224391172356</v>
      </c>
      <c r="K1269">
        <v>1498</v>
      </c>
      <c r="L1269">
        <v>1634</v>
      </c>
      <c r="M1269">
        <v>0.78624438791550799</v>
      </c>
      <c r="N1269">
        <v>-0.37620668144014802</v>
      </c>
      <c r="O1269">
        <v>0.78624438791550799</v>
      </c>
    </row>
    <row r="1270" spans="1:15" x14ac:dyDescent="0.45">
      <c r="A1270">
        <v>2015</v>
      </c>
      <c r="B1270" t="s">
        <v>70</v>
      </c>
      <c r="C1270" t="str">
        <f>_xlfn.CONCAT(B1270,A1270)</f>
        <v>Miami (OH)2015</v>
      </c>
      <c r="D1270">
        <v>150.47999999999999</v>
      </c>
      <c r="E1270">
        <v>-19.293774510058501</v>
      </c>
      <c r="F1270">
        <v>0</v>
      </c>
      <c r="G1270">
        <v>96.1</v>
      </c>
      <c r="I1270">
        <v>-11.769023981625701</v>
      </c>
      <c r="J1270">
        <v>-12.988590922596901</v>
      </c>
      <c r="K1270">
        <v>1042</v>
      </c>
      <c r="L1270">
        <v>1076</v>
      </c>
      <c r="M1270">
        <v>-8.8631499567652899E-2</v>
      </c>
      <c r="N1270">
        <v>-0.37620668144014802</v>
      </c>
      <c r="O1270">
        <v>-8.8631499567652899E-2</v>
      </c>
    </row>
    <row r="1271" spans="1:15" x14ac:dyDescent="0.45">
      <c r="A1271">
        <v>2015</v>
      </c>
      <c r="B1271" t="s">
        <v>71</v>
      </c>
      <c r="C1271" t="str">
        <f>_xlfn.CONCAT(B1271,A1271)</f>
        <v>Michigan2015</v>
      </c>
      <c r="D1271">
        <v>194.82</v>
      </c>
      <c r="E1271">
        <v>17.494648271558301</v>
      </c>
      <c r="F1271">
        <v>0</v>
      </c>
      <c r="G1271">
        <v>94.6</v>
      </c>
      <c r="I1271">
        <v>1.18337669061842</v>
      </c>
      <c r="J1271">
        <v>5.8816260781570602</v>
      </c>
      <c r="K1271">
        <v>1880</v>
      </c>
      <c r="L1271">
        <v>1579</v>
      </c>
      <c r="M1271">
        <v>0.50807665073235198</v>
      </c>
      <c r="N1271">
        <v>-0.37620668144014802</v>
      </c>
      <c r="O1271">
        <v>0.50807665073235198</v>
      </c>
    </row>
    <row r="1272" spans="1:15" x14ac:dyDescent="0.45">
      <c r="A1272">
        <v>2015</v>
      </c>
      <c r="B1272" t="s">
        <v>72</v>
      </c>
      <c r="C1272" t="str">
        <f>_xlfn.CONCAT(B1272,A1272)</f>
        <v>Michigan State2015</v>
      </c>
      <c r="D1272">
        <v>221.77</v>
      </c>
      <c r="E1272">
        <v>13.994082868839</v>
      </c>
      <c r="F1272">
        <v>0</v>
      </c>
      <c r="G1272">
        <v>340.6</v>
      </c>
      <c r="I1272">
        <v>14.622103225583199</v>
      </c>
      <c r="J1272">
        <v>18.8702170007539</v>
      </c>
      <c r="K1272">
        <v>1848</v>
      </c>
      <c r="L1272">
        <v>2025</v>
      </c>
      <c r="M1272">
        <v>0.87075785620337498</v>
      </c>
      <c r="N1272">
        <v>-0.37620668144014802</v>
      </c>
      <c r="O1272">
        <v>0.87075785620337498</v>
      </c>
    </row>
    <row r="1273" spans="1:15" x14ac:dyDescent="0.45">
      <c r="A1273">
        <v>2015</v>
      </c>
      <c r="B1273" t="s">
        <v>73</v>
      </c>
      <c r="C1273" t="str">
        <f>_xlfn.CONCAT(B1273,A1273)</f>
        <v>Middle Tennessee2015</v>
      </c>
      <c r="D1273">
        <v>134.77000000000001</v>
      </c>
      <c r="E1273">
        <v>-3.6097316796047898</v>
      </c>
      <c r="F1273">
        <v>0</v>
      </c>
      <c r="G1273">
        <v>254.8</v>
      </c>
      <c r="I1273">
        <v>-4.3396098390768998</v>
      </c>
      <c r="K1273">
        <v>1521</v>
      </c>
      <c r="L1273">
        <v>1312</v>
      </c>
      <c r="M1273">
        <v>-0.30004974587376598</v>
      </c>
      <c r="N1273">
        <v>-0.37620668144014802</v>
      </c>
      <c r="O1273">
        <v>-0.30004974587376598</v>
      </c>
    </row>
    <row r="1274" spans="1:15" x14ac:dyDescent="0.45">
      <c r="A1274">
        <v>2015</v>
      </c>
      <c r="B1274" t="s">
        <v>74</v>
      </c>
      <c r="C1274" t="str">
        <f>_xlfn.CONCAT(B1274,A1274)</f>
        <v>Minnesota2015</v>
      </c>
      <c r="D1274">
        <v>167.01</v>
      </c>
      <c r="E1274">
        <v>0.20178199957993601</v>
      </c>
      <c r="F1274">
        <v>0</v>
      </c>
      <c r="G1274">
        <v>122.7</v>
      </c>
      <c r="I1274">
        <v>5.8594816291394496</v>
      </c>
      <c r="J1274">
        <v>6.7802078400977299</v>
      </c>
      <c r="K1274">
        <v>1591</v>
      </c>
      <c r="L1274">
        <v>1700</v>
      </c>
      <c r="M1274">
        <v>0.13382194482700399</v>
      </c>
      <c r="N1274">
        <v>-0.37620668144014802</v>
      </c>
      <c r="O1274">
        <v>0.13382194482700399</v>
      </c>
    </row>
    <row r="1275" spans="1:15" x14ac:dyDescent="0.45">
      <c r="A1275">
        <v>2015</v>
      </c>
      <c r="B1275" t="s">
        <v>75</v>
      </c>
      <c r="C1275" t="str">
        <f>_xlfn.CONCAT(B1275,A1275)</f>
        <v>Mississippi State2015</v>
      </c>
      <c r="D1275">
        <v>237.46</v>
      </c>
      <c r="E1275">
        <v>15.526520647481799</v>
      </c>
      <c r="F1275">
        <v>0</v>
      </c>
      <c r="G1275">
        <v>377.5</v>
      </c>
      <c r="I1275">
        <v>14.616926680962001</v>
      </c>
      <c r="K1275">
        <v>1841</v>
      </c>
      <c r="L1275">
        <v>1889</v>
      </c>
      <c r="M1275">
        <v>1.0819069513366</v>
      </c>
      <c r="N1275">
        <v>-0.37620668144014802</v>
      </c>
      <c r="O1275">
        <v>1.0819069513366</v>
      </c>
    </row>
    <row r="1276" spans="1:15" x14ac:dyDescent="0.45">
      <c r="A1276">
        <v>2015</v>
      </c>
      <c r="B1276" t="s">
        <v>76</v>
      </c>
      <c r="C1276" t="str">
        <f>_xlfn.CONCAT(B1276,A1276)</f>
        <v>Missouri2015</v>
      </c>
      <c r="D1276">
        <v>217.98</v>
      </c>
      <c r="E1276">
        <v>0.50136680395747002</v>
      </c>
      <c r="F1276">
        <v>0</v>
      </c>
      <c r="G1276">
        <v>160.80000000000001</v>
      </c>
      <c r="I1276">
        <v>9.5715784269475002</v>
      </c>
      <c r="J1276">
        <v>11.191427398715501</v>
      </c>
      <c r="K1276">
        <v>1557</v>
      </c>
      <c r="L1276">
        <v>1801</v>
      </c>
      <c r="M1276">
        <v>0.81975370894047395</v>
      </c>
      <c r="N1276">
        <v>-0.37620668144014802</v>
      </c>
      <c r="O1276">
        <v>0.81975370894047395</v>
      </c>
    </row>
    <row r="1277" spans="1:15" x14ac:dyDescent="0.45">
      <c r="A1277">
        <v>2015</v>
      </c>
      <c r="B1277" t="s">
        <v>77</v>
      </c>
      <c r="C1277" t="str">
        <f>_xlfn.CONCAT(B1277,A1277)</f>
        <v>Navy2015</v>
      </c>
      <c r="D1277">
        <v>114.7</v>
      </c>
      <c r="E1277">
        <v>13.451589793641499</v>
      </c>
      <c r="F1277">
        <v>0</v>
      </c>
      <c r="G1277">
        <v>245.5</v>
      </c>
      <c r="I1277">
        <v>-0.53400685637870804</v>
      </c>
      <c r="J1277">
        <v>0.49013550651308901</v>
      </c>
      <c r="K1277">
        <v>1739</v>
      </c>
      <c r="L1277">
        <v>1568</v>
      </c>
      <c r="M1277">
        <v>-0.57014294787018305</v>
      </c>
      <c r="N1277">
        <v>-0.37620668144014802</v>
      </c>
      <c r="O1277">
        <v>-0.57014294787018305</v>
      </c>
    </row>
    <row r="1278" spans="1:15" x14ac:dyDescent="0.45">
      <c r="A1278">
        <v>2015</v>
      </c>
      <c r="B1278" t="s">
        <v>78</v>
      </c>
      <c r="C1278" t="str">
        <f>_xlfn.CONCAT(B1278,A1278)</f>
        <v>NC State2015</v>
      </c>
      <c r="D1278">
        <v>208.69</v>
      </c>
      <c r="E1278">
        <v>6.7000890833285203</v>
      </c>
      <c r="F1278">
        <v>0</v>
      </c>
      <c r="G1278">
        <v>292.5</v>
      </c>
      <c r="I1278">
        <v>1.36713214537341</v>
      </c>
      <c r="J1278">
        <v>3.1858807923350798</v>
      </c>
      <c r="K1278">
        <v>1609</v>
      </c>
      <c r="L1278">
        <v>1564</v>
      </c>
      <c r="M1278">
        <v>0.69473298913246695</v>
      </c>
      <c r="N1278">
        <v>-0.37620668144014802</v>
      </c>
      <c r="O1278">
        <v>0.69473298913246695</v>
      </c>
    </row>
    <row r="1279" spans="1:15" x14ac:dyDescent="0.45">
      <c r="A1279">
        <v>2015</v>
      </c>
      <c r="B1279" t="s">
        <v>79</v>
      </c>
      <c r="C1279" t="str">
        <f>_xlfn.CONCAT(B1279,A1279)</f>
        <v>Nebraska2015</v>
      </c>
      <c r="D1279">
        <v>211.72</v>
      </c>
      <c r="E1279">
        <v>6.5978290098913304</v>
      </c>
      <c r="F1279">
        <v>0</v>
      </c>
      <c r="G1279">
        <v>253.7</v>
      </c>
      <c r="I1279">
        <v>10.0331324765354</v>
      </c>
      <c r="J1279">
        <v>10.7829811432879</v>
      </c>
      <c r="K1279">
        <v>1702</v>
      </c>
      <c r="L1279">
        <v>1759</v>
      </c>
      <c r="M1279">
        <v>0.73550939182549802</v>
      </c>
      <c r="N1279">
        <v>-0.37620668144014802</v>
      </c>
      <c r="O1279">
        <v>0.73550939182549802</v>
      </c>
    </row>
    <row r="1280" spans="1:15" x14ac:dyDescent="0.45">
      <c r="A1280">
        <v>2015</v>
      </c>
      <c r="B1280" t="s">
        <v>80</v>
      </c>
      <c r="C1280" t="str">
        <f>_xlfn.CONCAT(B1280,A1280)</f>
        <v>Nevada2015</v>
      </c>
      <c r="D1280">
        <v>122.5</v>
      </c>
      <c r="E1280">
        <v>-9.37736907078264</v>
      </c>
      <c r="F1280">
        <v>0</v>
      </c>
      <c r="G1280">
        <v>142.5</v>
      </c>
      <c r="I1280">
        <v>-1.56791328951367</v>
      </c>
      <c r="J1280">
        <v>-0.24506775325654401</v>
      </c>
      <c r="K1280">
        <v>1390</v>
      </c>
      <c r="L1280">
        <v>1414</v>
      </c>
      <c r="M1280">
        <v>-0.46517399044257701</v>
      </c>
      <c r="N1280">
        <v>-0.37620668144014802</v>
      </c>
      <c r="O1280">
        <v>-0.46517399044257701</v>
      </c>
    </row>
    <row r="1281" spans="1:15" x14ac:dyDescent="0.45">
      <c r="A1281">
        <v>2015</v>
      </c>
      <c r="B1281" t="s">
        <v>81</v>
      </c>
      <c r="C1281" t="str">
        <f>_xlfn.CONCAT(B1281,A1281)</f>
        <v>New Mexico2015</v>
      </c>
      <c r="D1281">
        <v>110.03</v>
      </c>
      <c r="E1281">
        <v>-10.5363511658677</v>
      </c>
      <c r="F1281">
        <v>0</v>
      </c>
      <c r="G1281">
        <v>202.7</v>
      </c>
      <c r="I1281">
        <v>-9.7795138783915405</v>
      </c>
      <c r="J1281">
        <v>-9.8843993813472899</v>
      </c>
      <c r="K1281">
        <v>1342</v>
      </c>
      <c r="L1281">
        <v>1206</v>
      </c>
      <c r="M1281">
        <v>-0.63298974674030095</v>
      </c>
      <c r="N1281">
        <v>-0.37620668144014802</v>
      </c>
      <c r="O1281">
        <v>-0.63298974674030095</v>
      </c>
    </row>
    <row r="1282" spans="1:15" x14ac:dyDescent="0.45">
      <c r="A1282">
        <v>2015</v>
      </c>
      <c r="B1282" t="s">
        <v>82</v>
      </c>
      <c r="C1282" t="str">
        <f>_xlfn.CONCAT(B1282,A1282)</f>
        <v>New Mexico State2015</v>
      </c>
      <c r="D1282">
        <v>87.78</v>
      </c>
      <c r="E1282">
        <v>-22.341279017984</v>
      </c>
      <c r="F1282">
        <v>0</v>
      </c>
      <c r="G1282">
        <v>216.9</v>
      </c>
      <c r="I1282">
        <v>-18.579705766255099</v>
      </c>
      <c r="K1282">
        <v>936</v>
      </c>
      <c r="L1282">
        <v>900</v>
      </c>
      <c r="M1282">
        <v>-0.93242042658186897</v>
      </c>
      <c r="N1282">
        <v>-0.37620668144014802</v>
      </c>
      <c r="O1282">
        <v>-0.93242042658186897</v>
      </c>
    </row>
    <row r="1283" spans="1:15" x14ac:dyDescent="0.45">
      <c r="A1283">
        <v>2015</v>
      </c>
      <c r="B1283" t="s">
        <v>83</v>
      </c>
      <c r="C1283" t="str">
        <f>_xlfn.CONCAT(B1283,A1283)</f>
        <v>North Carolina2015</v>
      </c>
      <c r="D1283">
        <v>214.05</v>
      </c>
      <c r="E1283">
        <v>19.227805873514299</v>
      </c>
      <c r="F1283">
        <v>0</v>
      </c>
      <c r="G1283">
        <v>371.3</v>
      </c>
      <c r="I1283">
        <v>-1.7097429356321201</v>
      </c>
      <c r="K1283">
        <v>1830</v>
      </c>
      <c r="L1283">
        <v>1466</v>
      </c>
      <c r="M1283">
        <v>0.76686550346733495</v>
      </c>
      <c r="N1283">
        <v>-0.37620668144014802</v>
      </c>
      <c r="O1283">
        <v>0.76686550346733495</v>
      </c>
    </row>
    <row r="1284" spans="1:15" x14ac:dyDescent="0.45">
      <c r="A1284">
        <v>2015</v>
      </c>
      <c r="B1284" t="s">
        <v>84</v>
      </c>
      <c r="C1284" t="str">
        <f>_xlfn.CONCAT(B1284,A1284)</f>
        <v>Northern Illinois2015</v>
      </c>
      <c r="D1284">
        <v>138.94</v>
      </c>
      <c r="E1284">
        <v>-0.122258431829636</v>
      </c>
      <c r="F1284">
        <v>0</v>
      </c>
      <c r="G1284">
        <v>320.60000000000002</v>
      </c>
      <c r="I1284">
        <v>-3.4934299697725302</v>
      </c>
      <c r="K1284">
        <v>1433</v>
      </c>
      <c r="L1284">
        <v>1519</v>
      </c>
      <c r="M1284">
        <v>-0.24393172632593099</v>
      </c>
      <c r="N1284">
        <v>-0.37620668144014802</v>
      </c>
      <c r="O1284">
        <v>-0.24393172632593099</v>
      </c>
    </row>
    <row r="1285" spans="1:15" x14ac:dyDescent="0.45">
      <c r="A1285">
        <v>2015</v>
      </c>
      <c r="B1285" t="s">
        <v>85</v>
      </c>
      <c r="C1285" t="str">
        <f>_xlfn.CONCAT(B1285,A1285)</f>
        <v>North Texas2015</v>
      </c>
      <c r="D1285">
        <v>126.6</v>
      </c>
      <c r="E1285">
        <v>-24.433716127170602</v>
      </c>
      <c r="F1285">
        <v>0</v>
      </c>
      <c r="G1285">
        <v>115.3</v>
      </c>
      <c r="I1285">
        <v>-11.5059936837918</v>
      </c>
      <c r="J1285">
        <v>-10.456224138945901</v>
      </c>
      <c r="K1285">
        <v>1013</v>
      </c>
      <c r="L1285">
        <v>1248</v>
      </c>
      <c r="M1285">
        <v>-0.40999799999986097</v>
      </c>
      <c r="N1285">
        <v>-0.37620668144014802</v>
      </c>
      <c r="O1285">
        <v>-0.40999799999986097</v>
      </c>
    </row>
    <row r="1286" spans="1:15" x14ac:dyDescent="0.45">
      <c r="A1286">
        <v>2015</v>
      </c>
      <c r="B1286" t="s">
        <v>86</v>
      </c>
      <c r="C1286" t="str">
        <f>_xlfn.CONCAT(B1286,A1286)</f>
        <v>Northwestern2015</v>
      </c>
      <c r="D1286">
        <v>174.83</v>
      </c>
      <c r="E1286">
        <v>2.9875957595775802</v>
      </c>
      <c r="F1286">
        <v>0</v>
      </c>
      <c r="G1286">
        <v>83</v>
      </c>
      <c r="I1286">
        <v>-0.18656055008449701</v>
      </c>
      <c r="J1286">
        <v>1.4704065195392699</v>
      </c>
      <c r="K1286">
        <v>1446</v>
      </c>
      <c r="L1286">
        <v>1473</v>
      </c>
      <c r="M1286">
        <v>0.239060053427501</v>
      </c>
      <c r="N1286">
        <v>-0.37620668144014802</v>
      </c>
      <c r="O1286">
        <v>0.239060053427501</v>
      </c>
    </row>
    <row r="1287" spans="1:15" x14ac:dyDescent="0.45">
      <c r="A1287">
        <v>2015</v>
      </c>
      <c r="B1287" t="s">
        <v>87</v>
      </c>
      <c r="C1287" t="str">
        <f>_xlfn.CONCAT(B1287,A1287)</f>
        <v>Notre Dame2015</v>
      </c>
      <c r="D1287">
        <v>267.79000000000002</v>
      </c>
      <c r="E1287">
        <v>17.499417305231901</v>
      </c>
      <c r="F1287">
        <v>0</v>
      </c>
      <c r="G1287">
        <v>190.8</v>
      </c>
      <c r="I1287">
        <v>6.1600898585441897</v>
      </c>
      <c r="J1287">
        <v>10.292845636774899</v>
      </c>
      <c r="K1287">
        <v>1784</v>
      </c>
      <c r="L1287">
        <v>1643</v>
      </c>
      <c r="M1287">
        <v>1.4900747050262499</v>
      </c>
      <c r="N1287">
        <v>-0.37620668144014802</v>
      </c>
      <c r="O1287">
        <v>1.4900747050262499</v>
      </c>
    </row>
    <row r="1288" spans="1:15" x14ac:dyDescent="0.45">
      <c r="A1288">
        <v>2015</v>
      </c>
      <c r="B1288" t="s">
        <v>88</v>
      </c>
      <c r="C1288" t="str">
        <f>_xlfn.CONCAT(B1288,A1288)</f>
        <v>Ohio2015</v>
      </c>
      <c r="D1288">
        <v>128.68</v>
      </c>
      <c r="E1288">
        <v>-4.8650773532935299</v>
      </c>
      <c r="F1288">
        <v>0</v>
      </c>
      <c r="G1288">
        <v>201.3</v>
      </c>
      <c r="I1288">
        <v>-10.764605158285899</v>
      </c>
      <c r="J1288">
        <v>-8.8224391172356</v>
      </c>
      <c r="K1288">
        <v>1335</v>
      </c>
      <c r="L1288">
        <v>1231</v>
      </c>
      <c r="M1288">
        <v>-0.38200627801916598</v>
      </c>
      <c r="N1288">
        <v>-0.37620668144014802</v>
      </c>
      <c r="O1288">
        <v>-0.38200627801916598</v>
      </c>
    </row>
    <row r="1289" spans="1:15" x14ac:dyDescent="0.45">
      <c r="A1289">
        <v>2015</v>
      </c>
      <c r="B1289" t="s">
        <v>89</v>
      </c>
      <c r="C1289" t="str">
        <f>_xlfn.CONCAT(B1289,A1289)</f>
        <v>Ohio State2015</v>
      </c>
      <c r="D1289">
        <v>279.60000000000002</v>
      </c>
      <c r="E1289">
        <v>21.898914920659099</v>
      </c>
      <c r="F1289">
        <v>0</v>
      </c>
      <c r="G1289">
        <v>525.5</v>
      </c>
      <c r="I1289">
        <v>17.429486876432499</v>
      </c>
      <c r="K1289">
        <v>2120</v>
      </c>
      <c r="L1289">
        <v>2299</v>
      </c>
      <c r="M1289">
        <v>1.6490084726185601</v>
      </c>
      <c r="N1289">
        <v>-0.37620668144014802</v>
      </c>
      <c r="O1289">
        <v>1.6490084726185601</v>
      </c>
    </row>
    <row r="1290" spans="1:15" x14ac:dyDescent="0.45">
      <c r="A1290">
        <v>2015</v>
      </c>
      <c r="B1290" t="s">
        <v>90</v>
      </c>
      <c r="C1290" t="str">
        <f>_xlfn.CONCAT(B1290,A1290)</f>
        <v>Oklahoma2015</v>
      </c>
      <c r="D1290">
        <v>249.69</v>
      </c>
      <c r="E1290">
        <v>23.146605612848902</v>
      </c>
      <c r="F1290">
        <v>0</v>
      </c>
      <c r="G1290">
        <v>343.6</v>
      </c>
      <c r="I1290">
        <v>11.225970824657001</v>
      </c>
      <c r="J1290">
        <v>15.439268455162299</v>
      </c>
      <c r="K1290">
        <v>2078</v>
      </c>
      <c r="L1290">
        <v>1746</v>
      </c>
      <c r="M1290">
        <v>1.24649289355963</v>
      </c>
      <c r="N1290">
        <v>-0.37620668144014802</v>
      </c>
      <c r="O1290">
        <v>1.24649289355963</v>
      </c>
    </row>
    <row r="1291" spans="1:15" x14ac:dyDescent="0.45">
      <c r="A1291">
        <v>2015</v>
      </c>
      <c r="B1291" t="s">
        <v>91</v>
      </c>
      <c r="C1291" t="str">
        <f>_xlfn.CONCAT(B1291,A1291)</f>
        <v>Oklahoma State2015</v>
      </c>
      <c r="D1291">
        <v>191.28</v>
      </c>
      <c r="E1291">
        <v>10.023529491094401</v>
      </c>
      <c r="F1291">
        <v>0</v>
      </c>
      <c r="G1291">
        <v>208.9</v>
      </c>
      <c r="I1291">
        <v>1.8963182492142401</v>
      </c>
      <c r="J1291">
        <v>5.30980132055846</v>
      </c>
      <c r="K1291">
        <v>1707</v>
      </c>
      <c r="L1291">
        <v>1601</v>
      </c>
      <c r="M1291">
        <v>0.46043689313059299</v>
      </c>
      <c r="N1291">
        <v>-0.37620668144014802</v>
      </c>
      <c r="O1291">
        <v>0.46043689313059299</v>
      </c>
    </row>
    <row r="1292" spans="1:15" x14ac:dyDescent="0.45">
      <c r="A1292">
        <v>2015</v>
      </c>
      <c r="B1292" t="s">
        <v>92</v>
      </c>
      <c r="C1292" t="str">
        <f>_xlfn.CONCAT(B1292,A1292)</f>
        <v>Old Dominion2015</v>
      </c>
      <c r="D1292">
        <v>115.65</v>
      </c>
      <c r="E1292">
        <v>-21.569924086887699</v>
      </c>
      <c r="F1292">
        <v>0</v>
      </c>
      <c r="G1292">
        <v>175.1</v>
      </c>
      <c r="I1292">
        <v>-7.2330423116847102</v>
      </c>
      <c r="J1292">
        <v>-9.3125746237486808</v>
      </c>
      <c r="K1292">
        <v>1105</v>
      </c>
      <c r="L1292">
        <v>1192</v>
      </c>
      <c r="M1292">
        <v>-0.55735826715784598</v>
      </c>
      <c r="N1292">
        <v>-0.37620668144014802</v>
      </c>
      <c r="O1292">
        <v>-0.55735826715784598</v>
      </c>
    </row>
    <row r="1293" spans="1:15" x14ac:dyDescent="0.45">
      <c r="A1293">
        <v>2015</v>
      </c>
      <c r="B1293" t="s">
        <v>93</v>
      </c>
      <c r="C1293" t="str">
        <f>_xlfn.CONCAT(B1293,A1293)</f>
        <v>Ole Miss2015</v>
      </c>
      <c r="D1293">
        <v>245.71</v>
      </c>
      <c r="E1293">
        <v>18.072356826448299</v>
      </c>
      <c r="F1293">
        <v>0</v>
      </c>
      <c r="G1293">
        <v>193.4</v>
      </c>
      <c r="I1293">
        <v>15.534163179479799</v>
      </c>
      <c r="J1293">
        <v>16.746296472530499</v>
      </c>
      <c r="K1293">
        <v>1937</v>
      </c>
      <c r="L1293">
        <v>1780</v>
      </c>
      <c r="M1293">
        <v>1.1929318101542601</v>
      </c>
      <c r="N1293">
        <v>-0.37620668144014802</v>
      </c>
      <c r="O1293">
        <v>1.1929318101542601</v>
      </c>
    </row>
    <row r="1294" spans="1:15" x14ac:dyDescent="0.45">
      <c r="A1294">
        <v>2015</v>
      </c>
      <c r="B1294" t="s">
        <v>94</v>
      </c>
      <c r="C1294" t="str">
        <f>_xlfn.CONCAT(B1294,A1294)</f>
        <v>Oregon2015</v>
      </c>
      <c r="D1294">
        <v>245.79</v>
      </c>
      <c r="E1294">
        <v>12.254830511852299</v>
      </c>
      <c r="F1294">
        <v>0</v>
      </c>
      <c r="G1294">
        <v>356.9</v>
      </c>
      <c r="I1294">
        <v>19.811303875469399</v>
      </c>
      <c r="J1294">
        <v>23.118058057200699</v>
      </c>
      <c r="K1294">
        <v>1793</v>
      </c>
      <c r="L1294">
        <v>2154</v>
      </c>
      <c r="M1294">
        <v>1.1940084148458201</v>
      </c>
      <c r="N1294">
        <v>-0.37620668144014802</v>
      </c>
      <c r="O1294">
        <v>1.1940084148458201</v>
      </c>
    </row>
    <row r="1295" spans="1:15" x14ac:dyDescent="0.45">
      <c r="A1295">
        <v>2015</v>
      </c>
      <c r="B1295" t="s">
        <v>95</v>
      </c>
      <c r="C1295" t="str">
        <f>_xlfn.CONCAT(B1295,A1295)</f>
        <v>Oregon State2015</v>
      </c>
      <c r="D1295">
        <v>167.89</v>
      </c>
      <c r="E1295">
        <v>-10.755418446932399</v>
      </c>
      <c r="F1295">
        <v>0</v>
      </c>
      <c r="G1295">
        <v>93.2</v>
      </c>
      <c r="I1295">
        <v>-1.13335429056864</v>
      </c>
      <c r="J1295">
        <v>2.6140560347364699</v>
      </c>
      <c r="K1295">
        <v>1146</v>
      </c>
      <c r="L1295">
        <v>1438</v>
      </c>
      <c r="M1295">
        <v>0.145664596434221</v>
      </c>
      <c r="N1295">
        <v>-0.37620668144014802</v>
      </c>
      <c r="O1295">
        <v>0.145664596434221</v>
      </c>
    </row>
    <row r="1296" spans="1:15" x14ac:dyDescent="0.45">
      <c r="A1296">
        <v>2015</v>
      </c>
      <c r="B1296" t="s">
        <v>96</v>
      </c>
      <c r="C1296" t="str">
        <f>_xlfn.CONCAT(B1296,A1296)</f>
        <v>Penn State2015</v>
      </c>
      <c r="D1296">
        <v>250</v>
      </c>
      <c r="E1296">
        <v>4.32280826110446</v>
      </c>
      <c r="F1296">
        <v>0</v>
      </c>
      <c r="G1296">
        <v>142.6</v>
      </c>
      <c r="I1296">
        <v>1.29222115340094</v>
      </c>
      <c r="J1296">
        <v>3.75770554993368</v>
      </c>
      <c r="K1296">
        <v>1585</v>
      </c>
      <c r="L1296">
        <v>1584</v>
      </c>
      <c r="M1296">
        <v>1.2506647367394399</v>
      </c>
      <c r="N1296">
        <v>-0.37620668144014802</v>
      </c>
      <c r="O1296">
        <v>1.2506647367394399</v>
      </c>
    </row>
    <row r="1297" spans="1:15" x14ac:dyDescent="0.45">
      <c r="A1297">
        <v>2015</v>
      </c>
      <c r="B1297" t="s">
        <v>97</v>
      </c>
      <c r="C1297" t="str">
        <f>_xlfn.CONCAT(B1297,A1297)</f>
        <v>Pittsburgh2015</v>
      </c>
      <c r="D1297">
        <v>183.18</v>
      </c>
      <c r="E1297">
        <v>8.8775493702106498</v>
      </c>
      <c r="F1297">
        <v>0</v>
      </c>
      <c r="G1297">
        <v>297.2</v>
      </c>
      <c r="I1297">
        <v>2.0224171990508499</v>
      </c>
      <c r="K1297">
        <v>1576</v>
      </c>
      <c r="L1297">
        <v>1547</v>
      </c>
      <c r="M1297">
        <v>0.35143066810961798</v>
      </c>
      <c r="N1297">
        <v>-0.37620668144014802</v>
      </c>
      <c r="O1297">
        <v>0.35143066810961798</v>
      </c>
    </row>
    <row r="1298" spans="1:15" x14ac:dyDescent="0.45">
      <c r="A1298">
        <v>2015</v>
      </c>
      <c r="B1298" t="s">
        <v>98</v>
      </c>
      <c r="C1298" t="str">
        <f>_xlfn.CONCAT(B1298,A1298)</f>
        <v>Purdue2015</v>
      </c>
      <c r="D1298">
        <v>162.85</v>
      </c>
      <c r="E1298">
        <v>-9.2140546197889694</v>
      </c>
      <c r="F1298">
        <v>0</v>
      </c>
      <c r="G1298">
        <v>107.8</v>
      </c>
      <c r="I1298">
        <v>-4.8613071331077</v>
      </c>
      <c r="J1298">
        <v>-3.2675700434205899</v>
      </c>
      <c r="K1298">
        <v>1218</v>
      </c>
      <c r="L1298">
        <v>1275</v>
      </c>
      <c r="M1298">
        <v>7.7838500865614293E-2</v>
      </c>
      <c r="N1298">
        <v>-0.37620668144014802</v>
      </c>
      <c r="O1298">
        <v>7.7838500865614293E-2</v>
      </c>
    </row>
    <row r="1299" spans="1:15" x14ac:dyDescent="0.45">
      <c r="A1299">
        <v>2015</v>
      </c>
      <c r="B1299" t="s">
        <v>99</v>
      </c>
      <c r="C1299" t="str">
        <f>_xlfn.CONCAT(B1299,A1299)</f>
        <v>Rice2015</v>
      </c>
      <c r="D1299">
        <v>120.11</v>
      </c>
      <c r="E1299">
        <v>-18.0277448650865</v>
      </c>
      <c r="F1299">
        <v>0</v>
      </c>
      <c r="G1299">
        <v>297.5</v>
      </c>
      <c r="I1299">
        <v>-2.4474979501693501</v>
      </c>
      <c r="J1299">
        <v>-2.6140560347364699</v>
      </c>
      <c r="K1299">
        <v>1131</v>
      </c>
      <c r="L1299">
        <v>1460</v>
      </c>
      <c r="M1299">
        <v>-0.49733755560308701</v>
      </c>
      <c r="N1299">
        <v>-0.37620668144014802</v>
      </c>
      <c r="O1299">
        <v>-0.49733755560308701</v>
      </c>
    </row>
    <row r="1300" spans="1:15" x14ac:dyDescent="0.45">
      <c r="A1300">
        <v>2015</v>
      </c>
      <c r="B1300" t="s">
        <v>100</v>
      </c>
      <c r="C1300" t="str">
        <f>_xlfn.CONCAT(B1300,A1300)</f>
        <v>Rutgers2015</v>
      </c>
      <c r="D1300">
        <v>172.19</v>
      </c>
      <c r="E1300">
        <v>-7.8467239171734802</v>
      </c>
      <c r="F1300">
        <v>0</v>
      </c>
      <c r="G1300">
        <v>174.5</v>
      </c>
      <c r="I1300">
        <v>0.31198630937552502</v>
      </c>
      <c r="J1300">
        <v>1.22533876628272</v>
      </c>
      <c r="K1300">
        <v>1308</v>
      </c>
      <c r="L1300">
        <v>1465</v>
      </c>
      <c r="M1300">
        <v>0.20353209860585</v>
      </c>
      <c r="N1300">
        <v>-0.37620668144014802</v>
      </c>
      <c r="O1300">
        <v>0.20353209860585</v>
      </c>
    </row>
    <row r="1301" spans="1:15" x14ac:dyDescent="0.45">
      <c r="A1301">
        <v>2015</v>
      </c>
      <c r="B1301" t="s">
        <v>162</v>
      </c>
      <c r="C1301" t="str">
        <f>_xlfn.CONCAT(B1301,A1301)</f>
        <v>Sam Houston State2015</v>
      </c>
      <c r="D1301">
        <v>29.96</v>
      </c>
      <c r="F1301">
        <v>0</v>
      </c>
      <c r="M1301">
        <v>-1.7105364674106101</v>
      </c>
      <c r="N1301">
        <v>-0.37620668144014802</v>
      </c>
      <c r="O1301">
        <v>-1.7105364674106101</v>
      </c>
    </row>
    <row r="1302" spans="1:15" x14ac:dyDescent="0.45">
      <c r="A1302">
        <v>2015</v>
      </c>
      <c r="B1302" t="s">
        <v>101</v>
      </c>
      <c r="C1302" t="str">
        <f>_xlfn.CONCAT(B1302,A1302)</f>
        <v>San Diego State2015</v>
      </c>
      <c r="D1302">
        <v>161.96</v>
      </c>
      <c r="E1302">
        <v>6.16823397113862</v>
      </c>
      <c r="F1302">
        <v>0</v>
      </c>
      <c r="G1302">
        <v>188.8</v>
      </c>
      <c r="I1302">
        <v>-3.2691344766480501</v>
      </c>
      <c r="J1302">
        <v>-1.6337850217103</v>
      </c>
      <c r="K1302">
        <v>1806</v>
      </c>
      <c r="L1302">
        <v>1509</v>
      </c>
      <c r="M1302">
        <v>6.5861273671951798E-2</v>
      </c>
      <c r="N1302">
        <v>-0.37620668144014802</v>
      </c>
      <c r="O1302">
        <v>6.5861273671951798E-2</v>
      </c>
    </row>
    <row r="1303" spans="1:15" x14ac:dyDescent="0.45">
      <c r="A1303">
        <v>2015</v>
      </c>
      <c r="B1303" t="s">
        <v>102</v>
      </c>
      <c r="C1303" t="str">
        <f>_xlfn.CONCAT(B1303,A1303)</f>
        <v>San José State2015</v>
      </c>
      <c r="D1303">
        <v>167.14</v>
      </c>
      <c r="E1303">
        <v>-6.8859026051805499</v>
      </c>
      <c r="F1303">
        <v>0</v>
      </c>
      <c r="G1303">
        <v>259.10000000000002</v>
      </c>
      <c r="I1303">
        <v>-10.9626189187702</v>
      </c>
      <c r="K1303">
        <v>1324</v>
      </c>
      <c r="L1303">
        <v>1173</v>
      </c>
      <c r="M1303">
        <v>0.13557142745079701</v>
      </c>
      <c r="N1303">
        <v>-0.37620668144014802</v>
      </c>
      <c r="O1303">
        <v>0.13557142745079701</v>
      </c>
    </row>
    <row r="1304" spans="1:15" x14ac:dyDescent="0.45">
      <c r="A1304">
        <v>2015</v>
      </c>
      <c r="B1304" t="s">
        <v>103</v>
      </c>
      <c r="C1304" t="str">
        <f>_xlfn.CONCAT(B1304,A1304)</f>
        <v>SMU2015</v>
      </c>
      <c r="D1304">
        <v>142.99</v>
      </c>
      <c r="E1304">
        <v>-13.149654881641601</v>
      </c>
      <c r="F1304">
        <v>0</v>
      </c>
      <c r="G1304">
        <v>65.3</v>
      </c>
      <c r="I1304">
        <v>-17.9813872848659</v>
      </c>
      <c r="J1304">
        <v>-16.746296472530499</v>
      </c>
      <c r="K1304">
        <v>1036</v>
      </c>
      <c r="L1304">
        <v>971</v>
      </c>
      <c r="M1304">
        <v>-0.18942861381544299</v>
      </c>
      <c r="N1304">
        <v>-0.37620668144014802</v>
      </c>
      <c r="O1304">
        <v>-0.18942861381544299</v>
      </c>
    </row>
    <row r="1305" spans="1:15" x14ac:dyDescent="0.45">
      <c r="A1305">
        <v>2015</v>
      </c>
      <c r="B1305" t="s">
        <v>104</v>
      </c>
      <c r="C1305" t="str">
        <f>_xlfn.CONCAT(B1305,A1305)</f>
        <v>South Alabama2015</v>
      </c>
      <c r="D1305">
        <v>132.16999999999999</v>
      </c>
      <c r="E1305">
        <v>-17.593682505080402</v>
      </c>
      <c r="F1305">
        <v>0</v>
      </c>
      <c r="G1305">
        <v>71.5</v>
      </c>
      <c r="I1305">
        <v>-8.5741110640373801</v>
      </c>
      <c r="J1305">
        <v>-7.6787896020383899</v>
      </c>
      <c r="K1305">
        <v>1115</v>
      </c>
      <c r="L1305">
        <v>1307</v>
      </c>
      <c r="M1305">
        <v>-0.33503939834963498</v>
      </c>
      <c r="N1305">
        <v>-0.37620668144014802</v>
      </c>
      <c r="O1305">
        <v>-0.33503939834963498</v>
      </c>
    </row>
    <row r="1306" spans="1:15" x14ac:dyDescent="0.45">
      <c r="A1306">
        <v>2015</v>
      </c>
      <c r="B1306" t="s">
        <v>105</v>
      </c>
      <c r="C1306" t="str">
        <f>_xlfn.CONCAT(B1306,A1306)</f>
        <v>South Carolina2015</v>
      </c>
      <c r="D1306">
        <v>230.49</v>
      </c>
      <c r="E1306">
        <v>1.3779895635639099</v>
      </c>
      <c r="F1306">
        <v>0</v>
      </c>
      <c r="G1306">
        <v>160.6</v>
      </c>
      <c r="I1306">
        <v>5.3754524856147796</v>
      </c>
      <c r="J1306">
        <v>9.3125746237486808</v>
      </c>
      <c r="K1306">
        <v>1579</v>
      </c>
      <c r="L1306">
        <v>1719</v>
      </c>
      <c r="M1306">
        <v>0.988107767583981</v>
      </c>
      <c r="N1306">
        <v>-0.37620668144014802</v>
      </c>
      <c r="O1306">
        <v>0.988107767583981</v>
      </c>
    </row>
    <row r="1307" spans="1:15" x14ac:dyDescent="0.45">
      <c r="A1307">
        <v>2015</v>
      </c>
      <c r="B1307" t="s">
        <v>106</v>
      </c>
      <c r="C1307" t="str">
        <f>_xlfn.CONCAT(B1307,A1307)</f>
        <v>Southern Mississippi2015</v>
      </c>
      <c r="D1307">
        <v>133.4</v>
      </c>
      <c r="E1307">
        <v>1.81244002463812</v>
      </c>
      <c r="F1307">
        <v>0</v>
      </c>
      <c r="G1307">
        <v>186.9</v>
      </c>
      <c r="I1307">
        <v>-10.1395454604513</v>
      </c>
      <c r="K1307">
        <v>1686</v>
      </c>
      <c r="L1307">
        <v>1015</v>
      </c>
      <c r="M1307">
        <v>-0.31848660121681999</v>
      </c>
      <c r="N1307">
        <v>-0.37620668144014802</v>
      </c>
      <c r="O1307">
        <v>-0.31848660121681999</v>
      </c>
    </row>
    <row r="1308" spans="1:15" x14ac:dyDescent="0.45">
      <c r="A1308">
        <v>2015</v>
      </c>
      <c r="B1308" t="s">
        <v>107</v>
      </c>
      <c r="C1308" t="str">
        <f>_xlfn.CONCAT(B1308,A1308)</f>
        <v>South Florida2015</v>
      </c>
      <c r="D1308">
        <v>163.15</v>
      </c>
      <c r="E1308">
        <v>8.3732929897486805</v>
      </c>
      <c r="F1308">
        <v>0</v>
      </c>
      <c r="G1308">
        <v>77.7</v>
      </c>
      <c r="I1308">
        <v>-10.8556806570123</v>
      </c>
      <c r="K1308">
        <v>1693</v>
      </c>
      <c r="L1308">
        <v>1254</v>
      </c>
      <c r="M1308">
        <v>8.1875768458983894E-2</v>
      </c>
      <c r="N1308">
        <v>-0.37620668144014802</v>
      </c>
      <c r="O1308">
        <v>8.1875768458983894E-2</v>
      </c>
    </row>
    <row r="1309" spans="1:15" x14ac:dyDescent="0.45">
      <c r="A1309">
        <v>2015</v>
      </c>
      <c r="B1309" t="s">
        <v>108</v>
      </c>
      <c r="C1309" t="str">
        <f>_xlfn.CONCAT(B1309,A1309)</f>
        <v>Stanford2015</v>
      </c>
      <c r="D1309">
        <v>220.65</v>
      </c>
      <c r="E1309">
        <v>20.585950973134</v>
      </c>
      <c r="F1309">
        <v>0</v>
      </c>
      <c r="G1309">
        <v>311.60000000000002</v>
      </c>
      <c r="I1309">
        <v>11.0164961594368</v>
      </c>
      <c r="J1309">
        <v>15.6843362084188</v>
      </c>
      <c r="K1309">
        <v>2014</v>
      </c>
      <c r="L1309">
        <v>1871</v>
      </c>
      <c r="M1309">
        <v>0.85568539052146297</v>
      </c>
      <c r="N1309">
        <v>-0.37620668144014802</v>
      </c>
      <c r="O1309">
        <v>0.85568539052146297</v>
      </c>
    </row>
    <row r="1310" spans="1:15" x14ac:dyDescent="0.45">
      <c r="A1310">
        <v>2015</v>
      </c>
      <c r="B1310" t="s">
        <v>109</v>
      </c>
      <c r="C1310" t="str">
        <f>_xlfn.CONCAT(B1310,A1310)</f>
        <v>Syracuse2015</v>
      </c>
      <c r="D1310">
        <v>172.06</v>
      </c>
      <c r="E1310">
        <v>-0.94411783349199396</v>
      </c>
      <c r="F1310">
        <v>0</v>
      </c>
      <c r="G1310">
        <v>102.2</v>
      </c>
      <c r="I1310">
        <v>-2.84555567132342</v>
      </c>
      <c r="J1310">
        <v>-0.65351400868411802</v>
      </c>
      <c r="K1310">
        <v>1371</v>
      </c>
      <c r="L1310">
        <v>1390</v>
      </c>
      <c r="M1310">
        <v>0.20178261598205699</v>
      </c>
      <c r="N1310">
        <v>-0.37620668144014802</v>
      </c>
      <c r="O1310">
        <v>0.20178261598205699</v>
      </c>
    </row>
    <row r="1311" spans="1:15" x14ac:dyDescent="0.45">
      <c r="A1311">
        <v>2015</v>
      </c>
      <c r="B1311" t="s">
        <v>110</v>
      </c>
      <c r="C1311" t="str">
        <f>_xlfn.CONCAT(B1311,A1311)</f>
        <v>TCU2015</v>
      </c>
      <c r="D1311">
        <v>191.44</v>
      </c>
      <c r="E1311">
        <v>14.7416480641437</v>
      </c>
      <c r="F1311">
        <v>0</v>
      </c>
      <c r="G1311">
        <v>461.4</v>
      </c>
      <c r="I1311">
        <v>19.562117912441199</v>
      </c>
      <c r="J1311">
        <v>21.3208945333194</v>
      </c>
      <c r="K1311">
        <v>1947</v>
      </c>
      <c r="L1311">
        <v>2194</v>
      </c>
      <c r="M1311">
        <v>0.46259010251372301</v>
      </c>
      <c r="N1311">
        <v>-0.37620668144014802</v>
      </c>
      <c r="O1311">
        <v>0.46259010251372301</v>
      </c>
    </row>
    <row r="1312" spans="1:15" x14ac:dyDescent="0.45">
      <c r="A1312">
        <v>2015</v>
      </c>
      <c r="B1312" t="s">
        <v>111</v>
      </c>
      <c r="C1312" t="str">
        <f>_xlfn.CONCAT(B1312,A1312)</f>
        <v>Temple2015</v>
      </c>
      <c r="D1312">
        <v>143.34</v>
      </c>
      <c r="E1312">
        <v>7.3735504586507901</v>
      </c>
      <c r="F1312">
        <v>0</v>
      </c>
      <c r="G1312">
        <v>59.2</v>
      </c>
      <c r="I1312">
        <v>-2.9898271860093</v>
      </c>
      <c r="J1312">
        <v>-1.1436495151972099</v>
      </c>
      <c r="K1312">
        <v>1635</v>
      </c>
      <c r="L1312">
        <v>1484</v>
      </c>
      <c r="M1312">
        <v>-0.18471846828984601</v>
      </c>
      <c r="N1312">
        <v>-0.37620668144014802</v>
      </c>
      <c r="O1312">
        <v>-0.18471846828984601</v>
      </c>
    </row>
    <row r="1313" spans="1:15" x14ac:dyDescent="0.45">
      <c r="A1313">
        <v>2015</v>
      </c>
      <c r="B1313" t="s">
        <v>112</v>
      </c>
      <c r="C1313" t="str">
        <f>_xlfn.CONCAT(B1313,A1313)</f>
        <v>Tennessee2015</v>
      </c>
      <c r="D1313">
        <v>286.26</v>
      </c>
      <c r="E1313">
        <v>17.704643094321501</v>
      </c>
      <c r="F1313">
        <v>0</v>
      </c>
      <c r="G1313">
        <v>207.9</v>
      </c>
      <c r="I1313">
        <v>7.9446682110460101</v>
      </c>
      <c r="J1313">
        <v>10.0477778835183</v>
      </c>
      <c r="K1313">
        <v>1860</v>
      </c>
      <c r="L1313">
        <v>1670</v>
      </c>
      <c r="M1313">
        <v>1.73863581319136</v>
      </c>
      <c r="N1313">
        <v>-0.37620668144014802</v>
      </c>
      <c r="O1313">
        <v>1.73863581319136</v>
      </c>
    </row>
    <row r="1314" spans="1:15" x14ac:dyDescent="0.45">
      <c r="A1314">
        <v>2015</v>
      </c>
      <c r="B1314" t="s">
        <v>113</v>
      </c>
      <c r="C1314" t="str">
        <f>_xlfn.CONCAT(B1314,A1314)</f>
        <v>Texas2015</v>
      </c>
      <c r="D1314">
        <v>272.49</v>
      </c>
      <c r="E1314">
        <v>2.3330142598233499</v>
      </c>
      <c r="F1314">
        <v>0</v>
      </c>
      <c r="G1314">
        <v>120.9</v>
      </c>
      <c r="I1314">
        <v>4.2649430763568699</v>
      </c>
      <c r="J1314">
        <v>7.1886540955253002</v>
      </c>
      <c r="K1314">
        <v>1532</v>
      </c>
      <c r="L1314">
        <v>1596</v>
      </c>
      <c r="M1314">
        <v>1.5533252306556999</v>
      </c>
      <c r="N1314">
        <v>-0.37620668144014802</v>
      </c>
      <c r="O1314">
        <v>1.5533252306556999</v>
      </c>
    </row>
    <row r="1315" spans="1:15" x14ac:dyDescent="0.45">
      <c r="A1315">
        <v>2015</v>
      </c>
      <c r="B1315" t="s">
        <v>114</v>
      </c>
      <c r="C1315" t="str">
        <f>_xlfn.CONCAT(B1315,A1315)</f>
        <v>Texas A&amp;M2015</v>
      </c>
      <c r="D1315">
        <v>270.61</v>
      </c>
      <c r="E1315">
        <v>11.2783358644829</v>
      </c>
      <c r="F1315">
        <v>0</v>
      </c>
      <c r="G1315">
        <v>267</v>
      </c>
      <c r="I1315">
        <v>8.4963081062242392</v>
      </c>
      <c r="J1315">
        <v>12.253387662827199</v>
      </c>
      <c r="K1315">
        <v>1674</v>
      </c>
      <c r="L1315">
        <v>1692</v>
      </c>
      <c r="M1315">
        <v>1.5280250204039201</v>
      </c>
      <c r="N1315">
        <v>-0.37620668144014802</v>
      </c>
      <c r="O1315">
        <v>1.5280250204039201</v>
      </c>
    </row>
    <row r="1316" spans="1:15" x14ac:dyDescent="0.45">
      <c r="A1316">
        <v>2015</v>
      </c>
      <c r="B1316" t="s">
        <v>115</v>
      </c>
      <c r="C1316" t="str">
        <f>_xlfn.CONCAT(B1316,A1316)</f>
        <v>Texas State2015</v>
      </c>
      <c r="D1316">
        <v>124.71</v>
      </c>
      <c r="E1316">
        <v>-22.790164731666898</v>
      </c>
      <c r="F1316">
        <v>0</v>
      </c>
      <c r="G1316">
        <v>322</v>
      </c>
      <c r="I1316">
        <v>-8.0323237139345594</v>
      </c>
      <c r="J1316">
        <v>-6.6985185890122096</v>
      </c>
      <c r="K1316">
        <v>1017</v>
      </c>
      <c r="L1316">
        <v>1319</v>
      </c>
      <c r="M1316">
        <v>-0.43543278583808898</v>
      </c>
      <c r="N1316">
        <v>-0.37620668144014802</v>
      </c>
      <c r="O1316">
        <v>-0.43543278583808898</v>
      </c>
    </row>
    <row r="1317" spans="1:15" x14ac:dyDescent="0.45">
      <c r="A1317">
        <v>2015</v>
      </c>
      <c r="B1317" t="s">
        <v>116</v>
      </c>
      <c r="C1317" t="str">
        <f>_xlfn.CONCAT(B1317,A1317)</f>
        <v>Texas Tech2015</v>
      </c>
      <c r="D1317">
        <v>203.18</v>
      </c>
      <c r="E1317">
        <v>5.2115493184233701</v>
      </c>
      <c r="F1317">
        <v>0</v>
      </c>
      <c r="G1317">
        <v>421.6</v>
      </c>
      <c r="I1317">
        <v>-0.96079031432471096</v>
      </c>
      <c r="J1317">
        <v>1.7154742727958101</v>
      </c>
      <c r="K1317">
        <v>1523</v>
      </c>
      <c r="L1317">
        <v>1358</v>
      </c>
      <c r="M1317">
        <v>0.62058184100091496</v>
      </c>
      <c r="N1317">
        <v>-0.37620668144014802</v>
      </c>
      <c r="O1317">
        <v>0.62058184100091496</v>
      </c>
    </row>
    <row r="1318" spans="1:15" x14ac:dyDescent="0.45">
      <c r="A1318">
        <v>2015</v>
      </c>
      <c r="B1318" t="s">
        <v>117</v>
      </c>
      <c r="C1318" t="str">
        <f>_xlfn.CONCAT(B1318,A1318)</f>
        <v>Toledo2015</v>
      </c>
      <c r="D1318">
        <v>138.12</v>
      </c>
      <c r="E1318">
        <v>10.222411469750099</v>
      </c>
      <c r="F1318">
        <v>0</v>
      </c>
      <c r="G1318">
        <v>425.7</v>
      </c>
      <c r="I1318">
        <v>-2.9908414736971198</v>
      </c>
      <c r="J1318">
        <v>0.89858176194066297</v>
      </c>
      <c r="K1318">
        <v>1730</v>
      </c>
      <c r="L1318">
        <v>1524</v>
      </c>
      <c r="M1318">
        <v>-0.25496692441447399</v>
      </c>
      <c r="N1318">
        <v>-0.37620668144014802</v>
      </c>
      <c r="O1318">
        <v>-0.25496692441447399</v>
      </c>
    </row>
    <row r="1319" spans="1:15" x14ac:dyDescent="0.45">
      <c r="A1319">
        <v>2015</v>
      </c>
      <c r="B1319" t="s">
        <v>118</v>
      </c>
      <c r="C1319" t="str">
        <f>_xlfn.CONCAT(B1319,A1319)</f>
        <v>Troy2015</v>
      </c>
      <c r="D1319">
        <v>107.58</v>
      </c>
      <c r="E1319">
        <v>-9.9391564307652995</v>
      </c>
      <c r="F1319">
        <v>0</v>
      </c>
      <c r="G1319">
        <v>202.7</v>
      </c>
      <c r="I1319">
        <v>-14.0596145852018</v>
      </c>
      <c r="J1319">
        <v>-15.8477147105899</v>
      </c>
      <c r="K1319">
        <v>1311</v>
      </c>
      <c r="L1319">
        <v>1065</v>
      </c>
      <c r="M1319">
        <v>-0.66596076541948501</v>
      </c>
      <c r="N1319">
        <v>-0.37620668144014802</v>
      </c>
      <c r="O1319">
        <v>-0.66596076541948501</v>
      </c>
    </row>
    <row r="1320" spans="1:15" x14ac:dyDescent="0.45">
      <c r="A1320">
        <v>2015</v>
      </c>
      <c r="B1320" t="s">
        <v>119</v>
      </c>
      <c r="C1320" t="str">
        <f>_xlfn.CONCAT(B1320,A1320)</f>
        <v>Tulane2015</v>
      </c>
      <c r="D1320">
        <v>128.9</v>
      </c>
      <c r="E1320">
        <v>-18.867299581617299</v>
      </c>
      <c r="F1320">
        <v>0</v>
      </c>
      <c r="G1320">
        <v>113.2</v>
      </c>
      <c r="I1320">
        <v>-11.3100000496364</v>
      </c>
      <c r="J1320">
        <v>-7.9238573552949303</v>
      </c>
      <c r="K1320">
        <v>1058</v>
      </c>
      <c r="L1320">
        <v>1217</v>
      </c>
      <c r="M1320">
        <v>-0.37904561511736201</v>
      </c>
      <c r="N1320">
        <v>-0.37620668144014802</v>
      </c>
      <c r="O1320">
        <v>-0.37904561511736201</v>
      </c>
    </row>
    <row r="1321" spans="1:15" x14ac:dyDescent="0.45">
      <c r="A1321">
        <v>2015</v>
      </c>
      <c r="B1321" t="s">
        <v>120</v>
      </c>
      <c r="C1321" t="str">
        <f>_xlfn.CONCAT(B1321,A1321)</f>
        <v>Tulsa2015</v>
      </c>
      <c r="D1321">
        <v>116.08</v>
      </c>
      <c r="E1321">
        <v>-5.3219073181360503</v>
      </c>
      <c r="F1321">
        <v>0</v>
      </c>
      <c r="G1321">
        <v>245.1</v>
      </c>
      <c r="I1321">
        <v>-13.3526700358079</v>
      </c>
      <c r="J1321">
        <v>-10.6196026411169</v>
      </c>
      <c r="K1321">
        <v>1332</v>
      </c>
      <c r="L1321">
        <v>1177</v>
      </c>
      <c r="M1321">
        <v>-0.55157151694068396</v>
      </c>
      <c r="N1321">
        <v>-0.37620668144014802</v>
      </c>
      <c r="O1321">
        <v>-0.55157151694068396</v>
      </c>
    </row>
    <row r="1322" spans="1:15" x14ac:dyDescent="0.45">
      <c r="A1322">
        <v>2015</v>
      </c>
      <c r="B1322" t="s">
        <v>121</v>
      </c>
      <c r="C1322" t="str">
        <f>_xlfn.CONCAT(B1322,A1322)</f>
        <v>UAB2015</v>
      </c>
      <c r="D1322">
        <v>0</v>
      </c>
      <c r="F1322">
        <v>0</v>
      </c>
      <c r="G1322">
        <v>0.7</v>
      </c>
      <c r="I1322">
        <v>0.37880456138063101</v>
      </c>
      <c r="J1322">
        <v>-4.9830443162164002</v>
      </c>
      <c r="L1322">
        <v>1347</v>
      </c>
      <c r="M1322">
        <v>-2.1137249244017702</v>
      </c>
      <c r="N1322">
        <v>-0.37620668144014802</v>
      </c>
      <c r="O1322">
        <v>-2.1137249244017702</v>
      </c>
    </row>
    <row r="1323" spans="1:15" x14ac:dyDescent="0.45">
      <c r="A1323">
        <v>2015</v>
      </c>
      <c r="B1323" t="s">
        <v>122</v>
      </c>
      <c r="C1323" t="str">
        <f>_xlfn.CONCAT(B1323,A1323)</f>
        <v>UCF2015</v>
      </c>
      <c r="D1323">
        <v>160.78</v>
      </c>
      <c r="E1323">
        <v>-20.9849858286616</v>
      </c>
      <c r="F1323">
        <v>0</v>
      </c>
      <c r="G1323">
        <v>147.80000000000001</v>
      </c>
      <c r="I1323">
        <v>-0.32432732571883599</v>
      </c>
      <c r="J1323">
        <v>3.8393948010191901</v>
      </c>
      <c r="K1323">
        <v>1033</v>
      </c>
      <c r="L1323">
        <v>1689</v>
      </c>
      <c r="M1323">
        <v>4.9981354471365202E-2</v>
      </c>
      <c r="N1323">
        <v>-0.37620668144014802</v>
      </c>
      <c r="O1323">
        <v>4.9981354471365202E-2</v>
      </c>
    </row>
    <row r="1324" spans="1:15" x14ac:dyDescent="0.45">
      <c r="A1324">
        <v>2015</v>
      </c>
      <c r="B1324" t="s">
        <v>123</v>
      </c>
      <c r="C1324" t="str">
        <f>_xlfn.CONCAT(B1324,A1324)</f>
        <v>UCLA2015</v>
      </c>
      <c r="D1324">
        <v>269.68</v>
      </c>
      <c r="E1324">
        <v>9.9101871222913207</v>
      </c>
      <c r="F1324">
        <v>0</v>
      </c>
      <c r="G1324">
        <v>195.3</v>
      </c>
      <c r="I1324">
        <v>11.343068463451001</v>
      </c>
      <c r="J1324">
        <v>15.6843362084188</v>
      </c>
      <c r="K1324">
        <v>1722</v>
      </c>
      <c r="L1324">
        <v>1785</v>
      </c>
      <c r="M1324">
        <v>1.5155094908644799</v>
      </c>
      <c r="N1324">
        <v>-0.37620668144014802</v>
      </c>
      <c r="O1324">
        <v>1.5155094908644799</v>
      </c>
    </row>
    <row r="1325" spans="1:15" x14ac:dyDescent="0.45">
      <c r="A1325">
        <v>2015</v>
      </c>
      <c r="B1325" t="s">
        <v>124</v>
      </c>
      <c r="C1325" t="str">
        <f>_xlfn.CONCAT(B1325,A1325)</f>
        <v>UMass2015</v>
      </c>
      <c r="D1325">
        <v>118.12</v>
      </c>
      <c r="E1325">
        <v>-14.690823991357099</v>
      </c>
      <c r="F1325">
        <v>0</v>
      </c>
      <c r="G1325">
        <v>343.1</v>
      </c>
      <c r="I1325">
        <v>-11.3674319373962</v>
      </c>
      <c r="J1325">
        <v>-12.0083199095707</v>
      </c>
      <c r="K1325">
        <v>1141</v>
      </c>
      <c r="L1325">
        <v>1110</v>
      </c>
      <c r="M1325">
        <v>-0.52411809730577097</v>
      </c>
      <c r="N1325">
        <v>-0.37620668144014802</v>
      </c>
      <c r="O1325">
        <v>-0.52411809730577097</v>
      </c>
    </row>
    <row r="1326" spans="1:15" x14ac:dyDescent="0.45">
      <c r="A1326">
        <v>2015</v>
      </c>
      <c r="B1326" t="s">
        <v>125</v>
      </c>
      <c r="C1326" t="str">
        <f>_xlfn.CONCAT(B1326,A1326)</f>
        <v>UNLV2015</v>
      </c>
      <c r="D1326">
        <v>119.46</v>
      </c>
      <c r="E1326">
        <v>-15.012880800174401</v>
      </c>
      <c r="F1326">
        <v>0</v>
      </c>
      <c r="G1326">
        <v>203.9</v>
      </c>
      <c r="I1326">
        <v>-15.41919187403</v>
      </c>
      <c r="J1326">
        <v>-14.213929688879601</v>
      </c>
      <c r="K1326">
        <v>1158</v>
      </c>
      <c r="L1326">
        <v>1099</v>
      </c>
      <c r="M1326">
        <v>-0.506084968722054</v>
      </c>
      <c r="N1326">
        <v>-0.37620668144014802</v>
      </c>
      <c r="O1326">
        <v>-0.506084968722054</v>
      </c>
    </row>
    <row r="1327" spans="1:15" x14ac:dyDescent="0.45">
      <c r="A1327">
        <v>2015</v>
      </c>
      <c r="B1327" t="s">
        <v>126</v>
      </c>
      <c r="C1327" t="str">
        <f>_xlfn.CONCAT(B1327,A1327)</f>
        <v>USC2015</v>
      </c>
      <c r="D1327">
        <v>310.88</v>
      </c>
      <c r="E1327">
        <v>13.5912770186518</v>
      </c>
      <c r="F1327">
        <v>0</v>
      </c>
      <c r="G1327">
        <v>262.2</v>
      </c>
      <c r="I1327">
        <v>12.121599963547199</v>
      </c>
      <c r="J1327">
        <v>15.6843362084188</v>
      </c>
      <c r="K1327">
        <v>1794</v>
      </c>
      <c r="L1327">
        <v>1870</v>
      </c>
      <c r="M1327">
        <v>2.0699609070205498</v>
      </c>
      <c r="N1327">
        <v>-0.37620668144014802</v>
      </c>
      <c r="O1327">
        <v>2.0699609070205498</v>
      </c>
    </row>
    <row r="1328" spans="1:15" x14ac:dyDescent="0.45">
      <c r="A1328">
        <v>2015</v>
      </c>
      <c r="B1328" t="s">
        <v>127</v>
      </c>
      <c r="C1328" t="str">
        <f>_xlfn.CONCAT(B1328,A1328)</f>
        <v>Utah2015</v>
      </c>
      <c r="D1328">
        <v>183.38</v>
      </c>
      <c r="E1328">
        <v>11.7968071558943</v>
      </c>
      <c r="F1328">
        <v>0</v>
      </c>
      <c r="G1328">
        <v>217</v>
      </c>
      <c r="I1328">
        <v>7.83459397854784</v>
      </c>
      <c r="J1328">
        <v>11.028048896544499</v>
      </c>
      <c r="K1328">
        <v>1764</v>
      </c>
      <c r="L1328">
        <v>1655</v>
      </c>
      <c r="M1328">
        <v>0.354122179838531</v>
      </c>
      <c r="N1328">
        <v>-0.37620668144014802</v>
      </c>
      <c r="O1328">
        <v>0.354122179838531</v>
      </c>
    </row>
    <row r="1329" spans="1:15" x14ac:dyDescent="0.45">
      <c r="A1329">
        <v>2015</v>
      </c>
      <c r="B1329" t="s">
        <v>128</v>
      </c>
      <c r="C1329" t="str">
        <f>_xlfn.CONCAT(B1329,A1329)</f>
        <v>Utah State2015</v>
      </c>
      <c r="D1329">
        <v>124.56</v>
      </c>
      <c r="E1329">
        <v>-0.176345485593245</v>
      </c>
      <c r="F1329">
        <v>0</v>
      </c>
      <c r="G1329">
        <v>141.80000000000001</v>
      </c>
      <c r="I1329">
        <v>1.0098509410815699</v>
      </c>
      <c r="J1329">
        <v>1.55209577062478</v>
      </c>
      <c r="K1329">
        <v>1547</v>
      </c>
      <c r="L1329">
        <v>1608</v>
      </c>
      <c r="M1329">
        <v>-0.43745141963477402</v>
      </c>
      <c r="N1329">
        <v>-0.37620668144014802</v>
      </c>
      <c r="O1329">
        <v>-0.43745141963477402</v>
      </c>
    </row>
    <row r="1330" spans="1:15" x14ac:dyDescent="0.45">
      <c r="A1330">
        <v>2015</v>
      </c>
      <c r="B1330" t="s">
        <v>129</v>
      </c>
      <c r="C1330" t="str">
        <f>_xlfn.CONCAT(B1330,A1330)</f>
        <v>UTEP2015</v>
      </c>
      <c r="D1330">
        <v>73.03</v>
      </c>
      <c r="E1330">
        <v>-22.4398948824401</v>
      </c>
      <c r="F1330">
        <v>0</v>
      </c>
      <c r="G1330">
        <v>76.599999999999994</v>
      </c>
      <c r="I1330">
        <v>-4.3113317574867303</v>
      </c>
      <c r="J1330">
        <v>-7.51541109986736</v>
      </c>
      <c r="K1330">
        <v>1071</v>
      </c>
      <c r="L1330">
        <v>1288</v>
      </c>
      <c r="M1330">
        <v>-1.1309194165892</v>
      </c>
      <c r="N1330">
        <v>-0.37620668144014802</v>
      </c>
      <c r="O1330">
        <v>-1.1309194165892</v>
      </c>
    </row>
    <row r="1331" spans="1:15" x14ac:dyDescent="0.45">
      <c r="A1331">
        <v>2015</v>
      </c>
      <c r="B1331" t="s">
        <v>130</v>
      </c>
      <c r="C1331" t="str">
        <f>_xlfn.CONCAT(B1331,A1331)</f>
        <v>UT San Antonio2015</v>
      </c>
      <c r="D1331">
        <v>119.88</v>
      </c>
      <c r="E1331">
        <v>-18.904904196274799</v>
      </c>
      <c r="F1331">
        <v>0</v>
      </c>
      <c r="G1331">
        <v>58.8</v>
      </c>
      <c r="I1331">
        <v>-9.3514814192212405</v>
      </c>
      <c r="K1331">
        <v>1113</v>
      </c>
      <c r="L1331">
        <v>1191</v>
      </c>
      <c r="M1331">
        <v>-0.50043279409133701</v>
      </c>
      <c r="N1331">
        <v>-0.37620668144014802</v>
      </c>
      <c r="O1331">
        <v>-0.50043279409133701</v>
      </c>
    </row>
    <row r="1332" spans="1:15" x14ac:dyDescent="0.45">
      <c r="A1332">
        <v>2015</v>
      </c>
      <c r="B1332" t="s">
        <v>131</v>
      </c>
      <c r="C1332" t="str">
        <f>_xlfn.CONCAT(B1332,A1332)</f>
        <v>Vanderbilt2015</v>
      </c>
      <c r="D1332">
        <v>181.37</v>
      </c>
      <c r="E1332">
        <v>-1.9366227427346701</v>
      </c>
      <c r="F1332">
        <v>0</v>
      </c>
      <c r="G1332">
        <v>112</v>
      </c>
      <c r="I1332">
        <v>-7.0363942834484297</v>
      </c>
      <c r="J1332">
        <v>-6.6985185890122096</v>
      </c>
      <c r="K1332">
        <v>1336</v>
      </c>
      <c r="L1332">
        <v>1298</v>
      </c>
      <c r="M1332">
        <v>0.32707248696295499</v>
      </c>
      <c r="N1332">
        <v>-0.37620668144014802</v>
      </c>
      <c r="O1332">
        <v>0.32707248696295499</v>
      </c>
    </row>
    <row r="1333" spans="1:15" x14ac:dyDescent="0.45">
      <c r="A1333">
        <v>2015</v>
      </c>
      <c r="B1333" t="s">
        <v>132</v>
      </c>
      <c r="C1333" t="str">
        <f>_xlfn.CONCAT(B1333,A1333)</f>
        <v>Virginia2015</v>
      </c>
      <c r="D1333">
        <v>179.92</v>
      </c>
      <c r="E1333">
        <v>1.3208059725746399</v>
      </c>
      <c r="F1333">
        <v>0</v>
      </c>
      <c r="G1333">
        <v>152.19999999999999</v>
      </c>
      <c r="I1333">
        <v>3.7316018116224301</v>
      </c>
      <c r="K1333">
        <v>1441</v>
      </c>
      <c r="L1333">
        <v>1491</v>
      </c>
      <c r="M1333">
        <v>0.30755902692833598</v>
      </c>
      <c r="N1333">
        <v>-0.37620668144014802</v>
      </c>
      <c r="O1333">
        <v>0.30755902692833598</v>
      </c>
    </row>
    <row r="1334" spans="1:15" x14ac:dyDescent="0.45">
      <c r="A1334">
        <v>2015</v>
      </c>
      <c r="B1334" t="s">
        <v>133</v>
      </c>
      <c r="C1334" t="str">
        <f>_xlfn.CONCAT(B1334,A1334)</f>
        <v>Virginia Tech2015</v>
      </c>
      <c r="D1334">
        <v>212.07</v>
      </c>
      <c r="E1334">
        <v>6.8607080541413001</v>
      </c>
      <c r="F1334">
        <v>0</v>
      </c>
      <c r="G1334">
        <v>266</v>
      </c>
      <c r="I1334">
        <v>5.0596963557280104</v>
      </c>
      <c r="K1334">
        <v>1643</v>
      </c>
      <c r="L1334">
        <v>1611</v>
      </c>
      <c r="M1334">
        <v>0.74021953735109602</v>
      </c>
      <c r="N1334">
        <v>-0.37620668144014802</v>
      </c>
      <c r="O1334">
        <v>0.74021953735109602</v>
      </c>
    </row>
    <row r="1335" spans="1:15" x14ac:dyDescent="0.45">
      <c r="A1335">
        <v>2015</v>
      </c>
      <c r="B1335" t="s">
        <v>134</v>
      </c>
      <c r="C1335" t="str">
        <f>_xlfn.CONCAT(B1335,A1335)</f>
        <v>Wake Forest2015</v>
      </c>
      <c r="D1335">
        <v>176.85</v>
      </c>
      <c r="E1335">
        <v>-3.5449458986785598</v>
      </c>
      <c r="F1335">
        <v>0</v>
      </c>
      <c r="G1335">
        <v>10.1</v>
      </c>
      <c r="I1335">
        <v>-7.9019185331676596</v>
      </c>
      <c r="J1335">
        <v>-8.4956821128935402</v>
      </c>
      <c r="K1335">
        <v>1309</v>
      </c>
      <c r="L1335">
        <v>1237</v>
      </c>
      <c r="M1335">
        <v>0.26624432188952202</v>
      </c>
      <c r="N1335">
        <v>-0.37620668144014802</v>
      </c>
      <c r="O1335">
        <v>0.26624432188952202</v>
      </c>
    </row>
    <row r="1336" spans="1:15" x14ac:dyDescent="0.45">
      <c r="A1336">
        <v>2015</v>
      </c>
      <c r="B1336" t="s">
        <v>135</v>
      </c>
      <c r="C1336" t="str">
        <f>_xlfn.CONCAT(B1336,A1336)</f>
        <v>Washington2015</v>
      </c>
      <c r="D1336">
        <v>215.83</v>
      </c>
      <c r="E1336">
        <v>13.71575588566</v>
      </c>
      <c r="F1336">
        <v>0</v>
      </c>
      <c r="G1336">
        <v>177.8</v>
      </c>
      <c r="I1336">
        <v>5.9685949808245304</v>
      </c>
      <c r="J1336">
        <v>9.2308853726631703</v>
      </c>
      <c r="K1336">
        <v>1874</v>
      </c>
      <c r="L1336">
        <v>1687</v>
      </c>
      <c r="M1336">
        <v>0.79081995785465997</v>
      </c>
      <c r="N1336">
        <v>-0.37620668144014802</v>
      </c>
      <c r="O1336">
        <v>0.79081995785465997</v>
      </c>
    </row>
    <row r="1337" spans="1:15" x14ac:dyDescent="0.45">
      <c r="A1337">
        <v>2015</v>
      </c>
      <c r="B1337" t="s">
        <v>136</v>
      </c>
      <c r="C1337" t="str">
        <f>_xlfn.CONCAT(B1337,A1337)</f>
        <v>Washington State2015</v>
      </c>
      <c r="D1337">
        <v>188.41</v>
      </c>
      <c r="E1337">
        <v>7.9848868773693802</v>
      </c>
      <c r="F1337">
        <v>0</v>
      </c>
      <c r="G1337">
        <v>236.3</v>
      </c>
      <c r="I1337">
        <v>-1.3578360621204</v>
      </c>
      <c r="K1337">
        <v>1574</v>
      </c>
      <c r="L1337">
        <v>1382</v>
      </c>
      <c r="M1337">
        <v>0.421813699820692</v>
      </c>
      <c r="N1337">
        <v>-0.37620668144014802</v>
      </c>
      <c r="O1337">
        <v>0.421813699820692</v>
      </c>
    </row>
    <row r="1338" spans="1:15" x14ac:dyDescent="0.45">
      <c r="A1338">
        <v>2015</v>
      </c>
      <c r="B1338" t="s">
        <v>137</v>
      </c>
      <c r="C1338" t="str">
        <f>_xlfn.CONCAT(B1338,A1338)</f>
        <v>Western Kentucky2015</v>
      </c>
      <c r="D1338">
        <v>115.65</v>
      </c>
      <c r="E1338">
        <v>9.7325602200664392</v>
      </c>
      <c r="F1338">
        <v>0</v>
      </c>
      <c r="G1338">
        <v>580.29999999999995</v>
      </c>
      <c r="I1338">
        <v>0.41677442599660203</v>
      </c>
      <c r="K1338">
        <v>1871</v>
      </c>
      <c r="L1338">
        <v>1531</v>
      </c>
      <c r="M1338">
        <v>-0.55735826715784598</v>
      </c>
      <c r="N1338">
        <v>-0.37620668144014802</v>
      </c>
      <c r="O1338">
        <v>-0.55735826715784598</v>
      </c>
    </row>
    <row r="1339" spans="1:15" x14ac:dyDescent="0.45">
      <c r="A1339">
        <v>2015</v>
      </c>
      <c r="B1339" t="s">
        <v>138</v>
      </c>
      <c r="C1339" t="str">
        <f>_xlfn.CONCAT(B1339,A1339)</f>
        <v>Western Michigan2015</v>
      </c>
      <c r="D1339">
        <v>147.78</v>
      </c>
      <c r="E1339">
        <v>4.3050119469923596</v>
      </c>
      <c r="F1339">
        <v>0</v>
      </c>
      <c r="G1339">
        <v>454.9</v>
      </c>
      <c r="I1339">
        <v>-2.2136380045120401</v>
      </c>
      <c r="K1339">
        <v>1641</v>
      </c>
      <c r="L1339">
        <v>1416</v>
      </c>
      <c r="M1339">
        <v>-0.124966907907978</v>
      </c>
      <c r="N1339">
        <v>-0.37620668144014802</v>
      </c>
      <c r="O1339">
        <v>-0.124966907907978</v>
      </c>
    </row>
    <row r="1340" spans="1:15" x14ac:dyDescent="0.45">
      <c r="A1340">
        <v>2015</v>
      </c>
      <c r="B1340" t="s">
        <v>139</v>
      </c>
      <c r="C1340" t="str">
        <f>_xlfn.CONCAT(B1340,A1340)</f>
        <v>West Virginia2015</v>
      </c>
      <c r="D1340">
        <v>198.02</v>
      </c>
      <c r="E1340">
        <v>11.026602576398</v>
      </c>
      <c r="F1340">
        <v>0</v>
      </c>
      <c r="G1340">
        <v>163.9</v>
      </c>
      <c r="I1340">
        <v>8.3795609019838597</v>
      </c>
      <c r="J1340">
        <v>9.8843993813472899</v>
      </c>
      <c r="K1340">
        <v>1764</v>
      </c>
      <c r="L1340">
        <v>1635</v>
      </c>
      <c r="M1340">
        <v>0.55114083839495998</v>
      </c>
      <c r="N1340">
        <v>-0.37620668144014802</v>
      </c>
      <c r="O1340">
        <v>0.55114083839495998</v>
      </c>
    </row>
    <row r="1341" spans="1:15" x14ac:dyDescent="0.45">
      <c r="A1341">
        <v>2015</v>
      </c>
      <c r="B1341" t="s">
        <v>140</v>
      </c>
      <c r="C1341" t="str">
        <f>_xlfn.CONCAT(B1341,A1341)</f>
        <v>Wisconsin2015</v>
      </c>
      <c r="D1341">
        <v>189.85</v>
      </c>
      <c r="E1341">
        <v>9.9799313631454805</v>
      </c>
      <c r="F1341">
        <v>0</v>
      </c>
      <c r="G1341">
        <v>230.2</v>
      </c>
      <c r="I1341">
        <v>11.1497621147647</v>
      </c>
      <c r="J1341">
        <v>13.968861935623</v>
      </c>
      <c r="K1341">
        <v>1800</v>
      </c>
      <c r="L1341">
        <v>1847</v>
      </c>
      <c r="M1341">
        <v>0.44119258426886498</v>
      </c>
      <c r="N1341">
        <v>-0.37620668144014802</v>
      </c>
      <c r="O1341">
        <v>0.44119258426886498</v>
      </c>
    </row>
    <row r="1342" spans="1:15" x14ac:dyDescent="0.45">
      <c r="A1342">
        <v>2015</v>
      </c>
      <c r="B1342" t="s">
        <v>141</v>
      </c>
      <c r="C1342" t="str">
        <f>_xlfn.CONCAT(B1342,A1342)</f>
        <v>Wyoming2015</v>
      </c>
      <c r="D1342">
        <v>114.32</v>
      </c>
      <c r="E1342">
        <v>-18.880678407044599</v>
      </c>
      <c r="F1342">
        <v>0</v>
      </c>
      <c r="G1342">
        <v>116.6</v>
      </c>
      <c r="I1342">
        <v>-8.2059158891265103</v>
      </c>
      <c r="J1342">
        <v>-9.3942638748342002</v>
      </c>
      <c r="K1342">
        <v>1120</v>
      </c>
      <c r="L1342">
        <v>1191</v>
      </c>
      <c r="M1342">
        <v>-0.57525682015511803</v>
      </c>
      <c r="N1342">
        <v>-0.37620668144014802</v>
      </c>
      <c r="O1342">
        <v>-0.57525682015511803</v>
      </c>
    </row>
    <row r="1343" spans="1:15" x14ac:dyDescent="0.45">
      <c r="A1343">
        <v>2014</v>
      </c>
      <c r="B1343" t="s">
        <v>94</v>
      </c>
      <c r="C1343" t="str">
        <f>_xlfn.CONCAT(B1343,A1343)</f>
        <v>Oregon2014</v>
      </c>
      <c r="D1343">
        <v>0</v>
      </c>
      <c r="E1343">
        <v>27.1382915747316</v>
      </c>
      <c r="F1343">
        <v>0</v>
      </c>
      <c r="G1343">
        <v>292</v>
      </c>
      <c r="K1343">
        <v>2154</v>
      </c>
      <c r="M1343">
        <v>-2.1137249244017702</v>
      </c>
      <c r="N1343">
        <v>-0.37620668144014802</v>
      </c>
      <c r="O1343">
        <v>-2.1137249244017702</v>
      </c>
    </row>
    <row r="1344" spans="1:15" x14ac:dyDescent="0.45">
      <c r="A1344">
        <v>2014</v>
      </c>
      <c r="B1344" t="s">
        <v>110</v>
      </c>
      <c r="C1344" t="str">
        <f>_xlfn.CONCAT(B1344,A1344)</f>
        <v>TCU2014</v>
      </c>
      <c r="D1344">
        <v>0</v>
      </c>
      <c r="E1344">
        <v>26.796946988656</v>
      </c>
      <c r="F1344">
        <v>0</v>
      </c>
      <c r="G1344">
        <v>88.2</v>
      </c>
      <c r="K1344">
        <v>2194</v>
      </c>
      <c r="M1344">
        <v>-2.1137249244017702</v>
      </c>
      <c r="N1344">
        <v>-0.37620668144014802</v>
      </c>
      <c r="O1344">
        <v>-2.1137249244017702</v>
      </c>
    </row>
    <row r="1345" spans="1:15" x14ac:dyDescent="0.45">
      <c r="A1345">
        <v>2014</v>
      </c>
      <c r="B1345" t="s">
        <v>13</v>
      </c>
      <c r="C1345" t="str">
        <f>_xlfn.CONCAT(B1345,A1345)</f>
        <v>Alabama2014</v>
      </c>
      <c r="D1345">
        <v>0</v>
      </c>
      <c r="E1345">
        <v>26.5297280188991</v>
      </c>
      <c r="F1345">
        <v>0</v>
      </c>
      <c r="G1345">
        <v>197.4</v>
      </c>
      <c r="K1345">
        <v>2130</v>
      </c>
      <c r="M1345">
        <v>-2.1137249244017702</v>
      </c>
      <c r="N1345">
        <v>-0.37620668144014802</v>
      </c>
      <c r="O1345">
        <v>-2.1137249244017702</v>
      </c>
    </row>
    <row r="1346" spans="1:15" x14ac:dyDescent="0.45">
      <c r="A1346">
        <v>2014</v>
      </c>
      <c r="B1346" t="s">
        <v>89</v>
      </c>
      <c r="C1346" t="str">
        <f>_xlfn.CONCAT(B1346,A1346)</f>
        <v>Ohio State2014</v>
      </c>
      <c r="D1346">
        <v>0</v>
      </c>
      <c r="E1346">
        <v>23.8755863735079</v>
      </c>
      <c r="F1346">
        <v>0</v>
      </c>
      <c r="G1346">
        <v>185.3</v>
      </c>
      <c r="K1346">
        <v>2299</v>
      </c>
      <c r="M1346">
        <v>-2.1137249244017702</v>
      </c>
      <c r="N1346">
        <v>-0.37620668144014802</v>
      </c>
      <c r="O1346">
        <v>-2.1137249244017702</v>
      </c>
    </row>
    <row r="1347" spans="1:15" x14ac:dyDescent="0.45">
      <c r="A1347">
        <v>2014</v>
      </c>
      <c r="B1347" t="s">
        <v>45</v>
      </c>
      <c r="C1347" t="str">
        <f>_xlfn.CONCAT(B1347,A1347)</f>
        <v>Georgia2014</v>
      </c>
      <c r="D1347">
        <v>0</v>
      </c>
      <c r="E1347">
        <v>23.723309376094299</v>
      </c>
      <c r="F1347">
        <v>0</v>
      </c>
      <c r="G1347">
        <v>210.8</v>
      </c>
      <c r="K1347">
        <v>2034</v>
      </c>
      <c r="M1347">
        <v>-2.1137249244017702</v>
      </c>
      <c r="N1347">
        <v>-0.37620668144014802</v>
      </c>
      <c r="O1347">
        <v>-2.1137249244017702</v>
      </c>
    </row>
    <row r="1348" spans="1:15" x14ac:dyDescent="0.45">
      <c r="A1348">
        <v>2014</v>
      </c>
      <c r="B1348" t="s">
        <v>93</v>
      </c>
      <c r="C1348" t="str">
        <f>_xlfn.CONCAT(B1348,A1348)</f>
        <v>Ole Miss2014</v>
      </c>
      <c r="D1348">
        <v>0</v>
      </c>
      <c r="E1348">
        <v>21.279298545118699</v>
      </c>
      <c r="F1348">
        <v>0</v>
      </c>
      <c r="G1348">
        <v>229.9</v>
      </c>
      <c r="K1348">
        <v>1780</v>
      </c>
      <c r="M1348">
        <v>-2.1137249244017702</v>
      </c>
      <c r="N1348">
        <v>-0.37620668144014802</v>
      </c>
      <c r="O1348">
        <v>-2.1137249244017702</v>
      </c>
    </row>
    <row r="1349" spans="1:15" x14ac:dyDescent="0.45">
      <c r="A1349">
        <v>2014</v>
      </c>
      <c r="B1349" t="s">
        <v>20</v>
      </c>
      <c r="C1349" t="str">
        <f>_xlfn.CONCAT(B1349,A1349)</f>
        <v>Auburn2014</v>
      </c>
      <c r="D1349">
        <v>0</v>
      </c>
      <c r="E1349">
        <v>21.106892117101101</v>
      </c>
      <c r="F1349">
        <v>0</v>
      </c>
      <c r="G1349">
        <v>233.2</v>
      </c>
      <c r="K1349">
        <v>1848</v>
      </c>
      <c r="M1349">
        <v>-2.1137249244017702</v>
      </c>
      <c r="N1349">
        <v>-0.37620668144014802</v>
      </c>
      <c r="O1349">
        <v>-2.1137249244017702</v>
      </c>
    </row>
    <row r="1350" spans="1:15" x14ac:dyDescent="0.45">
      <c r="A1350">
        <v>2014</v>
      </c>
      <c r="B1350" t="s">
        <v>22</v>
      </c>
      <c r="C1350" t="str">
        <f>_xlfn.CONCAT(B1350,A1350)</f>
        <v>Baylor2014</v>
      </c>
      <c r="D1350">
        <v>0</v>
      </c>
      <c r="E1350">
        <v>21.0755794405442</v>
      </c>
      <c r="F1350">
        <v>0</v>
      </c>
      <c r="G1350">
        <v>376.6</v>
      </c>
      <c r="K1350">
        <v>2061</v>
      </c>
      <c r="M1350">
        <v>-2.1137249244017702</v>
      </c>
      <c r="N1350">
        <v>-0.37620668144014802</v>
      </c>
      <c r="O1350">
        <v>-2.1137249244017702</v>
      </c>
    </row>
    <row r="1351" spans="1:15" x14ac:dyDescent="0.45">
      <c r="A1351">
        <v>2014</v>
      </c>
      <c r="B1351" t="s">
        <v>17</v>
      </c>
      <c r="C1351" t="str">
        <f>_xlfn.CONCAT(B1351,A1351)</f>
        <v>Arkansas2014</v>
      </c>
      <c r="D1351">
        <v>0</v>
      </c>
      <c r="E1351">
        <v>20.426227426863701</v>
      </c>
      <c r="F1351">
        <v>0</v>
      </c>
      <c r="G1351">
        <v>140</v>
      </c>
      <c r="K1351">
        <v>1862</v>
      </c>
      <c r="M1351">
        <v>-2.1137249244017702</v>
      </c>
      <c r="N1351">
        <v>-0.37620668144014802</v>
      </c>
      <c r="O1351">
        <v>-2.1137249244017702</v>
      </c>
    </row>
    <row r="1352" spans="1:15" x14ac:dyDescent="0.45">
      <c r="A1352">
        <v>2014</v>
      </c>
      <c r="B1352" t="s">
        <v>72</v>
      </c>
      <c r="C1352" t="str">
        <f>_xlfn.CONCAT(B1352,A1352)</f>
        <v>Michigan State2014</v>
      </c>
      <c r="D1352">
        <v>0</v>
      </c>
      <c r="E1352">
        <v>20.029923485402001</v>
      </c>
      <c r="F1352">
        <v>0</v>
      </c>
      <c r="G1352">
        <v>274.39999999999998</v>
      </c>
      <c r="K1352">
        <v>2025</v>
      </c>
      <c r="M1352">
        <v>-2.1137249244017702</v>
      </c>
      <c r="N1352">
        <v>-0.37620668144014802</v>
      </c>
      <c r="O1352">
        <v>-2.1137249244017702</v>
      </c>
    </row>
    <row r="1353" spans="1:15" x14ac:dyDescent="0.45">
      <c r="A1353">
        <v>2014</v>
      </c>
      <c r="B1353" t="s">
        <v>75</v>
      </c>
      <c r="C1353" t="str">
        <f>_xlfn.CONCAT(B1353,A1353)</f>
        <v>Mississippi State2014</v>
      </c>
      <c r="D1353">
        <v>0</v>
      </c>
      <c r="E1353">
        <v>20.0228324540311</v>
      </c>
      <c r="F1353">
        <v>0</v>
      </c>
      <c r="G1353">
        <v>315.89999999999998</v>
      </c>
      <c r="K1353">
        <v>1889</v>
      </c>
      <c r="M1353">
        <v>-2.1137249244017702</v>
      </c>
      <c r="N1353">
        <v>-0.37620668144014802</v>
      </c>
      <c r="O1353">
        <v>-2.1137249244017702</v>
      </c>
    </row>
    <row r="1354" spans="1:15" x14ac:dyDescent="0.45">
      <c r="A1354">
        <v>2014</v>
      </c>
      <c r="B1354" t="s">
        <v>57</v>
      </c>
      <c r="C1354" t="str">
        <f>_xlfn.CONCAT(B1354,A1354)</f>
        <v>Kansas State2014</v>
      </c>
      <c r="D1354">
        <v>0</v>
      </c>
      <c r="E1354">
        <v>18.5327158291276</v>
      </c>
      <c r="F1354">
        <v>0</v>
      </c>
      <c r="G1354">
        <v>228.7</v>
      </c>
      <c r="K1354">
        <v>1873</v>
      </c>
      <c r="M1354">
        <v>-2.1137249244017702</v>
      </c>
      <c r="N1354">
        <v>-0.37620668144014802</v>
      </c>
      <c r="O1354">
        <v>-2.1137249244017702</v>
      </c>
    </row>
    <row r="1355" spans="1:15" x14ac:dyDescent="0.45">
      <c r="A1355">
        <v>2014</v>
      </c>
      <c r="B1355" t="s">
        <v>48</v>
      </c>
      <c r="C1355" t="str">
        <f>_xlfn.CONCAT(B1355,A1355)</f>
        <v>Georgia Tech2014</v>
      </c>
      <c r="D1355">
        <v>0</v>
      </c>
      <c r="E1355">
        <v>18.496973642536702</v>
      </c>
      <c r="F1355">
        <v>0</v>
      </c>
      <c r="G1355">
        <v>101.9</v>
      </c>
      <c r="K1355">
        <v>1921</v>
      </c>
      <c r="M1355">
        <v>-2.1137249244017702</v>
      </c>
      <c r="N1355">
        <v>-0.37620668144014802</v>
      </c>
      <c r="O1355">
        <v>-2.1137249244017702</v>
      </c>
    </row>
    <row r="1356" spans="1:15" x14ac:dyDescent="0.45">
      <c r="A1356">
        <v>2014</v>
      </c>
      <c r="B1356" t="s">
        <v>126</v>
      </c>
      <c r="C1356" t="str">
        <f>_xlfn.CONCAT(B1356,A1356)</f>
        <v>USC2014</v>
      </c>
      <c r="D1356">
        <v>0</v>
      </c>
      <c r="E1356">
        <v>16.604637242999502</v>
      </c>
      <c r="F1356">
        <v>0</v>
      </c>
      <c r="G1356">
        <v>219.6</v>
      </c>
      <c r="K1356">
        <v>1870</v>
      </c>
      <c r="M1356">
        <v>-2.1137249244017702</v>
      </c>
      <c r="N1356">
        <v>-0.37620668144014802</v>
      </c>
      <c r="O1356">
        <v>-2.1137249244017702</v>
      </c>
    </row>
    <row r="1357" spans="1:15" x14ac:dyDescent="0.45">
      <c r="A1357">
        <v>2014</v>
      </c>
      <c r="B1357" t="s">
        <v>123</v>
      </c>
      <c r="C1357" t="str">
        <f>_xlfn.CONCAT(B1357,A1357)</f>
        <v>UCLA2014</v>
      </c>
      <c r="D1357">
        <v>0</v>
      </c>
      <c r="E1357">
        <v>15.538174632434799</v>
      </c>
      <c r="F1357">
        <v>0</v>
      </c>
      <c r="G1357">
        <v>288.3</v>
      </c>
      <c r="K1357">
        <v>1785</v>
      </c>
      <c r="M1357">
        <v>-2.1137249244017702</v>
      </c>
      <c r="N1357">
        <v>-0.37620668144014802</v>
      </c>
      <c r="O1357">
        <v>-2.1137249244017702</v>
      </c>
    </row>
    <row r="1358" spans="1:15" x14ac:dyDescent="0.45">
      <c r="A1358">
        <v>2014</v>
      </c>
      <c r="B1358" t="s">
        <v>90</v>
      </c>
      <c r="C1358" t="str">
        <f>_xlfn.CONCAT(B1358,A1358)</f>
        <v>Oklahoma2014</v>
      </c>
      <c r="D1358">
        <v>0</v>
      </c>
      <c r="E1358">
        <v>15.377769750238301</v>
      </c>
      <c r="F1358">
        <v>0</v>
      </c>
      <c r="G1358">
        <v>156.19999999999999</v>
      </c>
      <c r="K1358">
        <v>1746</v>
      </c>
      <c r="M1358">
        <v>-2.1137249244017702</v>
      </c>
      <c r="N1358">
        <v>-0.37620668144014802</v>
      </c>
      <c r="O1358">
        <v>-2.1137249244017702</v>
      </c>
    </row>
    <row r="1359" spans="1:15" x14ac:dyDescent="0.45">
      <c r="A1359">
        <v>2014</v>
      </c>
      <c r="B1359" t="s">
        <v>140</v>
      </c>
      <c r="C1359" t="str">
        <f>_xlfn.CONCAT(B1359,A1359)</f>
        <v>Wisconsin2014</v>
      </c>
      <c r="D1359">
        <v>0</v>
      </c>
      <c r="E1359">
        <v>15.2733761069631</v>
      </c>
      <c r="F1359">
        <v>0</v>
      </c>
      <c r="G1359">
        <v>149.30000000000001</v>
      </c>
      <c r="K1359">
        <v>1847</v>
      </c>
      <c r="M1359">
        <v>-2.1137249244017702</v>
      </c>
      <c r="N1359">
        <v>-0.37620668144014802</v>
      </c>
      <c r="O1359">
        <v>-2.1137249244017702</v>
      </c>
    </row>
    <row r="1360" spans="1:15" x14ac:dyDescent="0.45">
      <c r="A1360">
        <v>2014</v>
      </c>
      <c r="B1360" t="s">
        <v>108</v>
      </c>
      <c r="C1360" t="str">
        <f>_xlfn.CONCAT(B1360,A1360)</f>
        <v>Stanford2014</v>
      </c>
      <c r="D1360">
        <v>0</v>
      </c>
      <c r="E1360">
        <v>15.0908232383883</v>
      </c>
      <c r="F1360">
        <v>0</v>
      </c>
      <c r="G1360">
        <v>248.9</v>
      </c>
      <c r="K1360">
        <v>1871</v>
      </c>
      <c r="M1360">
        <v>-2.1137249244017702</v>
      </c>
      <c r="N1360">
        <v>-0.37620668144014802</v>
      </c>
      <c r="O1360">
        <v>-2.1137249244017702</v>
      </c>
    </row>
    <row r="1361" spans="1:15" x14ac:dyDescent="0.45">
      <c r="A1361">
        <v>2014</v>
      </c>
      <c r="B1361" t="s">
        <v>66</v>
      </c>
      <c r="C1361" t="str">
        <f>_xlfn.CONCAT(B1361,A1361)</f>
        <v>Marshall2014</v>
      </c>
      <c r="D1361">
        <v>0</v>
      </c>
      <c r="E1361">
        <v>14.562281809024</v>
      </c>
      <c r="F1361">
        <v>0</v>
      </c>
      <c r="G1361">
        <v>307.5</v>
      </c>
      <c r="K1361">
        <v>1874</v>
      </c>
      <c r="M1361">
        <v>-2.1137249244017702</v>
      </c>
      <c r="N1361">
        <v>-0.37620668144014802</v>
      </c>
      <c r="O1361">
        <v>-2.1137249244017702</v>
      </c>
    </row>
    <row r="1362" spans="1:15" x14ac:dyDescent="0.45">
      <c r="A1362">
        <v>2014</v>
      </c>
      <c r="B1362" t="s">
        <v>43</v>
      </c>
      <c r="C1362" t="str">
        <f>_xlfn.CONCAT(B1362,A1362)</f>
        <v>Florida State2014</v>
      </c>
      <c r="D1362">
        <v>0</v>
      </c>
      <c r="E1362">
        <v>14.2173932630207</v>
      </c>
      <c r="F1362">
        <v>0</v>
      </c>
      <c r="G1362">
        <v>281.2</v>
      </c>
      <c r="K1362">
        <v>1919</v>
      </c>
      <c r="M1362">
        <v>-2.1137249244017702</v>
      </c>
      <c r="N1362">
        <v>-0.37620668144014802</v>
      </c>
      <c r="O1362">
        <v>-2.1137249244017702</v>
      </c>
    </row>
    <row r="1363" spans="1:15" x14ac:dyDescent="0.45">
      <c r="A1363">
        <v>2014</v>
      </c>
      <c r="B1363" t="s">
        <v>32</v>
      </c>
      <c r="C1363" t="str">
        <f>_xlfn.CONCAT(B1363,A1363)</f>
        <v>Clemson2014</v>
      </c>
      <c r="D1363">
        <v>0</v>
      </c>
      <c r="E1363">
        <v>13.9435916838768</v>
      </c>
      <c r="F1363">
        <v>0</v>
      </c>
      <c r="G1363">
        <v>115.3</v>
      </c>
      <c r="K1363">
        <v>1902</v>
      </c>
      <c r="M1363">
        <v>-2.1137249244017702</v>
      </c>
      <c r="N1363">
        <v>-0.37620668144014802</v>
      </c>
      <c r="O1363">
        <v>-2.1137249244017702</v>
      </c>
    </row>
    <row r="1364" spans="1:15" x14ac:dyDescent="0.45">
      <c r="A1364">
        <v>2014</v>
      </c>
      <c r="B1364" t="s">
        <v>65</v>
      </c>
      <c r="C1364" t="str">
        <f>_xlfn.CONCAT(B1364,A1364)</f>
        <v>LSU2014</v>
      </c>
      <c r="D1364">
        <v>0</v>
      </c>
      <c r="E1364">
        <v>13.9429557433893</v>
      </c>
      <c r="F1364">
        <v>0</v>
      </c>
      <c r="G1364">
        <v>38.200000000000003</v>
      </c>
      <c r="K1364">
        <v>1816</v>
      </c>
      <c r="M1364">
        <v>-2.1137249244017702</v>
      </c>
      <c r="N1364">
        <v>-0.37620668144014802</v>
      </c>
      <c r="O1364">
        <v>-2.1137249244017702</v>
      </c>
    </row>
    <row r="1365" spans="1:15" x14ac:dyDescent="0.45">
      <c r="A1365">
        <v>2014</v>
      </c>
      <c r="B1365" t="s">
        <v>79</v>
      </c>
      <c r="C1365" t="str">
        <f>_xlfn.CONCAT(B1365,A1365)</f>
        <v>Nebraska2014</v>
      </c>
      <c r="D1365">
        <v>0</v>
      </c>
      <c r="E1365">
        <v>13.743773568244</v>
      </c>
      <c r="F1365">
        <v>0</v>
      </c>
      <c r="G1365">
        <v>156.9</v>
      </c>
      <c r="K1365">
        <v>1759</v>
      </c>
      <c r="M1365">
        <v>-2.1137249244017702</v>
      </c>
      <c r="N1365">
        <v>-0.37620668144014802</v>
      </c>
      <c r="O1365">
        <v>-2.1137249244017702</v>
      </c>
    </row>
    <row r="1366" spans="1:15" x14ac:dyDescent="0.45">
      <c r="A1366">
        <v>2014</v>
      </c>
      <c r="B1366" t="s">
        <v>16</v>
      </c>
      <c r="C1366" t="str">
        <f>_xlfn.CONCAT(B1366,A1366)</f>
        <v>Arizona State2014</v>
      </c>
      <c r="D1366">
        <v>0</v>
      </c>
      <c r="E1366">
        <v>13.3800646091241</v>
      </c>
      <c r="F1366">
        <v>0</v>
      </c>
      <c r="G1366">
        <v>243.5</v>
      </c>
      <c r="K1366">
        <v>1775</v>
      </c>
      <c r="M1366">
        <v>-2.1137249244017702</v>
      </c>
      <c r="N1366">
        <v>-0.37620668144014802</v>
      </c>
      <c r="O1366">
        <v>-2.1137249244017702</v>
      </c>
    </row>
    <row r="1367" spans="1:15" x14ac:dyDescent="0.45">
      <c r="A1367">
        <v>2014</v>
      </c>
      <c r="B1367" t="s">
        <v>76</v>
      </c>
      <c r="C1367" t="str">
        <f>_xlfn.CONCAT(B1367,A1367)</f>
        <v>Missouri2014</v>
      </c>
      <c r="D1367">
        <v>0</v>
      </c>
      <c r="E1367">
        <v>13.111518949671201</v>
      </c>
      <c r="F1367">
        <v>0</v>
      </c>
      <c r="G1367">
        <v>101</v>
      </c>
      <c r="K1367">
        <v>1801</v>
      </c>
      <c r="M1367">
        <v>-2.1137249244017702</v>
      </c>
      <c r="N1367">
        <v>-0.37620668144014802</v>
      </c>
      <c r="O1367">
        <v>-2.1137249244017702</v>
      </c>
    </row>
    <row r="1368" spans="1:15" x14ac:dyDescent="0.45">
      <c r="A1368">
        <v>2014</v>
      </c>
      <c r="B1368" t="s">
        <v>114</v>
      </c>
      <c r="C1368" t="str">
        <f>_xlfn.CONCAT(B1368,A1368)</f>
        <v>Texas A&amp;M2014</v>
      </c>
      <c r="D1368">
        <v>0</v>
      </c>
      <c r="E1368">
        <v>11.638572006407401</v>
      </c>
      <c r="F1368">
        <v>0</v>
      </c>
      <c r="G1368">
        <v>109.7</v>
      </c>
      <c r="K1368">
        <v>1692</v>
      </c>
      <c r="M1368">
        <v>-2.1137249244017702</v>
      </c>
      <c r="N1368">
        <v>-0.37620668144014802</v>
      </c>
      <c r="O1368">
        <v>-2.1137249244017702</v>
      </c>
    </row>
    <row r="1369" spans="1:15" x14ac:dyDescent="0.45">
      <c r="A1369">
        <v>2014</v>
      </c>
      <c r="B1369" t="s">
        <v>64</v>
      </c>
      <c r="C1369" t="str">
        <f>_xlfn.CONCAT(B1369,A1369)</f>
        <v>Louisville2014</v>
      </c>
      <c r="D1369">
        <v>0</v>
      </c>
      <c r="E1369">
        <v>11.5803473253294</v>
      </c>
      <c r="F1369">
        <v>0</v>
      </c>
      <c r="G1369">
        <v>182.6</v>
      </c>
      <c r="K1369">
        <v>1773</v>
      </c>
      <c r="M1369">
        <v>-2.1137249244017702</v>
      </c>
      <c r="N1369">
        <v>-0.37620668144014802</v>
      </c>
      <c r="O1369">
        <v>-2.1137249244017702</v>
      </c>
    </row>
    <row r="1370" spans="1:15" x14ac:dyDescent="0.45">
      <c r="A1370">
        <v>2014</v>
      </c>
      <c r="B1370" t="s">
        <v>139</v>
      </c>
      <c r="C1370" t="str">
        <f>_xlfn.CONCAT(B1370,A1370)</f>
        <v>West Virginia2014</v>
      </c>
      <c r="D1370">
        <v>0</v>
      </c>
      <c r="E1370">
        <v>11.4786471630389</v>
      </c>
      <c r="F1370">
        <v>0</v>
      </c>
      <c r="G1370">
        <v>169</v>
      </c>
      <c r="K1370">
        <v>1635</v>
      </c>
      <c r="M1370">
        <v>-2.1137249244017702</v>
      </c>
      <c r="N1370">
        <v>-0.37620668144014802</v>
      </c>
      <c r="O1370">
        <v>-2.1137249244017702</v>
      </c>
    </row>
    <row r="1371" spans="1:15" x14ac:dyDescent="0.45">
      <c r="A1371">
        <v>2014</v>
      </c>
      <c r="B1371" t="s">
        <v>112</v>
      </c>
      <c r="C1371" t="str">
        <f>_xlfn.CONCAT(B1371,A1371)</f>
        <v>Tennessee2014</v>
      </c>
      <c r="D1371">
        <v>0</v>
      </c>
      <c r="E1371">
        <v>10.882914306454699</v>
      </c>
      <c r="F1371">
        <v>0</v>
      </c>
      <c r="G1371">
        <v>143.80000000000001</v>
      </c>
      <c r="K1371">
        <v>1670</v>
      </c>
      <c r="M1371">
        <v>-2.1137249244017702</v>
      </c>
      <c r="N1371">
        <v>-0.37620668144014802</v>
      </c>
      <c r="O1371">
        <v>-2.1137249244017702</v>
      </c>
    </row>
    <row r="1372" spans="1:15" x14ac:dyDescent="0.45">
      <c r="A1372">
        <v>2014</v>
      </c>
      <c r="B1372" t="s">
        <v>127</v>
      </c>
      <c r="C1372" t="str">
        <f>_xlfn.CONCAT(B1372,A1372)</f>
        <v>Utah2014</v>
      </c>
      <c r="D1372">
        <v>0</v>
      </c>
      <c r="E1372">
        <v>10.7321303583018</v>
      </c>
      <c r="F1372">
        <v>0</v>
      </c>
      <c r="G1372">
        <v>143.19999999999999</v>
      </c>
      <c r="K1372">
        <v>1655</v>
      </c>
      <c r="M1372">
        <v>-2.1137249244017702</v>
      </c>
      <c r="N1372">
        <v>-0.37620668144014802</v>
      </c>
      <c r="O1372">
        <v>-2.1137249244017702</v>
      </c>
    </row>
    <row r="1373" spans="1:15" x14ac:dyDescent="0.45">
      <c r="A1373">
        <v>2014</v>
      </c>
      <c r="B1373" t="s">
        <v>15</v>
      </c>
      <c r="C1373" t="str">
        <f>_xlfn.CONCAT(B1373,A1373)</f>
        <v>Arizona2014</v>
      </c>
      <c r="D1373">
        <v>0</v>
      </c>
      <c r="E1373">
        <v>10.7031303021295</v>
      </c>
      <c r="F1373">
        <v>0</v>
      </c>
      <c r="G1373">
        <v>91.4</v>
      </c>
      <c r="K1373">
        <v>1723</v>
      </c>
      <c r="M1373">
        <v>-2.1137249244017702</v>
      </c>
      <c r="N1373">
        <v>-0.37620668144014802</v>
      </c>
      <c r="O1373">
        <v>-2.1137249244017702</v>
      </c>
    </row>
    <row r="1374" spans="1:15" x14ac:dyDescent="0.45">
      <c r="A1374">
        <v>2014</v>
      </c>
      <c r="B1374" t="s">
        <v>63</v>
      </c>
      <c r="C1374" t="str">
        <f>_xlfn.CONCAT(B1374,A1374)</f>
        <v>Louisiana Tech2014</v>
      </c>
      <c r="D1374">
        <v>0</v>
      </c>
      <c r="E1374">
        <v>10.5672069354922</v>
      </c>
      <c r="F1374">
        <v>0</v>
      </c>
      <c r="G1374">
        <v>123</v>
      </c>
      <c r="K1374">
        <v>1802</v>
      </c>
      <c r="M1374">
        <v>-2.1137249244017702</v>
      </c>
      <c r="N1374">
        <v>-0.37620668144014802</v>
      </c>
      <c r="O1374">
        <v>-2.1137249244017702</v>
      </c>
    </row>
    <row r="1375" spans="1:15" x14ac:dyDescent="0.45">
      <c r="A1375">
        <v>2014</v>
      </c>
      <c r="B1375" t="s">
        <v>23</v>
      </c>
      <c r="C1375" t="str">
        <f>_xlfn.CONCAT(B1375,A1375)</f>
        <v>Boise State2014</v>
      </c>
      <c r="D1375">
        <v>0</v>
      </c>
      <c r="E1375">
        <v>9.9879276126682903</v>
      </c>
      <c r="F1375">
        <v>0</v>
      </c>
      <c r="G1375">
        <v>221.1</v>
      </c>
      <c r="K1375">
        <v>1824</v>
      </c>
      <c r="M1375">
        <v>-2.1137249244017702</v>
      </c>
      <c r="N1375">
        <v>-0.37620668144014802</v>
      </c>
      <c r="O1375">
        <v>-2.1137249244017702</v>
      </c>
    </row>
    <row r="1376" spans="1:15" x14ac:dyDescent="0.45">
      <c r="A1376">
        <v>2014</v>
      </c>
      <c r="B1376" t="s">
        <v>40</v>
      </c>
      <c r="C1376" t="str">
        <f>_xlfn.CONCAT(B1376,A1376)</f>
        <v>Florida2014</v>
      </c>
      <c r="D1376">
        <v>0</v>
      </c>
      <c r="E1376">
        <v>9.5580162528300399</v>
      </c>
      <c r="F1376">
        <v>0</v>
      </c>
      <c r="G1376">
        <v>89.8</v>
      </c>
      <c r="K1376">
        <v>1741</v>
      </c>
      <c r="M1376">
        <v>-2.1137249244017702</v>
      </c>
      <c r="N1376">
        <v>-0.37620668144014802</v>
      </c>
      <c r="O1376">
        <v>-2.1137249244017702</v>
      </c>
    </row>
    <row r="1377" spans="1:15" x14ac:dyDescent="0.45">
      <c r="A1377">
        <v>2014</v>
      </c>
      <c r="B1377" t="s">
        <v>69</v>
      </c>
      <c r="C1377" t="str">
        <f>_xlfn.CONCAT(B1377,A1377)</f>
        <v>Miami2014</v>
      </c>
      <c r="D1377">
        <v>0</v>
      </c>
      <c r="E1377">
        <v>9.1417241388934904</v>
      </c>
      <c r="F1377">
        <v>0</v>
      </c>
      <c r="G1377">
        <v>108.1</v>
      </c>
      <c r="K1377">
        <v>1634</v>
      </c>
      <c r="M1377">
        <v>-2.1137249244017702</v>
      </c>
      <c r="N1377">
        <v>-0.37620668144014802</v>
      </c>
      <c r="O1377">
        <v>-2.1137249244017702</v>
      </c>
    </row>
    <row r="1378" spans="1:15" x14ac:dyDescent="0.45">
      <c r="A1378">
        <v>2014</v>
      </c>
      <c r="B1378" t="s">
        <v>87</v>
      </c>
      <c r="C1378" t="str">
        <f>_xlfn.CONCAT(B1378,A1378)</f>
        <v>Notre Dame2014</v>
      </c>
      <c r="D1378">
        <v>0</v>
      </c>
      <c r="E1378">
        <v>8.4383297413713496</v>
      </c>
      <c r="F1378">
        <v>0</v>
      </c>
      <c r="G1378">
        <v>108.7</v>
      </c>
      <c r="K1378">
        <v>1643</v>
      </c>
      <c r="M1378">
        <v>-2.1137249244017702</v>
      </c>
      <c r="N1378">
        <v>-0.37620668144014802</v>
      </c>
      <c r="O1378">
        <v>-2.1137249244017702</v>
      </c>
    </row>
    <row r="1379" spans="1:15" x14ac:dyDescent="0.45">
      <c r="A1379">
        <v>2014</v>
      </c>
      <c r="B1379" t="s">
        <v>135</v>
      </c>
      <c r="C1379" t="str">
        <f>_xlfn.CONCAT(B1379,A1379)</f>
        <v>Washington2014</v>
      </c>
      <c r="D1379">
        <v>0</v>
      </c>
      <c r="E1379">
        <v>8.1760126390094801</v>
      </c>
      <c r="F1379">
        <v>0</v>
      </c>
      <c r="G1379">
        <v>119.9</v>
      </c>
      <c r="K1379">
        <v>1687</v>
      </c>
      <c r="M1379">
        <v>-2.1137249244017702</v>
      </c>
      <c r="N1379">
        <v>-0.37620668144014802</v>
      </c>
      <c r="O1379">
        <v>-2.1137249244017702</v>
      </c>
    </row>
    <row r="1380" spans="1:15" x14ac:dyDescent="0.45">
      <c r="A1380">
        <v>2014</v>
      </c>
      <c r="B1380" t="s">
        <v>74</v>
      </c>
      <c r="C1380" t="str">
        <f>_xlfn.CONCAT(B1380,A1380)</f>
        <v>Minnesota2014</v>
      </c>
      <c r="D1380">
        <v>0</v>
      </c>
      <c r="E1380">
        <v>8.0265449426206299</v>
      </c>
      <c r="F1380">
        <v>0</v>
      </c>
      <c r="G1380">
        <v>150.9</v>
      </c>
      <c r="K1380">
        <v>1700</v>
      </c>
      <c r="M1380">
        <v>-2.1137249244017702</v>
      </c>
      <c r="N1380">
        <v>-0.37620668144014802</v>
      </c>
      <c r="O1380">
        <v>-2.1137249244017702</v>
      </c>
    </row>
    <row r="1381" spans="1:15" x14ac:dyDescent="0.45">
      <c r="A1381">
        <v>2014</v>
      </c>
      <c r="B1381" t="s">
        <v>37</v>
      </c>
      <c r="C1381" t="str">
        <f>_xlfn.CONCAT(B1381,A1381)</f>
        <v>Duke2014</v>
      </c>
      <c r="D1381">
        <v>0</v>
      </c>
      <c r="E1381">
        <v>7.7080197228284</v>
      </c>
      <c r="F1381">
        <v>0</v>
      </c>
      <c r="G1381">
        <v>265.2</v>
      </c>
      <c r="K1381">
        <v>1608</v>
      </c>
      <c r="M1381">
        <v>-2.1137249244017702</v>
      </c>
      <c r="N1381">
        <v>-0.37620668144014802</v>
      </c>
      <c r="O1381">
        <v>-2.1137249244017702</v>
      </c>
    </row>
    <row r="1382" spans="1:15" x14ac:dyDescent="0.45">
      <c r="A1382">
        <v>2014</v>
      </c>
      <c r="B1382" t="s">
        <v>105</v>
      </c>
      <c r="C1382" t="str">
        <f>_xlfn.CONCAT(B1382,A1382)</f>
        <v>South Carolina2014</v>
      </c>
      <c r="D1382">
        <v>0</v>
      </c>
      <c r="E1382">
        <v>7.3635030696470496</v>
      </c>
      <c r="F1382">
        <v>0</v>
      </c>
      <c r="G1382">
        <v>198.4</v>
      </c>
      <c r="K1382">
        <v>1719</v>
      </c>
      <c r="M1382">
        <v>-2.1137249244017702</v>
      </c>
      <c r="N1382">
        <v>-0.37620668144014802</v>
      </c>
      <c r="O1382">
        <v>-2.1137249244017702</v>
      </c>
    </row>
    <row r="1383" spans="1:15" x14ac:dyDescent="0.45">
      <c r="A1383">
        <v>2014</v>
      </c>
      <c r="B1383" t="s">
        <v>68</v>
      </c>
      <c r="C1383" t="str">
        <f>_xlfn.CONCAT(B1383,A1383)</f>
        <v>Memphis2014</v>
      </c>
      <c r="D1383">
        <v>0</v>
      </c>
      <c r="E1383">
        <v>7.3184247495783099</v>
      </c>
      <c r="F1383">
        <v>0</v>
      </c>
      <c r="G1383">
        <v>187.9</v>
      </c>
      <c r="K1383">
        <v>1655</v>
      </c>
      <c r="M1383">
        <v>-2.1137249244017702</v>
      </c>
      <c r="N1383">
        <v>-0.37620668144014802</v>
      </c>
      <c r="O1383">
        <v>-2.1137249244017702</v>
      </c>
    </row>
    <row r="1384" spans="1:15" x14ac:dyDescent="0.45">
      <c r="A1384">
        <v>2014</v>
      </c>
      <c r="B1384" t="s">
        <v>133</v>
      </c>
      <c r="C1384" t="str">
        <f>_xlfn.CONCAT(B1384,A1384)</f>
        <v>Virginia Tech2014</v>
      </c>
      <c r="D1384">
        <v>0</v>
      </c>
      <c r="E1384">
        <v>6.9309680899586903</v>
      </c>
      <c r="F1384">
        <v>0</v>
      </c>
      <c r="G1384">
        <v>174.9</v>
      </c>
      <c r="K1384">
        <v>1611</v>
      </c>
      <c r="M1384">
        <v>-2.1137249244017702</v>
      </c>
      <c r="N1384">
        <v>-0.37620668144014802</v>
      </c>
      <c r="O1384">
        <v>-2.1137249244017702</v>
      </c>
    </row>
    <row r="1385" spans="1:15" x14ac:dyDescent="0.45">
      <c r="A1385">
        <v>2014</v>
      </c>
      <c r="B1385" t="s">
        <v>24</v>
      </c>
      <c r="C1385" t="str">
        <f>_xlfn.CONCAT(B1385,A1385)</f>
        <v>Boston College2014</v>
      </c>
      <c r="D1385">
        <v>0</v>
      </c>
      <c r="E1385">
        <v>6.1690510886299297</v>
      </c>
      <c r="F1385">
        <v>0</v>
      </c>
      <c r="G1385">
        <v>42.3</v>
      </c>
      <c r="K1385">
        <v>1546</v>
      </c>
      <c r="M1385">
        <v>-2.1137249244017702</v>
      </c>
      <c r="N1385">
        <v>-0.37620668144014802</v>
      </c>
      <c r="O1385">
        <v>-2.1137249244017702</v>
      </c>
    </row>
    <row r="1386" spans="1:15" x14ac:dyDescent="0.45">
      <c r="A1386">
        <v>2014</v>
      </c>
      <c r="B1386" t="s">
        <v>113</v>
      </c>
      <c r="C1386" t="str">
        <f>_xlfn.CONCAT(B1386,A1386)</f>
        <v>Texas2014</v>
      </c>
      <c r="D1386">
        <v>0</v>
      </c>
      <c r="E1386">
        <v>5.8422842576817997</v>
      </c>
      <c r="F1386">
        <v>0</v>
      </c>
      <c r="G1386">
        <v>108.7</v>
      </c>
      <c r="K1386">
        <v>1596</v>
      </c>
      <c r="M1386">
        <v>-2.1137249244017702</v>
      </c>
      <c r="N1386">
        <v>-0.37620668144014802</v>
      </c>
      <c r="O1386">
        <v>-2.1137249244017702</v>
      </c>
    </row>
    <row r="1387" spans="1:15" x14ac:dyDescent="0.45">
      <c r="A1387">
        <v>2014</v>
      </c>
      <c r="B1387" t="s">
        <v>132</v>
      </c>
      <c r="C1387" t="str">
        <f>_xlfn.CONCAT(B1387,A1387)</f>
        <v>Virginia2014</v>
      </c>
      <c r="D1387">
        <v>0</v>
      </c>
      <c r="E1387">
        <v>5.1116927306333899</v>
      </c>
      <c r="F1387">
        <v>0</v>
      </c>
      <c r="G1387">
        <v>181.1</v>
      </c>
      <c r="K1387">
        <v>1491</v>
      </c>
      <c r="M1387">
        <v>-2.1137249244017702</v>
      </c>
      <c r="N1387">
        <v>-0.37620668144014802</v>
      </c>
      <c r="O1387">
        <v>-2.1137249244017702</v>
      </c>
    </row>
    <row r="1388" spans="1:15" x14ac:dyDescent="0.45">
      <c r="A1388">
        <v>2014</v>
      </c>
      <c r="B1388" t="s">
        <v>27</v>
      </c>
      <c r="C1388" t="str">
        <f>_xlfn.CONCAT(B1388,A1388)</f>
        <v>BYU2014</v>
      </c>
      <c r="D1388">
        <v>0</v>
      </c>
      <c r="E1388">
        <v>3.4028651601262401</v>
      </c>
      <c r="F1388">
        <v>0</v>
      </c>
      <c r="G1388">
        <v>191.7</v>
      </c>
      <c r="K1388">
        <v>1603</v>
      </c>
      <c r="M1388">
        <v>-2.1137249244017702</v>
      </c>
      <c r="N1388">
        <v>-0.37620668144014802</v>
      </c>
      <c r="O1388">
        <v>-2.1137249244017702</v>
      </c>
    </row>
    <row r="1389" spans="1:15" x14ac:dyDescent="0.45">
      <c r="A1389">
        <v>2014</v>
      </c>
      <c r="B1389" t="s">
        <v>53</v>
      </c>
      <c r="C1389" t="str">
        <f>_xlfn.CONCAT(B1389,A1389)</f>
        <v>Iowa2014</v>
      </c>
      <c r="D1389">
        <v>0</v>
      </c>
      <c r="E1389">
        <v>3.2450796241180702</v>
      </c>
      <c r="F1389">
        <v>0</v>
      </c>
      <c r="G1389">
        <v>182.3</v>
      </c>
      <c r="K1389">
        <v>1599</v>
      </c>
      <c r="M1389">
        <v>-2.1137249244017702</v>
      </c>
      <c r="N1389">
        <v>-0.37620668144014802</v>
      </c>
      <c r="O1389">
        <v>-2.1137249244017702</v>
      </c>
    </row>
    <row r="1390" spans="1:15" x14ac:dyDescent="0.45">
      <c r="A1390">
        <v>2014</v>
      </c>
      <c r="B1390" t="s">
        <v>35</v>
      </c>
      <c r="C1390" t="str">
        <f>_xlfn.CONCAT(B1390,A1390)</f>
        <v>Colorado State2014</v>
      </c>
      <c r="D1390">
        <v>0</v>
      </c>
      <c r="E1390">
        <v>3.13226005514078</v>
      </c>
      <c r="F1390">
        <v>0</v>
      </c>
      <c r="G1390">
        <v>232</v>
      </c>
      <c r="K1390">
        <v>1552</v>
      </c>
      <c r="M1390">
        <v>-2.1137249244017702</v>
      </c>
      <c r="N1390">
        <v>-0.37620668144014802</v>
      </c>
      <c r="O1390">
        <v>-2.1137249244017702</v>
      </c>
    </row>
    <row r="1391" spans="1:15" x14ac:dyDescent="0.45">
      <c r="A1391">
        <v>2014</v>
      </c>
      <c r="B1391" t="s">
        <v>97</v>
      </c>
      <c r="C1391" t="str">
        <f>_xlfn.CONCAT(B1391,A1391)</f>
        <v>Pittsburgh2014</v>
      </c>
      <c r="D1391">
        <v>0</v>
      </c>
      <c r="E1391">
        <v>2.7703854313977301</v>
      </c>
      <c r="F1391">
        <v>0</v>
      </c>
      <c r="G1391">
        <v>161.6</v>
      </c>
      <c r="K1391">
        <v>1547</v>
      </c>
      <c r="M1391">
        <v>-2.1137249244017702</v>
      </c>
      <c r="N1391">
        <v>-0.37620668144014802</v>
      </c>
      <c r="O1391">
        <v>-2.1137249244017702</v>
      </c>
    </row>
    <row r="1392" spans="1:15" x14ac:dyDescent="0.45">
      <c r="A1392">
        <v>2014</v>
      </c>
      <c r="B1392" t="s">
        <v>91</v>
      </c>
      <c r="C1392" t="str">
        <f>_xlfn.CONCAT(B1392,A1392)</f>
        <v>Oklahoma State2014</v>
      </c>
      <c r="D1392">
        <v>0</v>
      </c>
      <c r="E1392">
        <v>2.59765020460781</v>
      </c>
      <c r="F1392">
        <v>0</v>
      </c>
      <c r="G1392">
        <v>139.5</v>
      </c>
      <c r="K1392">
        <v>1601</v>
      </c>
      <c r="M1392">
        <v>-2.1137249244017702</v>
      </c>
      <c r="N1392">
        <v>-0.37620668144014802</v>
      </c>
      <c r="O1392">
        <v>-2.1137249244017702</v>
      </c>
    </row>
    <row r="1393" spans="1:15" x14ac:dyDescent="0.45">
      <c r="A1393">
        <v>2014</v>
      </c>
      <c r="B1393" t="s">
        <v>28</v>
      </c>
      <c r="C1393" t="str">
        <f>_xlfn.CONCAT(B1393,A1393)</f>
        <v>California2014</v>
      </c>
      <c r="D1393">
        <v>0</v>
      </c>
      <c r="E1393">
        <v>2.4876592126819799</v>
      </c>
      <c r="F1393">
        <v>0</v>
      </c>
      <c r="G1393">
        <v>290.2</v>
      </c>
      <c r="K1393">
        <v>1376</v>
      </c>
      <c r="M1393">
        <v>-2.1137249244017702</v>
      </c>
      <c r="N1393">
        <v>-0.37620668144014802</v>
      </c>
      <c r="O1393">
        <v>-2.1137249244017702</v>
      </c>
    </row>
    <row r="1394" spans="1:15" x14ac:dyDescent="0.45">
      <c r="A1394">
        <v>2014</v>
      </c>
      <c r="B1394" t="s">
        <v>78</v>
      </c>
      <c r="C1394" t="str">
        <f>_xlfn.CONCAT(B1394,A1394)</f>
        <v>NC State2014</v>
      </c>
      <c r="D1394">
        <v>0</v>
      </c>
      <c r="E1394">
        <v>1.87275057792999</v>
      </c>
      <c r="F1394">
        <v>0</v>
      </c>
      <c r="G1394">
        <v>58.1</v>
      </c>
      <c r="K1394">
        <v>1564</v>
      </c>
      <c r="M1394">
        <v>-2.1137249244017702</v>
      </c>
      <c r="N1394">
        <v>-0.37620668144014802</v>
      </c>
      <c r="O1394">
        <v>-2.1137249244017702</v>
      </c>
    </row>
    <row r="1395" spans="1:15" x14ac:dyDescent="0.45">
      <c r="A1395">
        <v>2014</v>
      </c>
      <c r="B1395" t="s">
        <v>96</v>
      </c>
      <c r="C1395" t="str">
        <f>_xlfn.CONCAT(B1395,A1395)</f>
        <v>Penn State2014</v>
      </c>
      <c r="D1395">
        <v>0</v>
      </c>
      <c r="E1395">
        <v>1.77013459893738</v>
      </c>
      <c r="F1395">
        <v>0</v>
      </c>
      <c r="G1395">
        <v>164</v>
      </c>
      <c r="K1395">
        <v>1584</v>
      </c>
      <c r="M1395">
        <v>-2.1137249244017702</v>
      </c>
      <c r="N1395">
        <v>-0.37620668144014802</v>
      </c>
      <c r="O1395">
        <v>-2.1137249244017702</v>
      </c>
    </row>
    <row r="1396" spans="1:15" x14ac:dyDescent="0.45">
      <c r="A1396">
        <v>2014</v>
      </c>
      <c r="B1396" t="s">
        <v>71</v>
      </c>
      <c r="C1396" t="str">
        <f>_xlfn.CONCAT(B1396,A1396)</f>
        <v>Michigan2014</v>
      </c>
      <c r="D1396">
        <v>0</v>
      </c>
      <c r="E1396">
        <v>1.62103523698451</v>
      </c>
      <c r="F1396">
        <v>0</v>
      </c>
      <c r="G1396">
        <v>214.5</v>
      </c>
      <c r="K1396">
        <v>1579</v>
      </c>
      <c r="M1396">
        <v>-2.1137249244017702</v>
      </c>
      <c r="N1396">
        <v>-0.37620668144014802</v>
      </c>
      <c r="O1396">
        <v>-2.1137249244017702</v>
      </c>
    </row>
    <row r="1397" spans="1:15" x14ac:dyDescent="0.45">
      <c r="A1397">
        <v>2014</v>
      </c>
      <c r="B1397" t="s">
        <v>31</v>
      </c>
      <c r="C1397" t="str">
        <f>_xlfn.CONCAT(B1397,A1397)</f>
        <v>Cincinnati2014</v>
      </c>
      <c r="D1397">
        <v>0</v>
      </c>
      <c r="E1397">
        <v>1.5654222794357899</v>
      </c>
      <c r="F1397">
        <v>0</v>
      </c>
      <c r="G1397">
        <v>158.1</v>
      </c>
      <c r="K1397">
        <v>1625</v>
      </c>
      <c r="M1397">
        <v>-2.1137249244017702</v>
      </c>
      <c r="N1397">
        <v>-0.37620668144014802</v>
      </c>
      <c r="O1397">
        <v>-2.1137249244017702</v>
      </c>
    </row>
    <row r="1398" spans="1:15" x14ac:dyDescent="0.45">
      <c r="A1398">
        <v>2014</v>
      </c>
      <c r="B1398" t="s">
        <v>128</v>
      </c>
      <c r="C1398" t="str">
        <f>_xlfn.CONCAT(B1398,A1398)</f>
        <v>Utah State2014</v>
      </c>
      <c r="D1398">
        <v>0</v>
      </c>
      <c r="E1398">
        <v>1.3833329425642999</v>
      </c>
      <c r="F1398">
        <v>0</v>
      </c>
      <c r="G1398">
        <v>168.9</v>
      </c>
      <c r="K1398">
        <v>1608</v>
      </c>
      <c r="M1398">
        <v>-2.1137249244017702</v>
      </c>
      <c r="N1398">
        <v>-0.37620668144014802</v>
      </c>
      <c r="O1398">
        <v>-2.1137249244017702</v>
      </c>
    </row>
    <row r="1399" spans="1:15" x14ac:dyDescent="0.45">
      <c r="A1399">
        <v>2014</v>
      </c>
      <c r="B1399" t="s">
        <v>38</v>
      </c>
      <c r="C1399" t="str">
        <f>_xlfn.CONCAT(B1399,A1399)</f>
        <v>East Carolina2014</v>
      </c>
      <c r="D1399">
        <v>0</v>
      </c>
      <c r="E1399">
        <v>1.0315150238936199</v>
      </c>
      <c r="F1399">
        <v>0</v>
      </c>
      <c r="G1399">
        <v>386.3</v>
      </c>
      <c r="K1399">
        <v>1641</v>
      </c>
      <c r="M1399">
        <v>-2.1137249244017702</v>
      </c>
      <c r="N1399">
        <v>-0.37620668144014802</v>
      </c>
      <c r="O1399">
        <v>-2.1137249244017702</v>
      </c>
    </row>
    <row r="1400" spans="1:15" x14ac:dyDescent="0.45">
      <c r="A1400">
        <v>2014</v>
      </c>
      <c r="B1400" t="s">
        <v>67</v>
      </c>
      <c r="C1400" t="str">
        <f>_xlfn.CONCAT(B1400,A1400)</f>
        <v>Maryland2014</v>
      </c>
      <c r="D1400">
        <v>0</v>
      </c>
      <c r="E1400">
        <v>0.86804479480095198</v>
      </c>
      <c r="F1400">
        <v>0</v>
      </c>
      <c r="G1400">
        <v>246.2</v>
      </c>
      <c r="K1400">
        <v>1493</v>
      </c>
      <c r="M1400">
        <v>-2.1137249244017702</v>
      </c>
      <c r="N1400">
        <v>-0.37620668144014802</v>
      </c>
      <c r="O1400">
        <v>-2.1137249244017702</v>
      </c>
    </row>
    <row r="1401" spans="1:15" x14ac:dyDescent="0.45">
      <c r="A1401">
        <v>2014</v>
      </c>
      <c r="B1401" t="s">
        <v>137</v>
      </c>
      <c r="C1401" t="str">
        <f>_xlfn.CONCAT(B1401,A1401)</f>
        <v>Western Kentucky2014</v>
      </c>
      <c r="D1401">
        <v>0</v>
      </c>
      <c r="E1401">
        <v>0.57091375533298505</v>
      </c>
      <c r="F1401">
        <v>0</v>
      </c>
      <c r="G1401">
        <v>281.89999999999998</v>
      </c>
      <c r="K1401">
        <v>1531</v>
      </c>
      <c r="M1401">
        <v>-2.1137249244017702</v>
      </c>
      <c r="N1401">
        <v>-0.37620668144014802</v>
      </c>
      <c r="O1401">
        <v>-2.1137249244017702</v>
      </c>
    </row>
    <row r="1402" spans="1:15" x14ac:dyDescent="0.45">
      <c r="A1402">
        <v>2014</v>
      </c>
      <c r="B1402" t="s">
        <v>121</v>
      </c>
      <c r="C1402" t="str">
        <f>_xlfn.CONCAT(B1402,A1402)</f>
        <v>UAB2014</v>
      </c>
      <c r="D1402">
        <v>0</v>
      </c>
      <c r="E1402">
        <v>0.51890116376008999</v>
      </c>
      <c r="F1402">
        <v>0</v>
      </c>
      <c r="G1402">
        <v>87.3</v>
      </c>
      <c r="K1402">
        <v>1347</v>
      </c>
      <c r="M1402">
        <v>-2.1137249244017702</v>
      </c>
      <c r="N1402">
        <v>-0.37620668144014802</v>
      </c>
      <c r="O1402">
        <v>-2.1137249244017702</v>
      </c>
    </row>
    <row r="1403" spans="1:15" x14ac:dyDescent="0.45">
      <c r="A1403">
        <v>2014</v>
      </c>
      <c r="B1403" t="s">
        <v>100</v>
      </c>
      <c r="C1403" t="str">
        <f>_xlfn.CONCAT(B1403,A1403)</f>
        <v>Rutgers2014</v>
      </c>
      <c r="D1403">
        <v>0</v>
      </c>
      <c r="E1403">
        <v>0.42737093350231498</v>
      </c>
      <c r="F1403">
        <v>0</v>
      </c>
      <c r="G1403">
        <v>164.7</v>
      </c>
      <c r="K1403">
        <v>1465</v>
      </c>
      <c r="M1403">
        <v>-2.1137249244017702</v>
      </c>
      <c r="N1403">
        <v>-0.37620668144014802</v>
      </c>
      <c r="O1403">
        <v>-2.1137249244017702</v>
      </c>
    </row>
    <row r="1404" spans="1:15" x14ac:dyDescent="0.45">
      <c r="A1404">
        <v>2014</v>
      </c>
      <c r="B1404" t="s">
        <v>59</v>
      </c>
      <c r="C1404" t="str">
        <f>_xlfn.CONCAT(B1404,A1404)</f>
        <v>Kentucky2014</v>
      </c>
      <c r="D1404">
        <v>0</v>
      </c>
      <c r="E1404">
        <v>0.107857985030584</v>
      </c>
      <c r="F1404">
        <v>0</v>
      </c>
      <c r="G1404">
        <v>115.9</v>
      </c>
      <c r="K1404">
        <v>1351</v>
      </c>
      <c r="M1404">
        <v>-2.1137249244017702</v>
      </c>
      <c r="N1404">
        <v>-0.37620668144014802</v>
      </c>
      <c r="O1404">
        <v>-2.1137249244017702</v>
      </c>
    </row>
    <row r="1405" spans="1:15" x14ac:dyDescent="0.45">
      <c r="A1405">
        <v>2014</v>
      </c>
      <c r="B1405" t="s">
        <v>46</v>
      </c>
      <c r="C1405" t="str">
        <f>_xlfn.CONCAT(B1405,A1405)</f>
        <v>Georgia Southern2014</v>
      </c>
      <c r="D1405">
        <v>0</v>
      </c>
      <c r="E1405">
        <v>-0.14706176583203101</v>
      </c>
      <c r="F1405">
        <v>0</v>
      </c>
      <c r="K1405">
        <v>1486</v>
      </c>
      <c r="M1405">
        <v>-2.1137249244017702</v>
      </c>
      <c r="N1405">
        <v>-0.37620668144014802</v>
      </c>
      <c r="O1405">
        <v>-2.1137249244017702</v>
      </c>
    </row>
    <row r="1406" spans="1:15" x14ac:dyDescent="0.45">
      <c r="A1406">
        <v>2014</v>
      </c>
      <c r="B1406" t="s">
        <v>86</v>
      </c>
      <c r="C1406" t="str">
        <f>_xlfn.CONCAT(B1406,A1406)</f>
        <v>Northwestern2014</v>
      </c>
      <c r="D1406">
        <v>0</v>
      </c>
      <c r="E1406">
        <v>-0.25555786920235801</v>
      </c>
      <c r="F1406">
        <v>0</v>
      </c>
      <c r="G1406">
        <v>206.2</v>
      </c>
      <c r="K1406">
        <v>1473</v>
      </c>
      <c r="M1406">
        <v>-2.1137249244017702</v>
      </c>
      <c r="N1406">
        <v>-0.37620668144014802</v>
      </c>
      <c r="O1406">
        <v>-2.1137249244017702</v>
      </c>
    </row>
    <row r="1407" spans="1:15" x14ac:dyDescent="0.45">
      <c r="A1407">
        <v>2014</v>
      </c>
      <c r="B1407" t="s">
        <v>122</v>
      </c>
      <c r="C1407" t="str">
        <f>_xlfn.CONCAT(B1407,A1407)</f>
        <v>UCF2014</v>
      </c>
      <c r="D1407">
        <v>0</v>
      </c>
      <c r="E1407">
        <v>-0.44427613580290698</v>
      </c>
      <c r="F1407">
        <v>0</v>
      </c>
      <c r="G1407">
        <v>157.5</v>
      </c>
      <c r="K1407">
        <v>1689</v>
      </c>
      <c r="M1407">
        <v>-2.1137249244017702</v>
      </c>
      <c r="N1407">
        <v>-0.37620668144014802</v>
      </c>
      <c r="O1407">
        <v>-2.1137249244017702</v>
      </c>
    </row>
    <row r="1408" spans="1:15" x14ac:dyDescent="0.45">
      <c r="A1408">
        <v>2014</v>
      </c>
      <c r="B1408" t="s">
        <v>77</v>
      </c>
      <c r="C1408" t="str">
        <f>_xlfn.CONCAT(B1408,A1408)</f>
        <v>Navy2014</v>
      </c>
      <c r="D1408">
        <v>0</v>
      </c>
      <c r="E1408">
        <v>-0.73150328026896705</v>
      </c>
      <c r="F1408">
        <v>0</v>
      </c>
      <c r="G1408">
        <v>140.5</v>
      </c>
      <c r="K1408">
        <v>1568</v>
      </c>
      <c r="M1408">
        <v>-2.1137249244017702</v>
      </c>
      <c r="N1408">
        <v>-0.37620668144014802</v>
      </c>
      <c r="O1408">
        <v>-2.1137249244017702</v>
      </c>
    </row>
    <row r="1409" spans="1:15" x14ac:dyDescent="0.45">
      <c r="A1409">
        <v>2014</v>
      </c>
      <c r="B1409" t="s">
        <v>11</v>
      </c>
      <c r="C1409" t="str">
        <f>_xlfn.CONCAT(B1409,A1409)</f>
        <v>Air Force2014</v>
      </c>
      <c r="D1409">
        <v>0</v>
      </c>
      <c r="E1409">
        <v>-1.2433155162595699</v>
      </c>
      <c r="F1409">
        <v>0</v>
      </c>
      <c r="G1409">
        <v>96.7</v>
      </c>
      <c r="K1409">
        <v>1432</v>
      </c>
      <c r="M1409">
        <v>-2.1137249244017702</v>
      </c>
      <c r="N1409">
        <v>-0.37620668144014802</v>
      </c>
      <c r="O1409">
        <v>-2.1137249244017702</v>
      </c>
    </row>
    <row r="1410" spans="1:15" x14ac:dyDescent="0.45">
      <c r="A1410">
        <v>2014</v>
      </c>
      <c r="B1410" t="s">
        <v>116</v>
      </c>
      <c r="C1410" t="str">
        <f>_xlfn.CONCAT(B1410,A1410)</f>
        <v>Texas Tech2014</v>
      </c>
      <c r="D1410">
        <v>0</v>
      </c>
      <c r="E1410">
        <v>-1.3161277953344299</v>
      </c>
      <c r="F1410">
        <v>0</v>
      </c>
      <c r="G1410">
        <v>235.9</v>
      </c>
      <c r="K1410">
        <v>1358</v>
      </c>
      <c r="M1410">
        <v>-2.1137249244017702</v>
      </c>
      <c r="N1410">
        <v>-0.37620668144014802</v>
      </c>
      <c r="O1410">
        <v>-2.1137249244017702</v>
      </c>
    </row>
    <row r="1411" spans="1:15" x14ac:dyDescent="0.45">
      <c r="A1411">
        <v>2014</v>
      </c>
      <c r="B1411" t="s">
        <v>95</v>
      </c>
      <c r="C1411" t="str">
        <f>_xlfn.CONCAT(B1411,A1411)</f>
        <v>Oregon State2014</v>
      </c>
      <c r="D1411">
        <v>0</v>
      </c>
      <c r="E1411">
        <v>-1.55251261543713</v>
      </c>
      <c r="F1411">
        <v>0</v>
      </c>
      <c r="G1411">
        <v>274.60000000000002</v>
      </c>
      <c r="K1411">
        <v>1438</v>
      </c>
      <c r="M1411">
        <v>-2.1137249244017702</v>
      </c>
      <c r="N1411">
        <v>-0.37620668144014802</v>
      </c>
      <c r="O1411">
        <v>-2.1137249244017702</v>
      </c>
    </row>
    <row r="1412" spans="1:15" x14ac:dyDescent="0.45">
      <c r="A1412">
        <v>2014</v>
      </c>
      <c r="B1412" t="s">
        <v>136</v>
      </c>
      <c r="C1412" t="str">
        <f>_xlfn.CONCAT(B1412,A1412)</f>
        <v>Washington State2014</v>
      </c>
      <c r="D1412">
        <v>0</v>
      </c>
      <c r="E1412">
        <v>-1.8600164429427599</v>
      </c>
      <c r="F1412">
        <v>0</v>
      </c>
      <c r="G1412">
        <v>383.2</v>
      </c>
      <c r="K1412">
        <v>1382</v>
      </c>
      <c r="M1412">
        <v>-2.1137249244017702</v>
      </c>
      <c r="N1412">
        <v>-0.37620668144014802</v>
      </c>
      <c r="O1412">
        <v>-2.1137249244017702</v>
      </c>
    </row>
    <row r="1413" spans="1:15" x14ac:dyDescent="0.45">
      <c r="A1413">
        <v>2014</v>
      </c>
      <c r="B1413" t="s">
        <v>80</v>
      </c>
      <c r="C1413" t="str">
        <f>_xlfn.CONCAT(B1413,A1413)</f>
        <v>Nevada2014</v>
      </c>
      <c r="D1413">
        <v>0</v>
      </c>
      <c r="E1413">
        <v>-2.1477883678017302</v>
      </c>
      <c r="F1413">
        <v>0</v>
      </c>
      <c r="G1413">
        <v>222.3</v>
      </c>
      <c r="K1413">
        <v>1414</v>
      </c>
      <c r="M1413">
        <v>-2.1137249244017702</v>
      </c>
      <c r="N1413">
        <v>-0.37620668144014802</v>
      </c>
      <c r="O1413">
        <v>-2.1137249244017702</v>
      </c>
    </row>
    <row r="1414" spans="1:15" x14ac:dyDescent="0.45">
      <c r="A1414">
        <v>2014</v>
      </c>
      <c r="B1414" t="s">
        <v>50</v>
      </c>
      <c r="C1414" t="str">
        <f>_xlfn.CONCAT(B1414,A1414)</f>
        <v>Houston2014</v>
      </c>
      <c r="D1414">
        <v>0</v>
      </c>
      <c r="E1414">
        <v>-2.2667167826424901</v>
      </c>
      <c r="F1414">
        <v>0</v>
      </c>
      <c r="G1414">
        <v>252.7</v>
      </c>
      <c r="K1414">
        <v>1595</v>
      </c>
      <c r="M1414">
        <v>-2.1137249244017702</v>
      </c>
      <c r="N1414">
        <v>-0.37620668144014802</v>
      </c>
      <c r="O1414">
        <v>-2.1137249244017702</v>
      </c>
    </row>
    <row r="1415" spans="1:15" x14ac:dyDescent="0.45">
      <c r="A1415">
        <v>2014</v>
      </c>
      <c r="B1415" t="s">
        <v>83</v>
      </c>
      <c r="C1415" t="str">
        <f>_xlfn.CONCAT(B1415,A1415)</f>
        <v>North Carolina2014</v>
      </c>
      <c r="D1415">
        <v>0</v>
      </c>
      <c r="E1415">
        <v>-2.3420721117944399</v>
      </c>
      <c r="F1415">
        <v>0</v>
      </c>
      <c r="G1415">
        <v>177.5</v>
      </c>
      <c r="K1415">
        <v>1466</v>
      </c>
      <c r="M1415">
        <v>-2.1137249244017702</v>
      </c>
      <c r="N1415">
        <v>-0.37620668144014802</v>
      </c>
      <c r="O1415">
        <v>-2.1137249244017702</v>
      </c>
    </row>
    <row r="1416" spans="1:15" x14ac:dyDescent="0.45">
      <c r="A1416">
        <v>2014</v>
      </c>
      <c r="B1416" t="s">
        <v>138</v>
      </c>
      <c r="C1416" t="str">
        <f>_xlfn.CONCAT(B1416,A1416)</f>
        <v>Western Michigan2014</v>
      </c>
      <c r="D1416">
        <v>0</v>
      </c>
      <c r="E1416">
        <v>-3.0323270989618898</v>
      </c>
      <c r="F1416">
        <v>0</v>
      </c>
      <c r="G1416">
        <v>100.3</v>
      </c>
      <c r="K1416">
        <v>1416</v>
      </c>
      <c r="M1416">
        <v>-2.1137249244017702</v>
      </c>
      <c r="N1416">
        <v>-0.37620668144014802</v>
      </c>
      <c r="O1416">
        <v>-2.1137249244017702</v>
      </c>
    </row>
    <row r="1417" spans="1:15" x14ac:dyDescent="0.45">
      <c r="A1417">
        <v>2014</v>
      </c>
      <c r="B1417" t="s">
        <v>99</v>
      </c>
      <c r="C1417" t="str">
        <f>_xlfn.CONCAT(B1417,A1417)</f>
        <v>Rice2014</v>
      </c>
      <c r="D1417">
        <v>0</v>
      </c>
      <c r="E1417">
        <v>-3.3526775126849002</v>
      </c>
      <c r="F1417">
        <v>0</v>
      </c>
      <c r="G1417">
        <v>100.7</v>
      </c>
      <c r="K1417">
        <v>1460</v>
      </c>
      <c r="M1417">
        <v>-2.1137249244017702</v>
      </c>
      <c r="N1417">
        <v>-0.37620668144014802</v>
      </c>
      <c r="O1417">
        <v>-2.1137249244017702</v>
      </c>
    </row>
    <row r="1418" spans="1:15" x14ac:dyDescent="0.45">
      <c r="A1418">
        <v>2014</v>
      </c>
      <c r="B1418" t="s">
        <v>109</v>
      </c>
      <c r="C1418" t="str">
        <f>_xlfn.CONCAT(B1418,A1418)</f>
        <v>Syracuse2014</v>
      </c>
      <c r="D1418">
        <v>0</v>
      </c>
      <c r="E1418">
        <v>-3.8979524006052402</v>
      </c>
      <c r="F1418">
        <v>0</v>
      </c>
      <c r="G1418">
        <v>193.1</v>
      </c>
      <c r="K1418">
        <v>1390</v>
      </c>
      <c r="M1418">
        <v>-2.1137249244017702</v>
      </c>
      <c r="N1418">
        <v>-0.37620668144014802</v>
      </c>
      <c r="O1418">
        <v>-2.1137249244017702</v>
      </c>
    </row>
    <row r="1419" spans="1:15" x14ac:dyDescent="0.45">
      <c r="A1419">
        <v>2014</v>
      </c>
      <c r="B1419" t="s">
        <v>51</v>
      </c>
      <c r="C1419" t="str">
        <f>_xlfn.CONCAT(B1419,A1419)</f>
        <v>Illinois2014</v>
      </c>
      <c r="D1419">
        <v>0</v>
      </c>
      <c r="E1419">
        <v>-3.9724270318395698</v>
      </c>
      <c r="F1419">
        <v>0</v>
      </c>
      <c r="G1419">
        <v>88.7</v>
      </c>
      <c r="K1419">
        <v>1359</v>
      </c>
      <c r="M1419">
        <v>-2.1137249244017702</v>
      </c>
      <c r="N1419">
        <v>-0.37620668144014802</v>
      </c>
      <c r="O1419">
        <v>-2.1137249244017702</v>
      </c>
    </row>
    <row r="1420" spans="1:15" x14ac:dyDescent="0.45">
      <c r="A1420">
        <v>2014</v>
      </c>
      <c r="B1420" t="s">
        <v>111</v>
      </c>
      <c r="C1420" t="str">
        <f>_xlfn.CONCAT(B1420,A1420)</f>
        <v>Temple2014</v>
      </c>
      <c r="D1420">
        <v>0</v>
      </c>
      <c r="E1420">
        <v>-4.0955811107640701</v>
      </c>
      <c r="F1420">
        <v>0</v>
      </c>
      <c r="G1420">
        <v>125.9</v>
      </c>
      <c r="K1420">
        <v>1484</v>
      </c>
      <c r="M1420">
        <v>-2.1137249244017702</v>
      </c>
      <c r="N1420">
        <v>-0.37620668144014802</v>
      </c>
      <c r="O1420">
        <v>-2.1137249244017702</v>
      </c>
    </row>
    <row r="1421" spans="1:15" x14ac:dyDescent="0.45">
      <c r="A1421">
        <v>2014</v>
      </c>
      <c r="B1421" t="s">
        <v>117</v>
      </c>
      <c r="C1421" t="str">
        <f>_xlfn.CONCAT(B1421,A1421)</f>
        <v>Toledo2014</v>
      </c>
      <c r="D1421">
        <v>0</v>
      </c>
      <c r="E1421">
        <v>-4.0969705213341996</v>
      </c>
      <c r="F1421">
        <v>0</v>
      </c>
      <c r="G1421">
        <v>119.9</v>
      </c>
      <c r="K1421">
        <v>1524</v>
      </c>
      <c r="M1421">
        <v>-2.1137249244017702</v>
      </c>
      <c r="N1421">
        <v>-0.37620668144014802</v>
      </c>
      <c r="O1421">
        <v>-2.1137249244017702</v>
      </c>
    </row>
    <row r="1422" spans="1:15" x14ac:dyDescent="0.45">
      <c r="A1422">
        <v>2014</v>
      </c>
      <c r="B1422" t="s">
        <v>34</v>
      </c>
      <c r="C1422" t="str">
        <f>_xlfn.CONCAT(B1422,A1422)</f>
        <v>Colorado2014</v>
      </c>
      <c r="D1422">
        <v>0</v>
      </c>
      <c r="E1422">
        <v>-4.1215965227354197</v>
      </c>
      <c r="F1422">
        <v>0</v>
      </c>
      <c r="G1422">
        <v>126</v>
      </c>
      <c r="K1422">
        <v>1286</v>
      </c>
      <c r="M1422">
        <v>-2.1137249244017702</v>
      </c>
      <c r="N1422">
        <v>-0.37620668144014802</v>
      </c>
      <c r="O1422">
        <v>-2.1137249244017702</v>
      </c>
    </row>
    <row r="1423" spans="1:15" x14ac:dyDescent="0.45">
      <c r="A1423">
        <v>2014</v>
      </c>
      <c r="B1423" t="s">
        <v>101</v>
      </c>
      <c r="C1423" t="str">
        <f>_xlfn.CONCAT(B1423,A1423)</f>
        <v>San Diego State2014</v>
      </c>
      <c r="D1423">
        <v>0</v>
      </c>
      <c r="E1423">
        <v>-4.4781870583558501</v>
      </c>
      <c r="F1423">
        <v>0</v>
      </c>
      <c r="G1423">
        <v>181.3</v>
      </c>
      <c r="K1423">
        <v>1509</v>
      </c>
      <c r="M1423">
        <v>-2.1137249244017702</v>
      </c>
      <c r="N1423">
        <v>-0.37620668144014802</v>
      </c>
      <c r="O1423">
        <v>-2.1137249244017702</v>
      </c>
    </row>
    <row r="1424" spans="1:15" x14ac:dyDescent="0.45">
      <c r="A1424">
        <v>2014</v>
      </c>
      <c r="B1424" t="s">
        <v>54</v>
      </c>
      <c r="C1424" t="str">
        <f>_xlfn.CONCAT(B1424,A1424)</f>
        <v>Iowa State2014</v>
      </c>
      <c r="D1424">
        <v>0</v>
      </c>
      <c r="E1424">
        <v>-4.6804852164847803</v>
      </c>
      <c r="F1424">
        <v>0</v>
      </c>
      <c r="G1424">
        <v>170.2</v>
      </c>
      <c r="K1424">
        <v>1256</v>
      </c>
      <c r="M1424">
        <v>-2.1137249244017702</v>
      </c>
      <c r="N1424">
        <v>-0.37620668144014802</v>
      </c>
      <c r="O1424">
        <v>-2.1137249244017702</v>
      </c>
    </row>
    <row r="1425" spans="1:15" x14ac:dyDescent="0.45">
      <c r="A1425">
        <v>2014</v>
      </c>
      <c r="B1425" t="s">
        <v>84</v>
      </c>
      <c r="C1425" t="str">
        <f>_xlfn.CONCAT(B1425,A1425)</f>
        <v>Northern Illinois2014</v>
      </c>
      <c r="D1425">
        <v>0</v>
      </c>
      <c r="E1425">
        <v>-4.7854357144550299</v>
      </c>
      <c r="F1425">
        <v>0</v>
      </c>
      <c r="G1425">
        <v>212.5</v>
      </c>
      <c r="K1425">
        <v>1519</v>
      </c>
      <c r="M1425">
        <v>-2.1137249244017702</v>
      </c>
      <c r="N1425">
        <v>-0.37620668144014802</v>
      </c>
      <c r="O1425">
        <v>-2.1137249244017702</v>
      </c>
    </row>
    <row r="1426" spans="1:15" x14ac:dyDescent="0.45">
      <c r="A1426">
        <v>2014</v>
      </c>
      <c r="B1426" t="s">
        <v>18</v>
      </c>
      <c r="C1426" t="str">
        <f>_xlfn.CONCAT(B1426,A1426)</f>
        <v>Arkansas State2014</v>
      </c>
      <c r="D1426">
        <v>0</v>
      </c>
      <c r="E1426">
        <v>-4.94571734451553</v>
      </c>
      <c r="F1426">
        <v>0</v>
      </c>
      <c r="G1426">
        <v>84.5</v>
      </c>
      <c r="K1426">
        <v>1460</v>
      </c>
      <c r="M1426">
        <v>-2.1137249244017702</v>
      </c>
      <c r="N1426">
        <v>-0.37620668144014802</v>
      </c>
      <c r="O1426">
        <v>-2.1137249244017702</v>
      </c>
    </row>
    <row r="1427" spans="1:15" x14ac:dyDescent="0.45">
      <c r="A1427">
        <v>2014</v>
      </c>
      <c r="B1427" t="s">
        <v>61</v>
      </c>
      <c r="C1427" t="str">
        <f>_xlfn.CONCAT(B1427,A1427)</f>
        <v>Louisiana2014</v>
      </c>
      <c r="D1427">
        <v>0</v>
      </c>
      <c r="E1427">
        <v>-5.66311339038442</v>
      </c>
      <c r="F1427">
        <v>0</v>
      </c>
      <c r="G1427">
        <v>259.7</v>
      </c>
      <c r="K1427">
        <v>1430</v>
      </c>
      <c r="M1427">
        <v>-2.1137249244017702</v>
      </c>
      <c r="N1427">
        <v>-0.37620668144014802</v>
      </c>
      <c r="O1427">
        <v>-2.1137249244017702</v>
      </c>
    </row>
    <row r="1428" spans="1:15" x14ac:dyDescent="0.45">
      <c r="A1428">
        <v>2014</v>
      </c>
      <c r="B1428" t="s">
        <v>129</v>
      </c>
      <c r="C1428" t="str">
        <f>_xlfn.CONCAT(B1428,A1428)</f>
        <v>UTEP2014</v>
      </c>
      <c r="D1428">
        <v>0</v>
      </c>
      <c r="E1428">
        <v>-5.9058292702757598</v>
      </c>
      <c r="F1428">
        <v>0</v>
      </c>
      <c r="G1428">
        <v>138.30000000000001</v>
      </c>
      <c r="K1428">
        <v>1288</v>
      </c>
      <c r="M1428">
        <v>-2.1137249244017702</v>
      </c>
      <c r="N1428">
        <v>-0.37620668144014802</v>
      </c>
      <c r="O1428">
        <v>-2.1137249244017702</v>
      </c>
    </row>
    <row r="1429" spans="1:15" x14ac:dyDescent="0.45">
      <c r="A1429">
        <v>2014</v>
      </c>
      <c r="B1429" t="s">
        <v>73</v>
      </c>
      <c r="C1429" t="str">
        <f>_xlfn.CONCAT(B1429,A1429)</f>
        <v>Middle Tennessee2014</v>
      </c>
      <c r="D1429">
        <v>0</v>
      </c>
      <c r="E1429">
        <v>-5.9445656819825201</v>
      </c>
      <c r="F1429">
        <v>0</v>
      </c>
      <c r="G1429">
        <v>119.4</v>
      </c>
      <c r="K1429">
        <v>1312</v>
      </c>
      <c r="M1429">
        <v>-2.1137249244017702</v>
      </c>
      <c r="N1429">
        <v>-0.37620668144014802</v>
      </c>
      <c r="O1429">
        <v>-2.1137249244017702</v>
      </c>
    </row>
    <row r="1430" spans="1:15" x14ac:dyDescent="0.45">
      <c r="A1430">
        <v>2014</v>
      </c>
      <c r="B1430" t="s">
        <v>52</v>
      </c>
      <c r="C1430" t="str">
        <f>_xlfn.CONCAT(B1430,A1430)</f>
        <v>Indiana2014</v>
      </c>
      <c r="D1430">
        <v>0</v>
      </c>
      <c r="E1430">
        <v>-6.6269548897449999</v>
      </c>
      <c r="F1430">
        <v>0</v>
      </c>
      <c r="G1430">
        <v>161.4</v>
      </c>
      <c r="K1430">
        <v>1370</v>
      </c>
      <c r="M1430">
        <v>-2.1137249244017702</v>
      </c>
      <c r="N1430">
        <v>-0.37620668144014802</v>
      </c>
      <c r="O1430">
        <v>-2.1137249244017702</v>
      </c>
    </row>
    <row r="1431" spans="1:15" x14ac:dyDescent="0.45">
      <c r="A1431">
        <v>2014</v>
      </c>
      <c r="B1431" t="s">
        <v>98</v>
      </c>
      <c r="C1431" t="str">
        <f>_xlfn.CONCAT(B1431,A1431)</f>
        <v>Purdue2014</v>
      </c>
      <c r="D1431">
        <v>0</v>
      </c>
      <c r="E1431">
        <v>-6.6592068468523902</v>
      </c>
      <c r="F1431">
        <v>0</v>
      </c>
      <c r="G1431">
        <v>187.1</v>
      </c>
      <c r="K1431">
        <v>1275</v>
      </c>
      <c r="M1431">
        <v>-2.1137249244017702</v>
      </c>
      <c r="N1431">
        <v>-0.37620668144014802</v>
      </c>
      <c r="O1431">
        <v>-2.1137249244017702</v>
      </c>
    </row>
    <row r="1432" spans="1:15" x14ac:dyDescent="0.45">
      <c r="A1432">
        <v>2014</v>
      </c>
      <c r="B1432" t="s">
        <v>29</v>
      </c>
      <c r="C1432" t="str">
        <f>_xlfn.CONCAT(B1432,A1432)</f>
        <v>Central Michigan2014</v>
      </c>
      <c r="D1432">
        <v>0</v>
      </c>
      <c r="E1432">
        <v>-7.1210358943465399</v>
      </c>
      <c r="F1432">
        <v>0</v>
      </c>
      <c r="G1432">
        <v>232.1</v>
      </c>
      <c r="K1432">
        <v>1375</v>
      </c>
      <c r="M1432">
        <v>-2.1137249244017702</v>
      </c>
      <c r="N1432">
        <v>-0.37620668144014802</v>
      </c>
      <c r="O1432">
        <v>-2.1137249244017702</v>
      </c>
    </row>
    <row r="1433" spans="1:15" x14ac:dyDescent="0.45">
      <c r="A1433">
        <v>2014</v>
      </c>
      <c r="B1433" t="s">
        <v>56</v>
      </c>
      <c r="C1433" t="str">
        <f>_xlfn.CONCAT(B1433,A1433)</f>
        <v>Kansas2014</v>
      </c>
      <c r="D1433">
        <v>0</v>
      </c>
      <c r="E1433">
        <v>-7.5189123226766101</v>
      </c>
      <c r="F1433">
        <v>0</v>
      </c>
      <c r="G1433">
        <v>63.1</v>
      </c>
      <c r="K1433">
        <v>1215</v>
      </c>
      <c r="M1433">
        <v>-2.1137249244017702</v>
      </c>
      <c r="N1433">
        <v>-0.37620668144014802</v>
      </c>
      <c r="O1433">
        <v>-2.1137249244017702</v>
      </c>
    </row>
    <row r="1434" spans="1:15" x14ac:dyDescent="0.45">
      <c r="A1434">
        <v>2014</v>
      </c>
      <c r="B1434" t="s">
        <v>14</v>
      </c>
      <c r="C1434" t="str">
        <f>_xlfn.CONCAT(B1434,A1434)</f>
        <v>Appalachian State2014</v>
      </c>
      <c r="D1434">
        <v>0</v>
      </c>
      <c r="E1434">
        <v>-8.2114646221571501</v>
      </c>
      <c r="F1434">
        <v>0</v>
      </c>
      <c r="K1434">
        <v>1475</v>
      </c>
      <c r="M1434">
        <v>-2.1137249244017702</v>
      </c>
      <c r="N1434">
        <v>-0.37620668144014802</v>
      </c>
      <c r="O1434">
        <v>-2.1137249244017702</v>
      </c>
    </row>
    <row r="1435" spans="1:15" x14ac:dyDescent="0.45">
      <c r="A1435">
        <v>2014</v>
      </c>
      <c r="B1435" t="s">
        <v>42</v>
      </c>
      <c r="C1435" t="str">
        <f>_xlfn.CONCAT(B1435,A1435)</f>
        <v>Florida International2014</v>
      </c>
      <c r="D1435">
        <v>0</v>
      </c>
      <c r="E1435">
        <v>-8.5392261394264395</v>
      </c>
      <c r="F1435">
        <v>0</v>
      </c>
      <c r="G1435">
        <v>83.9</v>
      </c>
      <c r="K1435">
        <v>1231</v>
      </c>
      <c r="M1435">
        <v>-2.1137249244017702</v>
      </c>
      <c r="N1435">
        <v>-0.37620668144014802</v>
      </c>
      <c r="O1435">
        <v>-2.1137249244017702</v>
      </c>
    </row>
    <row r="1436" spans="1:15" x14ac:dyDescent="0.45">
      <c r="A1436">
        <v>2014</v>
      </c>
      <c r="B1436" t="s">
        <v>131</v>
      </c>
      <c r="C1436" t="str">
        <f>_xlfn.CONCAT(B1436,A1436)</f>
        <v>Vanderbilt2014</v>
      </c>
      <c r="D1436">
        <v>0</v>
      </c>
      <c r="E1436">
        <v>-9.6387254922398906</v>
      </c>
      <c r="F1436">
        <v>0</v>
      </c>
      <c r="G1436">
        <v>22</v>
      </c>
      <c r="K1436">
        <v>1298</v>
      </c>
      <c r="M1436">
        <v>-2.1137249244017702</v>
      </c>
      <c r="N1436">
        <v>-0.37620668144014802</v>
      </c>
      <c r="O1436">
        <v>-2.1137249244017702</v>
      </c>
    </row>
    <row r="1437" spans="1:15" x14ac:dyDescent="0.45">
      <c r="A1437">
        <v>2014</v>
      </c>
      <c r="B1437" t="s">
        <v>92</v>
      </c>
      <c r="C1437" t="str">
        <f>_xlfn.CONCAT(B1437,A1437)</f>
        <v>Old Dominion2014</v>
      </c>
      <c r="D1437">
        <v>0</v>
      </c>
      <c r="E1437">
        <v>-9.9081015798218992</v>
      </c>
      <c r="F1437">
        <v>0</v>
      </c>
      <c r="K1437">
        <v>1192</v>
      </c>
      <c r="M1437">
        <v>-2.1137249244017702</v>
      </c>
      <c r="N1437">
        <v>-0.37620668144014802</v>
      </c>
      <c r="O1437">
        <v>-2.1137249244017702</v>
      </c>
    </row>
    <row r="1438" spans="1:15" x14ac:dyDescent="0.45">
      <c r="A1438">
        <v>2014</v>
      </c>
      <c r="B1438" t="s">
        <v>44</v>
      </c>
      <c r="C1438" t="str">
        <f>_xlfn.CONCAT(B1438,A1438)</f>
        <v>Fresno State2014</v>
      </c>
      <c r="D1438">
        <v>0</v>
      </c>
      <c r="E1438">
        <v>-10.3887270111963</v>
      </c>
      <c r="F1438">
        <v>0</v>
      </c>
      <c r="G1438">
        <v>148.30000000000001</v>
      </c>
      <c r="K1438">
        <v>1331</v>
      </c>
      <c r="M1438">
        <v>-2.1137249244017702</v>
      </c>
      <c r="N1438">
        <v>-0.37620668144014802</v>
      </c>
      <c r="O1438">
        <v>-2.1137249244017702</v>
      </c>
    </row>
    <row r="1439" spans="1:15" x14ac:dyDescent="0.45">
      <c r="A1439">
        <v>2014</v>
      </c>
      <c r="B1439" t="s">
        <v>21</v>
      </c>
      <c r="C1439" t="str">
        <f>_xlfn.CONCAT(B1439,A1439)</f>
        <v>Ball State2014</v>
      </c>
      <c r="D1439">
        <v>0</v>
      </c>
      <c r="E1439">
        <v>-10.4294518069402</v>
      </c>
      <c r="F1439">
        <v>0</v>
      </c>
      <c r="G1439">
        <v>-15.5</v>
      </c>
      <c r="K1439">
        <v>1415</v>
      </c>
      <c r="M1439">
        <v>-2.1137249244017702</v>
      </c>
      <c r="N1439">
        <v>-0.37620668144014802</v>
      </c>
      <c r="O1439">
        <v>-2.1137249244017702</v>
      </c>
    </row>
    <row r="1440" spans="1:15" x14ac:dyDescent="0.45">
      <c r="A1440">
        <v>2014</v>
      </c>
      <c r="B1440" t="s">
        <v>134</v>
      </c>
      <c r="C1440" t="str">
        <f>_xlfn.CONCAT(B1440,A1440)</f>
        <v>Wake Forest2014</v>
      </c>
      <c r="D1440">
        <v>0</v>
      </c>
      <c r="E1440">
        <v>-10.8243541414963</v>
      </c>
      <c r="F1440">
        <v>0</v>
      </c>
      <c r="G1440">
        <v>49.4</v>
      </c>
      <c r="K1440">
        <v>1237</v>
      </c>
      <c r="M1440">
        <v>-2.1137249244017702</v>
      </c>
      <c r="N1440">
        <v>-0.37620668144014802</v>
      </c>
      <c r="O1440">
        <v>-2.1137249244017702</v>
      </c>
    </row>
    <row r="1441" spans="1:15" x14ac:dyDescent="0.45">
      <c r="A1441">
        <v>2014</v>
      </c>
      <c r="B1441" t="s">
        <v>115</v>
      </c>
      <c r="C1441" t="str">
        <f>_xlfn.CONCAT(B1441,A1441)</f>
        <v>Texas State2014</v>
      </c>
      <c r="D1441">
        <v>0</v>
      </c>
      <c r="E1441">
        <v>-11.0029882102458</v>
      </c>
      <c r="F1441">
        <v>0</v>
      </c>
      <c r="G1441">
        <v>104.5</v>
      </c>
      <c r="K1441">
        <v>1319</v>
      </c>
      <c r="M1441">
        <v>-2.1137249244017702</v>
      </c>
      <c r="N1441">
        <v>-0.37620668144014802</v>
      </c>
      <c r="O1441">
        <v>-2.1137249244017702</v>
      </c>
    </row>
    <row r="1442" spans="1:15" x14ac:dyDescent="0.45">
      <c r="A1442">
        <v>2014</v>
      </c>
      <c r="B1442" t="s">
        <v>41</v>
      </c>
      <c r="C1442" t="str">
        <f>_xlfn.CONCAT(B1442,A1442)</f>
        <v>Florida Atlantic2014</v>
      </c>
      <c r="D1442">
        <v>0</v>
      </c>
      <c r="E1442">
        <v>-11.047454896480399</v>
      </c>
      <c r="F1442">
        <v>0</v>
      </c>
      <c r="G1442">
        <v>161.9</v>
      </c>
      <c r="K1442">
        <v>1216</v>
      </c>
      <c r="M1442">
        <v>-2.1137249244017702</v>
      </c>
      <c r="N1442">
        <v>-0.37620668144014802</v>
      </c>
      <c r="O1442">
        <v>-2.1137249244017702</v>
      </c>
    </row>
    <row r="1443" spans="1:15" x14ac:dyDescent="0.45">
      <c r="A1443">
        <v>2014</v>
      </c>
      <c r="B1443" t="s">
        <v>141</v>
      </c>
      <c r="C1443" t="str">
        <f>_xlfn.CONCAT(B1443,A1443)</f>
        <v>Wyoming2014</v>
      </c>
      <c r="D1443">
        <v>0</v>
      </c>
      <c r="E1443">
        <v>-11.2407814971018</v>
      </c>
      <c r="F1443">
        <v>0</v>
      </c>
      <c r="G1443">
        <v>81.099999999999994</v>
      </c>
      <c r="K1443">
        <v>1191</v>
      </c>
      <c r="M1443">
        <v>-2.1137249244017702</v>
      </c>
      <c r="N1443">
        <v>-0.37620668144014802</v>
      </c>
      <c r="O1443">
        <v>-2.1137249244017702</v>
      </c>
    </row>
    <row r="1444" spans="1:15" x14ac:dyDescent="0.45">
      <c r="A1444">
        <v>2014</v>
      </c>
      <c r="B1444" t="s">
        <v>49</v>
      </c>
      <c r="C1444" t="str">
        <f>_xlfn.CONCAT(B1444,A1444)</f>
        <v>Hawai'i2014</v>
      </c>
      <c r="D1444">
        <v>0</v>
      </c>
      <c r="E1444">
        <v>-11.727457621011199</v>
      </c>
      <c r="F1444">
        <v>0</v>
      </c>
      <c r="G1444">
        <v>72.5</v>
      </c>
      <c r="K1444">
        <v>1271</v>
      </c>
      <c r="M1444">
        <v>-2.1137249244017702</v>
      </c>
      <c r="N1444">
        <v>-0.37620668144014802</v>
      </c>
      <c r="O1444">
        <v>-2.1137249244017702</v>
      </c>
    </row>
    <row r="1445" spans="1:15" x14ac:dyDescent="0.45">
      <c r="A1445">
        <v>2014</v>
      </c>
      <c r="B1445" t="s">
        <v>104</v>
      </c>
      <c r="C1445" t="str">
        <f>_xlfn.CONCAT(B1445,A1445)</f>
        <v>South Alabama2014</v>
      </c>
      <c r="D1445">
        <v>0</v>
      </c>
      <c r="E1445">
        <v>-11.7451495122486</v>
      </c>
      <c r="F1445">
        <v>0</v>
      </c>
      <c r="G1445">
        <v>164.3</v>
      </c>
      <c r="K1445">
        <v>1307</v>
      </c>
      <c r="M1445">
        <v>-2.1137249244017702</v>
      </c>
      <c r="N1445">
        <v>-0.37620668144014802</v>
      </c>
      <c r="O1445">
        <v>-2.1137249244017702</v>
      </c>
    </row>
    <row r="1446" spans="1:15" x14ac:dyDescent="0.45">
      <c r="A1446">
        <v>2014</v>
      </c>
      <c r="B1446" t="s">
        <v>62</v>
      </c>
      <c r="C1446" t="str">
        <f>_xlfn.CONCAT(B1446,A1446)</f>
        <v>Louisiana Monroe2014</v>
      </c>
      <c r="D1446">
        <v>0</v>
      </c>
      <c r="E1446">
        <v>-12.6144609635765</v>
      </c>
      <c r="F1446">
        <v>0</v>
      </c>
      <c r="G1446">
        <v>138.30000000000001</v>
      </c>
      <c r="K1446">
        <v>1218</v>
      </c>
      <c r="M1446">
        <v>-2.1137249244017702</v>
      </c>
      <c r="N1446">
        <v>-0.37620668144014802</v>
      </c>
      <c r="O1446">
        <v>-2.1137249244017702</v>
      </c>
    </row>
    <row r="1447" spans="1:15" x14ac:dyDescent="0.45">
      <c r="A1447">
        <v>2014</v>
      </c>
      <c r="B1447" t="s">
        <v>130</v>
      </c>
      <c r="C1447" t="str">
        <f>_xlfn.CONCAT(B1447,A1447)</f>
        <v>UT San Antonio2014</v>
      </c>
      <c r="D1447">
        <v>0</v>
      </c>
      <c r="E1447">
        <v>-12.810021541527499</v>
      </c>
      <c r="F1447">
        <v>0</v>
      </c>
      <c r="G1447">
        <v>200</v>
      </c>
      <c r="K1447">
        <v>1191</v>
      </c>
      <c r="M1447">
        <v>-2.1137249244017702</v>
      </c>
      <c r="N1447">
        <v>-0.37620668144014802</v>
      </c>
      <c r="O1447">
        <v>-2.1137249244017702</v>
      </c>
    </row>
    <row r="1448" spans="1:15" x14ac:dyDescent="0.45">
      <c r="A1448">
        <v>2014</v>
      </c>
      <c r="B1448" t="s">
        <v>81</v>
      </c>
      <c r="C1448" t="str">
        <f>_xlfn.CONCAT(B1448,A1448)</f>
        <v>New Mexico2014</v>
      </c>
      <c r="D1448">
        <v>0</v>
      </c>
      <c r="E1448">
        <v>-13.396356986858599</v>
      </c>
      <c r="F1448">
        <v>0</v>
      </c>
      <c r="G1448">
        <v>171</v>
      </c>
      <c r="K1448">
        <v>1206</v>
      </c>
      <c r="M1448">
        <v>-2.1137249244017702</v>
      </c>
      <c r="N1448">
        <v>-0.37620668144014802</v>
      </c>
      <c r="O1448">
        <v>-2.1137249244017702</v>
      </c>
    </row>
    <row r="1449" spans="1:15" x14ac:dyDescent="0.45">
      <c r="A1449">
        <v>2014</v>
      </c>
      <c r="B1449" t="s">
        <v>25</v>
      </c>
      <c r="C1449" t="str">
        <f>_xlfn.CONCAT(B1449,A1449)</f>
        <v>Bowling Green2014</v>
      </c>
      <c r="D1449">
        <v>0</v>
      </c>
      <c r="E1449">
        <v>-13.424635025988501</v>
      </c>
      <c r="F1449">
        <v>0</v>
      </c>
      <c r="G1449">
        <v>113.8</v>
      </c>
      <c r="K1449">
        <v>1319</v>
      </c>
      <c r="M1449">
        <v>-2.1137249244017702</v>
      </c>
      <c r="N1449">
        <v>-0.37620668144014802</v>
      </c>
      <c r="O1449">
        <v>-2.1137249244017702</v>
      </c>
    </row>
    <row r="1450" spans="1:15" x14ac:dyDescent="0.45">
      <c r="A1450">
        <v>2014</v>
      </c>
      <c r="B1450" t="s">
        <v>26</v>
      </c>
      <c r="C1450" t="str">
        <f>_xlfn.CONCAT(B1450,A1450)</f>
        <v>Buffalo2014</v>
      </c>
      <c r="D1450">
        <v>0</v>
      </c>
      <c r="E1450">
        <v>-13.601858123115999</v>
      </c>
      <c r="F1450">
        <v>0</v>
      </c>
      <c r="G1450">
        <v>150.69999999999999</v>
      </c>
      <c r="K1450">
        <v>1353</v>
      </c>
      <c r="M1450">
        <v>-2.1137249244017702</v>
      </c>
      <c r="N1450">
        <v>-0.37620668144014802</v>
      </c>
      <c r="O1450">
        <v>-2.1137249244017702</v>
      </c>
    </row>
    <row r="1451" spans="1:15" x14ac:dyDescent="0.45">
      <c r="A1451">
        <v>2014</v>
      </c>
      <c r="B1451" t="s">
        <v>106</v>
      </c>
      <c r="C1451" t="str">
        <f>_xlfn.CONCAT(B1451,A1451)</f>
        <v>Southern Mississippi2014</v>
      </c>
      <c r="D1451">
        <v>0</v>
      </c>
      <c r="E1451">
        <v>-13.889542196245401</v>
      </c>
      <c r="F1451">
        <v>0</v>
      </c>
      <c r="G1451">
        <v>112.4</v>
      </c>
      <c r="K1451">
        <v>1015</v>
      </c>
      <c r="M1451">
        <v>-2.1137249244017702</v>
      </c>
      <c r="N1451">
        <v>-0.37620668144014802</v>
      </c>
      <c r="O1451">
        <v>-2.1137249244017702</v>
      </c>
    </row>
    <row r="1452" spans="1:15" x14ac:dyDescent="0.45">
      <c r="A1452">
        <v>2014</v>
      </c>
      <c r="B1452" t="s">
        <v>12</v>
      </c>
      <c r="C1452" t="str">
        <f>_xlfn.CONCAT(B1452,A1452)</f>
        <v>Akron2014</v>
      </c>
      <c r="D1452">
        <v>0</v>
      </c>
      <c r="E1452">
        <v>-14.0129164263573</v>
      </c>
      <c r="F1452">
        <v>0</v>
      </c>
      <c r="G1452">
        <v>168.8</v>
      </c>
      <c r="K1452">
        <v>1221</v>
      </c>
      <c r="M1452">
        <v>-2.1137249244017702</v>
      </c>
      <c r="N1452">
        <v>-0.37620668144014802</v>
      </c>
      <c r="O1452">
        <v>-2.1137249244017702</v>
      </c>
    </row>
    <row r="1453" spans="1:15" x14ac:dyDescent="0.45">
      <c r="A1453">
        <v>2014</v>
      </c>
      <c r="B1453" t="s">
        <v>88</v>
      </c>
      <c r="C1453" t="str">
        <f>_xlfn.CONCAT(B1453,A1453)</f>
        <v>Ohio2014</v>
      </c>
      <c r="D1453">
        <v>0</v>
      </c>
      <c r="E1453">
        <v>-14.745773186294199</v>
      </c>
      <c r="F1453">
        <v>0</v>
      </c>
      <c r="G1453">
        <v>61.6</v>
      </c>
      <c r="K1453">
        <v>1231</v>
      </c>
      <c r="M1453">
        <v>-2.1137249244017702</v>
      </c>
      <c r="N1453">
        <v>-0.37620668144014802</v>
      </c>
      <c r="O1453">
        <v>-2.1137249244017702</v>
      </c>
    </row>
    <row r="1454" spans="1:15" x14ac:dyDescent="0.45">
      <c r="A1454">
        <v>2014</v>
      </c>
      <c r="B1454" t="s">
        <v>107</v>
      </c>
      <c r="C1454" t="str">
        <f>_xlfn.CONCAT(B1454,A1454)</f>
        <v>South Florida2014</v>
      </c>
      <c r="D1454">
        <v>0</v>
      </c>
      <c r="E1454">
        <v>-14.8705319328808</v>
      </c>
      <c r="F1454">
        <v>0</v>
      </c>
      <c r="G1454">
        <v>139.19999999999999</v>
      </c>
      <c r="K1454">
        <v>1254</v>
      </c>
      <c r="M1454">
        <v>-2.1137249244017702</v>
      </c>
      <c r="N1454">
        <v>-0.37620668144014802</v>
      </c>
      <c r="O1454">
        <v>-2.1137249244017702</v>
      </c>
    </row>
    <row r="1455" spans="1:15" x14ac:dyDescent="0.45">
      <c r="A1455">
        <v>2014</v>
      </c>
      <c r="B1455" t="s">
        <v>102</v>
      </c>
      <c r="C1455" t="str">
        <f>_xlfn.CONCAT(B1455,A1455)</f>
        <v>San José State2014</v>
      </c>
      <c r="D1455">
        <v>0</v>
      </c>
      <c r="E1455">
        <v>-15.0170201068204</v>
      </c>
      <c r="F1455">
        <v>0</v>
      </c>
      <c r="G1455">
        <v>144.6</v>
      </c>
      <c r="K1455">
        <v>1173</v>
      </c>
      <c r="M1455">
        <v>-2.1137249244017702</v>
      </c>
      <c r="N1455">
        <v>-0.37620668144014802</v>
      </c>
      <c r="O1455">
        <v>-2.1137249244017702</v>
      </c>
    </row>
    <row r="1456" spans="1:15" x14ac:dyDescent="0.45">
      <c r="A1456">
        <v>2014</v>
      </c>
      <c r="B1456" t="s">
        <v>119</v>
      </c>
      <c r="C1456" t="str">
        <f>_xlfn.CONCAT(B1456,A1456)</f>
        <v>Tulane2014</v>
      </c>
      <c r="D1456">
        <v>0</v>
      </c>
      <c r="E1456">
        <v>-15.4928762380608</v>
      </c>
      <c r="F1456">
        <v>0</v>
      </c>
      <c r="G1456">
        <v>149.30000000000001</v>
      </c>
      <c r="K1456">
        <v>1217</v>
      </c>
      <c r="M1456">
        <v>-2.1137249244017702</v>
      </c>
      <c r="N1456">
        <v>-0.37620668144014802</v>
      </c>
      <c r="O1456">
        <v>-2.1137249244017702</v>
      </c>
    </row>
    <row r="1457" spans="1:15" x14ac:dyDescent="0.45">
      <c r="A1457">
        <v>2014</v>
      </c>
      <c r="B1457" t="s">
        <v>124</v>
      </c>
      <c r="C1457" t="str">
        <f>_xlfn.CONCAT(B1457,A1457)</f>
        <v>UMass2014</v>
      </c>
      <c r="D1457">
        <v>0</v>
      </c>
      <c r="E1457">
        <v>-15.5715486629304</v>
      </c>
      <c r="F1457">
        <v>0</v>
      </c>
      <c r="G1457">
        <v>74.400000000000006</v>
      </c>
      <c r="K1457">
        <v>1110</v>
      </c>
      <c r="M1457">
        <v>-2.1137249244017702</v>
      </c>
      <c r="N1457">
        <v>-0.37620668144014802</v>
      </c>
      <c r="O1457">
        <v>-2.1137249244017702</v>
      </c>
    </row>
    <row r="1458" spans="1:15" x14ac:dyDescent="0.45">
      <c r="A1458">
        <v>2014</v>
      </c>
      <c r="B1458" t="s">
        <v>85</v>
      </c>
      <c r="C1458" t="str">
        <f>_xlfn.CONCAT(B1458,A1458)</f>
        <v>North Texas2014</v>
      </c>
      <c r="D1458">
        <v>0</v>
      </c>
      <c r="E1458">
        <v>-15.761355911278301</v>
      </c>
      <c r="F1458">
        <v>0</v>
      </c>
      <c r="G1458">
        <v>47.1</v>
      </c>
      <c r="K1458">
        <v>1248</v>
      </c>
      <c r="M1458">
        <v>-2.1137249244017702</v>
      </c>
      <c r="N1458">
        <v>-0.37620668144014802</v>
      </c>
      <c r="O1458">
        <v>-2.1137249244017702</v>
      </c>
    </row>
    <row r="1459" spans="1:15" x14ac:dyDescent="0.45">
      <c r="A1459">
        <v>2014</v>
      </c>
      <c r="B1459" t="s">
        <v>70</v>
      </c>
      <c r="C1459" t="str">
        <f>_xlfn.CONCAT(B1459,A1459)</f>
        <v>Miami (OH)2014</v>
      </c>
      <c r="D1459">
        <v>0</v>
      </c>
      <c r="E1459">
        <v>-16.1216650035256</v>
      </c>
      <c r="F1459">
        <v>0</v>
      </c>
      <c r="G1459">
        <v>58.4</v>
      </c>
      <c r="K1459">
        <v>1076</v>
      </c>
      <c r="M1459">
        <v>-2.1137249244017702</v>
      </c>
      <c r="N1459">
        <v>-0.37620668144014802</v>
      </c>
      <c r="O1459">
        <v>-2.1137249244017702</v>
      </c>
    </row>
    <row r="1460" spans="1:15" x14ac:dyDescent="0.45">
      <c r="A1460">
        <v>2014</v>
      </c>
      <c r="B1460" t="s">
        <v>19</v>
      </c>
      <c r="C1460" t="str">
        <f>_xlfn.CONCAT(B1460,A1460)</f>
        <v>Army2014</v>
      </c>
      <c r="D1460">
        <v>0</v>
      </c>
      <c r="E1460">
        <v>-16.360936886415701</v>
      </c>
      <c r="F1460">
        <v>0</v>
      </c>
      <c r="G1460">
        <v>173.2</v>
      </c>
      <c r="K1460">
        <v>1185</v>
      </c>
      <c r="M1460">
        <v>-2.1137249244017702</v>
      </c>
      <c r="N1460">
        <v>-0.37620668144014802</v>
      </c>
      <c r="O1460">
        <v>-2.1137249244017702</v>
      </c>
    </row>
    <row r="1461" spans="1:15" x14ac:dyDescent="0.45">
      <c r="A1461">
        <v>2014</v>
      </c>
      <c r="B1461" t="s">
        <v>58</v>
      </c>
      <c r="C1461" t="str">
        <f>_xlfn.CONCAT(B1461,A1461)</f>
        <v>Kent State2014</v>
      </c>
      <c r="D1461">
        <v>0</v>
      </c>
      <c r="E1461">
        <v>-17.716159257764399</v>
      </c>
      <c r="F1461">
        <v>0</v>
      </c>
      <c r="G1461">
        <v>150</v>
      </c>
      <c r="K1461">
        <v>1159</v>
      </c>
      <c r="M1461">
        <v>-2.1137249244017702</v>
      </c>
      <c r="N1461">
        <v>-0.37620668144014802</v>
      </c>
      <c r="O1461">
        <v>-2.1137249244017702</v>
      </c>
    </row>
    <row r="1462" spans="1:15" x14ac:dyDescent="0.45">
      <c r="A1462">
        <v>2014</v>
      </c>
      <c r="B1462" t="s">
        <v>120</v>
      </c>
      <c r="C1462" t="str">
        <f>_xlfn.CONCAT(B1462,A1462)</f>
        <v>Tulsa2014</v>
      </c>
      <c r="D1462">
        <v>0</v>
      </c>
      <c r="E1462">
        <v>-18.291004721886399</v>
      </c>
      <c r="F1462">
        <v>0</v>
      </c>
      <c r="G1462">
        <v>52.2</v>
      </c>
      <c r="K1462">
        <v>1177</v>
      </c>
      <c r="M1462">
        <v>-2.1137249244017702</v>
      </c>
      <c r="N1462">
        <v>-0.37620668144014802</v>
      </c>
      <c r="O1462">
        <v>-2.1137249244017702</v>
      </c>
    </row>
    <row r="1463" spans="1:15" x14ac:dyDescent="0.45">
      <c r="A1463">
        <v>2014</v>
      </c>
      <c r="B1463" t="s">
        <v>118</v>
      </c>
      <c r="C1463" t="str">
        <f>_xlfn.CONCAT(B1463,A1463)</f>
        <v>Troy2014</v>
      </c>
      <c r="D1463">
        <v>0</v>
      </c>
      <c r="E1463">
        <v>-19.2594047539698</v>
      </c>
      <c r="F1463">
        <v>0</v>
      </c>
      <c r="G1463">
        <v>148.69999999999999</v>
      </c>
      <c r="K1463">
        <v>1065</v>
      </c>
      <c r="M1463">
        <v>-2.1137249244017702</v>
      </c>
      <c r="N1463">
        <v>-0.37620668144014802</v>
      </c>
      <c r="O1463">
        <v>-2.1137249244017702</v>
      </c>
    </row>
    <row r="1464" spans="1:15" x14ac:dyDescent="0.45">
      <c r="A1464">
        <v>2014</v>
      </c>
      <c r="B1464" t="s">
        <v>36</v>
      </c>
      <c r="C1464" t="str">
        <f>_xlfn.CONCAT(B1464,A1464)</f>
        <v>Connecticut2014</v>
      </c>
      <c r="D1464">
        <v>0</v>
      </c>
      <c r="E1464">
        <v>-20.371786219348401</v>
      </c>
      <c r="F1464">
        <v>0</v>
      </c>
      <c r="G1464">
        <v>194.8</v>
      </c>
      <c r="K1464">
        <v>1139</v>
      </c>
      <c r="M1464">
        <v>-2.1137249244017702</v>
      </c>
      <c r="N1464">
        <v>-0.37620668144014802</v>
      </c>
      <c r="O1464">
        <v>-2.1137249244017702</v>
      </c>
    </row>
    <row r="1465" spans="1:15" x14ac:dyDescent="0.45">
      <c r="A1465">
        <v>2014</v>
      </c>
      <c r="B1465" t="s">
        <v>125</v>
      </c>
      <c r="C1465" t="str">
        <f>_xlfn.CONCAT(B1465,A1465)</f>
        <v>UNLV2014</v>
      </c>
      <c r="D1465">
        <v>0</v>
      </c>
      <c r="E1465">
        <v>-21.121806396715101</v>
      </c>
      <c r="F1465">
        <v>0</v>
      </c>
      <c r="G1465">
        <v>160.9</v>
      </c>
      <c r="K1465">
        <v>1099</v>
      </c>
      <c r="M1465">
        <v>-2.1137249244017702</v>
      </c>
      <c r="N1465">
        <v>-0.37620668144014802</v>
      </c>
      <c r="O1465">
        <v>-2.1137249244017702</v>
      </c>
    </row>
    <row r="1466" spans="1:15" x14ac:dyDescent="0.45">
      <c r="A1466">
        <v>2014</v>
      </c>
      <c r="B1466" t="s">
        <v>103</v>
      </c>
      <c r="C1466" t="str">
        <f>_xlfn.CONCAT(B1466,A1466)</f>
        <v>SMU2014</v>
      </c>
      <c r="D1466">
        <v>0</v>
      </c>
      <c r="E1466">
        <v>-24.631600934610301</v>
      </c>
      <c r="F1466">
        <v>0</v>
      </c>
      <c r="G1466">
        <v>87.2</v>
      </c>
      <c r="K1466">
        <v>971</v>
      </c>
      <c r="M1466">
        <v>-2.1137249244017702</v>
      </c>
      <c r="N1466">
        <v>-0.37620668144014802</v>
      </c>
      <c r="O1466">
        <v>-2.1137249244017702</v>
      </c>
    </row>
    <row r="1467" spans="1:15" x14ac:dyDescent="0.45">
      <c r="A1467">
        <v>2014</v>
      </c>
      <c r="B1467" t="s">
        <v>82</v>
      </c>
      <c r="C1467" t="str">
        <f>_xlfn.CONCAT(B1467,A1467)</f>
        <v>New Mexico State2014</v>
      </c>
      <c r="D1467">
        <v>0</v>
      </c>
      <c r="E1467">
        <v>-25.451200770368501</v>
      </c>
      <c r="F1467">
        <v>0</v>
      </c>
      <c r="G1467">
        <v>129.4</v>
      </c>
      <c r="K1467">
        <v>900</v>
      </c>
      <c r="M1467">
        <v>-2.1137249244017702</v>
      </c>
      <c r="N1467">
        <v>-0.37620668144014802</v>
      </c>
      <c r="O1467">
        <v>-2.1137249244017702</v>
      </c>
    </row>
    <row r="1468" spans="1:15" x14ac:dyDescent="0.45">
      <c r="A1468">
        <v>2014</v>
      </c>
      <c r="B1468" t="s">
        <v>47</v>
      </c>
      <c r="C1468" t="str">
        <f>_xlfn.CONCAT(B1468,A1468)</f>
        <v>Georgia State2014</v>
      </c>
      <c r="D1468">
        <v>0</v>
      </c>
      <c r="E1468">
        <v>-26.413619233008699</v>
      </c>
      <c r="F1468">
        <v>0</v>
      </c>
      <c r="G1468">
        <v>144.4</v>
      </c>
      <c r="K1468">
        <v>888</v>
      </c>
      <c r="M1468">
        <v>-2.1137249244017702</v>
      </c>
      <c r="N1468">
        <v>-0.37620668144014802</v>
      </c>
      <c r="O1468">
        <v>-2.1137249244017702</v>
      </c>
    </row>
    <row r="1469" spans="1:15" x14ac:dyDescent="0.45">
      <c r="A1469">
        <v>2014</v>
      </c>
      <c r="B1469" t="s">
        <v>39</v>
      </c>
      <c r="C1469" t="str">
        <f>_xlfn.CONCAT(B1469,A1469)</f>
        <v>Eastern Michigan2014</v>
      </c>
      <c r="D1469">
        <v>0</v>
      </c>
      <c r="E1469">
        <v>-27.133791462730098</v>
      </c>
      <c r="F1469">
        <v>0</v>
      </c>
      <c r="G1469">
        <v>120.1</v>
      </c>
      <c r="K1469">
        <v>791</v>
      </c>
      <c r="M1469">
        <v>-2.1137249244017702</v>
      </c>
      <c r="N1469">
        <v>-0.37620668144014802</v>
      </c>
      <c r="O1469">
        <v>-2.1137249244017702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b I 1 z K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d x h D e U Y Q p k M S F X + g u w a f C c / p i w H V o 3 9 J J L H R 4 K I I s E 8 v 7 A n w A A A P / / A w B Q S w M E F A A C A A g A A A A h A A 1 a K 9 y 3 A g A A Q x Q A A B M A A A B G b 3 J t d W x h c y 9 T Z W N 0 a W 9 u M S 5 t 7 J Z b b 9 o w F M f f k f o d r P Q F 1 p A s g U H b q Q 8 b W t V K e 5 g A a Q / T V B n w S F R f k G 1 o q 4 r v P j u B J X Y u 6 6 Z e h B R e k M 4 5 9 j k + f / u X I 9 B c x o y C S f o f f G y 1 R A Q 5 W o B j J 3 w f 9 s G U Q y p + I e 6 A C 4 C R P G o B 9 Z u w N Z 8 j Z f m O Z t 5 n z u 4 E 4 i N G J a J S t J 1 I y p U 4 9 / 2 w P x Q r x q X w 5 o z 4 E w Q F o 7 7 e t H v J m J x B j P 3 9 7 l M E y R j S 2 5 g u h e 9 0 3 D T N s f P l X n I 4 l 6 q c K Z x h B C 4 5 I + B K E q z L 0 f 9 e Y m + n B b n g 8 d E Z M b w m N H B c 4 H g r H h P I H 5 y t 8 u w c Y e J g M l J H y p l 7 i Z n v S u i u 4 B L d 3 F B I U B f H 9 D Y f 2 S + L x L G Q 3 V g i A j y 4 W e b D P y T h d E 1 m Z s J B Y p d M Q n x O Z d S d R z F e t P s d 8 C 4 f N d R R X 6 9 z E U E H X I X g x A w 7 L Q / L h 5 w V Q s I O 8 E S M N 4 g b R m e r V v 0 Y s 7 s J w u p S M H 5 R f V r n Z y b V K I J 0 q Y V 6 W C G t T i K M l w r M O E m r 0 E 7 R r t P V N S S 8 p n L Q 9 / Q q S 8 J S h x Z R K h O Q 6 F 5 a k i X 2 V A Z L n X L P o G K v Y V X y 0 4 o F Z + a C b d a x M S J s o 1 q Q x o m s a a l j Z 2 5 b r X W z N h h 7 6 c t a u p d 2 Z H v Z S c 1 + O / o R F t 6 F f p 2 F J / B J X R x 1 G w p 3 / R u L F Q U K V 3 3 E C I m 1 v b o B Q X U H 7 O O 5 x g P J P Y J 9 z 7 e d o 1 Z M K x N Z m O u 9 B O Z 6 b 4 8 5 q f K Z p O h l 2 A G v j r t 6 Q g 3 r M 5 2 A m i p S j h W Q a K 8 g M K b A W z K 8 O A z K l f H k z S F X B b M n A s i C W S 1 9 w j L 6 9 A y c l F M J j K F U U h Z u p t 7 r j + 9 / U F w J o k F G H 4 N J R h L G F 4 i X p 0 l c d Z h O m 7 P v R / G o 1 u n y P a p U K a j 7 T t j F a q 2 K O Y 3 P g F X A / l N g w 9 i q w Y J x a M P 4 G V g c / p 3 F z c R 5 K B N n M 3 D + 4 8 D 5 j P P m I Y 6 b r z F t K r 4 9 c d Y M X g B v Q Y O 3 B m 8 N 3 h q 8 v Q X e f g M A A P / / A w B Q S w E C L Q A U A A Y A C A A A A C E A K t 2 q Q N I A A A A 3 A Q A A E w A A A A A A A A A A A A A A A A A A A A A A W 0 N v b n R l b n R f V H l w Z X N d L n h t b F B L A Q I t A B Q A A g A I A A A A I Q D 1 s j X M r A A A A P c A A A A S A A A A A A A A A A A A A A A A A A s D A A B D b 2 5 m a W c v U G F j a 2 F n Z S 5 4 b W x Q S w E C L Q A U A A I A C A A A A C E A D V o r 3 L c C A A B D F A A A E w A A A A A A A A A A A A A A A A D n A w A A R m 9 y b X V s Y X M v U 2 V j d G l v b j E u b V B L B Q Y A A A A A A w A D A M I A A A D P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j A A A A A A A A C U M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j Q l M j B U c m F u c 2 Z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A 4 V D A 5 O j Q 5 O j I 1 L j Y 5 M z A y N j l a I i 8 + P E V u d H J 5 I F R 5 c G U 9 I k Z p b G x D b 2 x 1 b W 5 U e X B l c y I g V m F s d W U 9 I n N B d 1 l G Q l F Z P S I v P j x F b n R y e S B U e X B l P S J G a W x s Q 2 9 s d W 1 u T m F t Z X M i I F Z h b H V l P S J z W y Z x d W 9 0 O 1 J h b m s m c X V v d D s s J n F 1 b 3 Q 7 V G V h b S Z x d W 9 0 O y w m c X V v d D t B d m V y Y W d l J n F 1 b 3 Q 7 L C Z x d W 9 0 O 1 B v a W 5 0 c y Z x d W 9 0 O y w m c X V v d D t D b 2 1 t a X R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g x Z W E 2 Z i 0 4 O T g 2 L T R l N z k t Y j A 3 O C 0 2 N z Z i M T g y Y z A 2 Y z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B U c m F u c 2 Z l c i 9 B d X R v U m V t b 3 Z l Z E N v b H V t b n M x L n t S Y W 5 r L D B 9 J n F 1 b 3 Q 7 L C Z x d W 9 0 O 1 N l Y 3 R p b 2 4 x L z I w M j Q g V H J h b n N m Z X I v Q X V 0 b 1 J l b W 9 2 Z W R D b 2 x 1 b W 5 z M S 5 7 V G V h b S w x f S Z x d W 9 0 O y w m c X V v d D t T Z W N 0 a W 9 u M S 8 y M D I 0 I F R y Y W 5 z Z m V y L 0 F 1 d G 9 S Z W 1 v d m V k Q 2 9 s d W 1 u c z E u e 0 F 2 Z X J h Z 2 U s M n 0 m c X V v d D s s J n F 1 b 3 Q 7 U 2 V j d G l v b j E v M j A y N C B U c m F u c 2 Z l c i 9 B d X R v U m V t b 3 Z l Z E N v b H V t b n M x L n t Q b 2 l u d H M s M 3 0 m c X V v d D s s J n F 1 b 3 Q 7 U 2 V j d G l v b j E v M j A y N C B U c m F u c 2 Z l c i 9 B d X R v U m V t b 3 Z l Z E N v b H V t b n M x L n t D b 2 1 t a X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j Q g V H J h b n N m Z X I v Q X V 0 b 1 J l b W 9 2 Z W R D b 2 x 1 b W 5 z M S 5 7 U m F u a y w w f S Z x d W 9 0 O y w m c X V v d D t T Z W N 0 a W 9 u M S 8 y M D I 0 I F R y Y W 5 z Z m V y L 0 F 1 d G 9 S Z W 1 v d m V k Q 2 9 s d W 1 u c z E u e 1 R l Y W 0 s M X 0 m c X V v d D s s J n F 1 b 3 Q 7 U 2 V j d G l v b j E v M j A y N C B U c m F u c 2 Z l c i 9 B d X R v U m V t b 3 Z l Z E N v b H V t b n M x L n t B d m V y Y W d l L D J 9 J n F 1 b 3 Q 7 L C Z x d W 9 0 O 1 N l Y 3 R p b 2 4 x L z I w M j Q g V H J h b n N m Z X I v Q X V 0 b 1 J l b W 9 2 Z W R D b 2 x 1 b W 5 z M S 5 7 U G 9 p b n R z L D N 9 J n F 1 b 3 Q 7 L C Z x d W 9 0 O 1 N l Y 3 R p b 2 4 x L z I w M j Q g V H J h b n N m Z X I v Q X V 0 b 1 J l b W 9 2 Z W R D b 2 x 1 b W 5 z M S 5 7 Q 2 9 t b W l 0 c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R f V H J h b n N m Z X I i L z 4 8 L 1 N 0 Y W J s Z U V u d H J p Z X M + P C 9 J d G V t P j x J d G V t P j x J d G V t T G 9 j Y X R p b 2 4 + P E l 0 Z W 1 U e X B l P k Z v c m 1 1 b G E 8 L 0 l 0 Z W 1 U e X B l P j x J d G V t U G F 0 a D 5 T Z W N 0 a W 9 u M S 8 y M D I z J T I w V H J h b n N m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w O F Q x O T o w N D o y N C 4 z M j Q 0 N D g 0 W i I v P j x F b n R y e S B U e X B l P S J G a W x s Q 2 9 s d W 1 u V H l w Z X M i I F Z h b H V l P S J z Q X d Z R k J R W T 0 i L z 4 8 R W 5 0 c n k g V H l w Z T 0 i R m l s b E N v b H V t b k 5 h b W V z I i B W Y W x 1 Z T 0 i c 1 s m c X V v d D t S Y W 5 r J n F 1 b 3 Q 7 L C Z x d W 9 0 O 1 R l Y W 0 m c X V v d D s s J n F 1 b 3 Q 7 Q X Z l c m F n Z S Z x d W 9 0 O y w m c X V v d D t Q b 2 l u d H M m c X V v d D s s J n F 1 b 3 Q 7 Q 2 9 t b W l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l O W M z Z j U t N j N m Y S 0 0 Z G I 4 L W I 3 N G Q t M j I w N m Z l O D d j Z G R h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V H J h b n N m Z X I v Q X V 0 b 1 J l b W 9 2 Z W R D b 2 x 1 b W 5 z M S 5 7 U m F u a y w w f S Z x d W 9 0 O y w m c X V v d D t T Z W N 0 a W 9 u M S 8 y M D I z I F R y Y W 5 z Z m V y L 0 F 1 d G 9 S Z W 1 v d m V k Q 2 9 s d W 1 u c z E u e 1 R l Y W 0 s M X 0 m c X V v d D s s J n F 1 b 3 Q 7 U 2 V j d G l v b j E v M j A y M y B U c m F u c 2 Z l c i 9 B d X R v U m V t b 3 Z l Z E N v b H V t b n M x L n t B d m V y Y W d l L D J 9 J n F 1 b 3 Q 7 L C Z x d W 9 0 O 1 N l Y 3 R p b 2 4 x L z I w M j M g V H J h b n N m Z X I v Q X V 0 b 1 J l b W 9 2 Z W R D b 2 x 1 b W 5 z M S 5 7 U G 9 p b n R z L D N 9 J n F 1 b 3 Q 7 L C Z x d W 9 0 O 1 N l Y 3 R p b 2 4 x L z I w M j M g V H J h b n N m Z X I v Q X V 0 b 1 J l b W 9 2 Z W R D b 2 x 1 b W 5 z M S 5 7 Q 2 9 t b W l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z I F R y Y W 5 z Z m V y L 0 F 1 d G 9 S Z W 1 v d m V k Q 2 9 s d W 1 u c z E u e 1 J h b m s s M H 0 m c X V v d D s s J n F 1 b 3 Q 7 U 2 V j d G l v b j E v M j A y M y B U c m F u c 2 Z l c i 9 B d X R v U m V t b 3 Z l Z E N v b H V t b n M x L n t U Z W F t L D F 9 J n F 1 b 3 Q 7 L C Z x d W 9 0 O 1 N l Y 3 R p b 2 4 x L z I w M j M g V H J h b n N m Z X I v Q X V 0 b 1 J l b W 9 2 Z W R D b 2 x 1 b W 5 z M S 5 7 Q X Z l c m F n Z S w y f S Z x d W 9 0 O y w m c X V v d D t T Z W N 0 a W 9 u M S 8 y M D I z I F R y Y W 5 z Z m V y L 0 F 1 d G 9 S Z W 1 v d m V k Q 2 9 s d W 1 u c z E u e 1 B v a W 5 0 c y w z f S Z x d W 9 0 O y w m c X V v d D t T Z W N 0 a W 9 u M S 8 y M D I z I F R y Y W 5 z Z m V y L 0 F 1 d G 9 S Z W 1 v d m V k Q 2 9 s d W 1 u c z E u e 0 N v b W 1 p d H M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M D I z X 1 R y Y W 5 z Z m V y I i 8 + P C 9 T d G F i b G V F b n R y a W V z P j w v S X R l b T 4 8 S X R l b T 4 8 S X R l b U x v Y 2 F 0 a W 9 u P j x J d G V t V H l w Z T 5 G b 3 J t d W x h P C 9 J d G V t V H l w Z T 4 8 S X R l b V B h d G g + U 2 V j d G l v b j E v M j A y M i U y M F R y Y W 5 z Z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h U M T k 6 M D U 6 N T M u O D g 0 M z Y 1 O V o i L z 4 8 R W 5 0 c n k g V H l w Z T 0 i R m l s b E N v b H V t b l R 5 c G V z I i B W Y W x 1 Z T 0 i c 0 F 3 W U Z C U V k 9 I i 8 + P E V u d H J 5 I F R 5 c G U 9 I k Z p b G x D b 2 x 1 b W 5 O Y W 1 l c y I g V m F s d W U 9 I n N b J n F 1 b 3 Q 7 U m F u a y Z x d W 9 0 O y w m c X V v d D t U Z W F t J n F 1 b 3 Q 7 L C Z x d W 9 0 O 0 F 2 Z X J h Z 2 U m c X V v d D s s J n F 1 b 3 Q 7 U G 9 p b n R z J n F 1 b 3 Q 7 L C Z x d W 9 0 O 0 N v b W 1 p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j M D I 5 O W V i L W Z h Z j E t N G M 5 O S 0 4 Y T U 4 L T k 5 Z T g 4 Y W U 2 Z T Z m N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I F R y Y W 5 z Z m V y L 0 F 1 d G 9 S Z W 1 v d m V k Q 2 9 s d W 1 u c z E u e 1 J h b m s s M H 0 m c X V v d D s s J n F 1 b 3 Q 7 U 2 V j d G l v b j E v M j A y M i B U c m F u c 2 Z l c i 9 B d X R v U m V t b 3 Z l Z E N v b H V t b n M x L n t U Z W F t L D F 9 J n F 1 b 3 Q 7 L C Z x d W 9 0 O 1 N l Y 3 R p b 2 4 x L z I w M j I g V H J h b n N m Z X I v Q X V 0 b 1 J l b W 9 2 Z W R D b 2 x 1 b W 5 z M S 5 7 Q X Z l c m F n Z S w y f S Z x d W 9 0 O y w m c X V v d D t T Z W N 0 a W 9 u M S 8 y M D I y I F R y Y W 5 z Z m V y L 0 F 1 d G 9 S Z W 1 v d m V k Q 2 9 s d W 1 u c z E u e 1 B v a W 5 0 c y w z f S Z x d W 9 0 O y w m c X V v d D t T Z W N 0 a W 9 u M S 8 y M D I y I F R y Y W 5 z Z m V y L 0 F 1 d G 9 S Z W 1 v d m V k Q 2 9 s d W 1 u c z E u e 0 N v b W 1 p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j A y M i B U c m F u c 2 Z l c i 9 B d X R v U m V t b 3 Z l Z E N v b H V t b n M x L n t S Y W 5 r L D B 9 J n F 1 b 3 Q 7 L C Z x d W 9 0 O 1 N l Y 3 R p b 2 4 x L z I w M j I g V H J h b n N m Z X I v Q X V 0 b 1 J l b W 9 2 Z W R D b 2 x 1 b W 5 z M S 5 7 V G V h b S w x f S Z x d W 9 0 O y w m c X V v d D t T Z W N 0 a W 9 u M S 8 y M D I y I F R y Y W 5 z Z m V y L 0 F 1 d G 9 S Z W 1 v d m V k Q 2 9 s d W 1 u c z E u e 0 F 2 Z X J h Z 2 U s M n 0 m c X V v d D s s J n F 1 b 3 Q 7 U 2 V j d G l v b j E v M j A y M i B U c m F u c 2 Z l c i 9 B d X R v U m V t b 3 Z l Z E N v b H V t b n M x L n t Q b 2 l u d H M s M 3 0 m c X V v d D s s J n F 1 b 3 Q 7 U 2 V j d G l v b j E v M j A y M i B U c m F u c 2 Z l c i 9 B d X R v U m V t b 3 Z l Z E N v b H V t b n M x L n t D b 2 1 t a X R z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l 9 U c m F u c 2 Z l c i I v P j w v U 3 R h Y m x l R W 5 0 c m l l c z 4 8 L 0 l 0 Z W 0 + P E l 0 Z W 0 + P E l 0 Z W 1 M b 2 N h d G l v b j 4 8 S X R l b V R 5 c G U + R m 9 y b X V s Y T w v S X R l b V R 5 c G U + P E l 0 Z W 1 Q Y X R o P l N l Y 3 R p b 2 4 x L z I w M j E l M j B U c m F u c 2 Z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h U M T k 6 M D k 6 N T I u M D I 4 O D I z O F o i L z 4 8 R W 5 0 c n k g V H l w Z T 0 i R m l s b E N v b H V t b l R 5 c G V z I i B W Y W x 1 Z T 0 i c 0 F 3 W U Z C U V k 9 I i 8 + P E V u d H J 5 I F R 5 c G U 9 I k Z p b G x D b 2 x 1 b W 5 O Y W 1 l c y I g V m F s d W U 9 I n N b J n F 1 b 3 Q 7 U m F u a y Z x d W 9 0 O y w m c X V v d D t U Z W F t J n F 1 b 3 Q 7 L C Z x d W 9 0 O 0 F 2 Z X J h Z 2 U m c X V v d D s s J n F 1 b 3 Q 7 U G 9 p b n R z J n F 1 b 3 Q 7 L C Z x d W 9 0 O 0 N v b W 1 p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0 Y W Y 4 Y T Q 5 L T g 3 O W I t N D N m M i 1 i Y z E 2 L W Y z Z T I 0 M z J k M m J j N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I F R y Y W 5 z Z m V y L 0 F 1 d G 9 S Z W 1 v d m V k Q 2 9 s d W 1 u c z E u e 1 J h b m s s M H 0 m c X V v d D s s J n F 1 b 3 Q 7 U 2 V j d G l v b j E v M j A y M S B U c m F u c 2 Z l c i 9 B d X R v U m V t b 3 Z l Z E N v b H V t b n M x L n t U Z W F t L D F 9 J n F 1 b 3 Q 7 L C Z x d W 9 0 O 1 N l Y 3 R p b 2 4 x L z I w M j E g V H J h b n N m Z X I v Q X V 0 b 1 J l b W 9 2 Z W R D b 2 x 1 b W 5 z M S 5 7 Q X Z l c m F n Z S w y f S Z x d W 9 0 O y w m c X V v d D t T Z W N 0 a W 9 u M S 8 y M D I x I F R y Y W 5 z Z m V y L 0 F 1 d G 9 S Z W 1 v d m V k Q 2 9 s d W 1 u c z E u e 1 B v a W 5 0 c y w z f S Z x d W 9 0 O y w m c X V v d D t T Z W N 0 a W 9 u M S 8 y M D I x I F R y Y W 5 z Z m V y L 0 F 1 d G 9 S Z W 1 v d m V k Q 2 9 s d W 1 u c z E u e 0 N v b W 1 p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j A y M S B U c m F u c 2 Z l c i 9 B d X R v U m V t b 3 Z l Z E N v b H V t b n M x L n t S Y W 5 r L D B 9 J n F 1 b 3 Q 7 L C Z x d W 9 0 O 1 N l Y 3 R p b 2 4 x L z I w M j E g V H J h b n N m Z X I v Q X V 0 b 1 J l b W 9 2 Z W R D b 2 x 1 b W 5 z M S 5 7 V G V h b S w x f S Z x d W 9 0 O y w m c X V v d D t T Z W N 0 a W 9 u M S 8 y M D I x I F R y Y W 5 z Z m V y L 0 F 1 d G 9 S Z W 1 v d m V k Q 2 9 s d W 1 u c z E u e 0 F 2 Z X J h Z 2 U s M n 0 m c X V v d D s s J n F 1 b 3 Q 7 U 2 V j d G l v b j E v M j A y M S B U c m F u c 2 Z l c i 9 B d X R v U m V t b 3 Z l Z E N v b H V t b n M x L n t Q b 2 l u d H M s M 3 0 m c X V v d D s s J n F 1 b 3 Q 7 U 2 V j d G l v b j E v M j A y M S B U c m F u c 2 Z l c i 9 B d X R v U m V t b 3 Z l Z E N v b H V t b n M x L n t D b 2 1 t a X R z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0 J T I w V H J h b n N m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0 J T I w V H J h b n N m Z X I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N C U y M F R y Y W 5 z Z m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0 J T I w V H J h b n N m Z X I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Q l M j B U c m F u c 2 Z l c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N C U y M F R y Y W 5 z Z m V y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U y M F R y Y W 5 z Z m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U y M F R y Y W 5 z Z m V y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M j B U c m F u c 2 Z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U y M F R y Y W 5 z Z m V y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T I w V H J h b n N m Z X I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M j B U c m F u c 2 Z l c i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T I w V H J h b n N m Z X I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y J T I w V H J h b n N m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y J T I w V H J h b n N m Z X I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i U y M F R y Y W 5 z Z m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y J T I w V H J h b n N m Z X I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I l M j B U c m F u c 2 Z l c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i U y M F R y Y W 5 z Z m V y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F R y Y W 5 z Z m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F R y Y W 5 z Z m V y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l M j B U c m F u c 2 Z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F R y Y W 5 z Z m V y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J T I w V H J h b n N m Z X I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l M j B U c m F u c 2 Z l c i 9 S Z W 1 v d m V k J T I w Q 2 9 s d W 1 u c z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S V 7 Y C D G B R P l 9 F x F c H 6 d X A A A A A A A g A A A A A A E G Y A A A A B A A A g A A A A h X G J q B o y b w S n S c U P Y 1 I X 4 m L a q J j 6 X e R v C x 5 r s F r F 6 S 0 A A A A A D o A A A A A C A A A g A A A A Z 3 4 d u h d g e 8 M G 9 k W F j p u Y U F D k n l 5 g E f l t d 9 M 2 I / b P H D t Q A A A A Y K f h B o M i h B 0 N L H I 8 B k 9 Q e p i t 2 m w M c J x 0 G 5 Z a 6 n o B t i A R u Q z u g 0 z X j H b / K p i n F f l 2 A / E M K 4 A a F k 2 i H k J 0 n j I C O l 4 a / Y e a H j e 9 F A 2 r A d W x 6 p F A A A A A V G 4 O 5 E f q X l F I p b 5 K b 2 1 e W o 3 H 8 t 8 G D b h Z l G G N + s Z R I 0 2 o M 3 F g I p T w W o 5 D S 9 m 2 S T v L l N W x B 7 y 2 J L z I j 5 g w l + Z X 5 A = = < / D a t a M a s h u p > 
</file>

<file path=customXml/itemProps1.xml><?xml version="1.0" encoding="utf-8"?>
<ds:datastoreItem xmlns:ds="http://schemas.openxmlformats.org/officeDocument/2006/customXml" ds:itemID="{12E4F1CB-6F18-4AC8-B6C9-241A1019FD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 - Recruit+Transfer</vt:lpstr>
      <vt:lpstr>RI - Recruit+Transfer+Return</vt:lpstr>
      <vt:lpstr>Portal Data</vt:lpstr>
      <vt:lpstr>2024 Transfer</vt:lpstr>
      <vt:lpstr>2023 Transfer</vt:lpstr>
      <vt:lpstr>2022 Transfer</vt:lpstr>
      <vt:lpstr>Transfers Stacked</vt:lpstr>
      <vt:lpstr>Full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2024-08-07T21:14:18Z</dcterms:created>
  <dcterms:modified xsi:type="dcterms:W3CDTF">2024-08-10T11:24:53Z</dcterms:modified>
</cp:coreProperties>
</file>